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4/"/>
    </mc:Choice>
  </mc:AlternateContent>
  <xr:revisionPtr revIDLastSave="53" documentId="11_0904FD130D6397B2BDC32ECA3724009E3A7D6994" xr6:coauthVersionLast="47" xr6:coauthVersionMax="47" xr10:uidLastSave="{33F73AB9-7019-463B-88C2-BCF074D913F7}"/>
  <bookViews>
    <workbookView xWindow="-120" yWindow="-120" windowWidth="29040" windowHeight="15840" tabRatio="904" xr2:uid="{00000000-000D-0000-FFFF-FFFF00000000}"/>
  </bookViews>
  <sheets>
    <sheet name="Revenue-Expenditure Statement" sheetId="39" r:id="rId1"/>
    <sheet name="Oil Rev." sheetId="48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Exp'!$A$1:$D$12</definedName>
    <definedName name="_xlnm.Print_Area" localSheetId="14">Encum!$A$1:$D$12</definedName>
    <definedName name="_xlnm.Print_Area" localSheetId="2">'Rev &amp; Exp '!$A$1:$J$52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3" i="50" l="1"/>
  <c r="H363" i="50"/>
  <c r="H362" i="50"/>
  <c r="H361" i="50"/>
  <c r="H360" i="50"/>
  <c r="H359" i="50"/>
  <c r="H358" i="50"/>
  <c r="H357" i="50"/>
  <c r="H356" i="50"/>
  <c r="H355" i="50"/>
  <c r="H354" i="50"/>
  <c r="H353" i="50"/>
  <c r="H352" i="50"/>
  <c r="H351" i="50"/>
  <c r="H350" i="50"/>
  <c r="H349" i="50"/>
  <c r="H348" i="50"/>
  <c r="H347" i="50"/>
  <c r="H346" i="50"/>
  <c r="H345" i="50"/>
  <c r="H344" i="50"/>
  <c r="H343" i="50"/>
  <c r="H342" i="50"/>
  <c r="H341" i="50"/>
  <c r="H340" i="50"/>
  <c r="H339" i="50"/>
  <c r="H338" i="50"/>
  <c r="H337" i="50"/>
  <c r="H336" i="50"/>
  <c r="H335" i="50"/>
  <c r="H334" i="50"/>
  <c r="H333" i="50"/>
  <c r="H332" i="50"/>
  <c r="H331" i="50"/>
  <c r="H330" i="50"/>
  <c r="H329" i="50"/>
  <c r="H328" i="50"/>
  <c r="H327" i="50"/>
  <c r="H326" i="50"/>
  <c r="H325" i="50"/>
  <c r="H324" i="50"/>
  <c r="H323" i="50"/>
  <c r="H322" i="50"/>
  <c r="H321" i="50"/>
  <c r="H320" i="50"/>
  <c r="H319" i="50"/>
  <c r="H318" i="50"/>
  <c r="H317" i="50"/>
  <c r="H316" i="50"/>
  <c r="H315" i="50"/>
  <c r="H314" i="50"/>
  <c r="H313" i="50"/>
  <c r="H312" i="50"/>
  <c r="H311" i="50"/>
  <c r="H310" i="50"/>
  <c r="H309" i="50"/>
  <c r="H308" i="50"/>
  <c r="H307" i="50"/>
  <c r="H306" i="50"/>
  <c r="H305" i="50"/>
  <c r="H304" i="50"/>
  <c r="H303" i="50"/>
  <c r="H302" i="50"/>
  <c r="H301" i="50"/>
  <c r="H300" i="50"/>
  <c r="H299" i="50"/>
  <c r="H298" i="50"/>
  <c r="H297" i="50"/>
  <c r="H296" i="50"/>
  <c r="H295" i="50"/>
  <c r="H294" i="50"/>
  <c r="H293" i="50"/>
  <c r="H292" i="50"/>
  <c r="H291" i="50"/>
  <c r="H290" i="50"/>
  <c r="H289" i="50"/>
  <c r="H288" i="50"/>
  <c r="H287" i="50"/>
  <c r="H286" i="50"/>
  <c r="H285" i="50"/>
  <c r="H284" i="50"/>
  <c r="H283" i="50"/>
  <c r="H282" i="50"/>
  <c r="H281" i="50"/>
  <c r="H280" i="50"/>
  <c r="H279" i="50"/>
  <c r="H278" i="50"/>
  <c r="H277" i="50"/>
  <c r="H276" i="50"/>
  <c r="H275" i="50"/>
  <c r="H274" i="50"/>
  <c r="H273" i="50"/>
  <c r="H272" i="50"/>
  <c r="H271" i="50"/>
  <c r="H270" i="50"/>
  <c r="H269" i="50"/>
  <c r="H268" i="50"/>
  <c r="H267" i="50"/>
  <c r="H266" i="50"/>
  <c r="H265" i="50"/>
  <c r="H264" i="50"/>
  <c r="H263" i="50"/>
  <c r="H262" i="50"/>
  <c r="H261" i="50"/>
  <c r="H260" i="50"/>
  <c r="H259" i="50"/>
  <c r="H258" i="50"/>
  <c r="H257" i="50"/>
  <c r="H256" i="50"/>
  <c r="H255" i="50"/>
  <c r="H254" i="50"/>
  <c r="H253" i="50"/>
  <c r="H252" i="50"/>
  <c r="H251" i="50"/>
  <c r="H250" i="50"/>
  <c r="H249" i="50"/>
  <c r="H248" i="50"/>
  <c r="H247" i="50"/>
  <c r="H246" i="50"/>
  <c r="H245" i="50"/>
  <c r="H244" i="50"/>
  <c r="H243" i="50"/>
  <c r="H242" i="50"/>
  <c r="H241" i="50"/>
  <c r="H240" i="50"/>
  <c r="H239" i="50"/>
  <c r="H238" i="50"/>
  <c r="H237" i="50"/>
  <c r="H236" i="50"/>
  <c r="H235" i="50"/>
  <c r="H234" i="50"/>
  <c r="H233" i="50"/>
  <c r="H232" i="50"/>
  <c r="H231" i="50"/>
  <c r="H230" i="50"/>
  <c r="H229" i="50"/>
  <c r="H228" i="50"/>
  <c r="H227" i="50"/>
  <c r="H226" i="50"/>
  <c r="H225" i="50"/>
  <c r="H224" i="50"/>
  <c r="H223" i="50"/>
  <c r="H222" i="50"/>
  <c r="H221" i="50"/>
  <c r="H220" i="50"/>
  <c r="H219" i="50"/>
  <c r="H218" i="50"/>
  <c r="H217" i="50"/>
  <c r="H216" i="50"/>
  <c r="H215" i="50"/>
  <c r="H214" i="50"/>
  <c r="H213" i="50"/>
  <c r="H212" i="50"/>
  <c r="H211" i="50"/>
  <c r="H210" i="50"/>
  <c r="H209" i="50"/>
  <c r="H208" i="50"/>
  <c r="H207" i="50"/>
  <c r="H206" i="50"/>
  <c r="H205" i="50"/>
  <c r="H204" i="50"/>
  <c r="H203" i="50"/>
  <c r="H202" i="50"/>
  <c r="H201" i="50"/>
  <c r="H200" i="50"/>
  <c r="H199" i="50"/>
  <c r="H198" i="50"/>
  <c r="H197" i="50"/>
  <c r="H196" i="50"/>
  <c r="H195" i="50"/>
  <c r="H194" i="50"/>
  <c r="H193" i="50"/>
  <c r="H192" i="50"/>
  <c r="H191" i="50"/>
  <c r="H190" i="50"/>
  <c r="H189" i="50"/>
  <c r="H188" i="50"/>
  <c r="H187" i="50"/>
  <c r="H186" i="50"/>
  <c r="H185" i="50"/>
  <c r="H184" i="50"/>
  <c r="H183" i="50"/>
  <c r="H182" i="50"/>
  <c r="H181" i="50"/>
  <c r="H180" i="50"/>
  <c r="H179" i="50"/>
  <c r="H178" i="50"/>
  <c r="H177" i="50"/>
  <c r="H176" i="50"/>
  <c r="H175" i="50"/>
  <c r="H174" i="50"/>
  <c r="H173" i="50"/>
  <c r="H172" i="50"/>
  <c r="H171" i="50"/>
  <c r="H170" i="50"/>
  <c r="H169" i="50"/>
  <c r="H168" i="50"/>
  <c r="H167" i="50"/>
  <c r="H166" i="50"/>
  <c r="H165" i="50"/>
  <c r="H164" i="50"/>
  <c r="H163" i="50"/>
  <c r="H162" i="50"/>
  <c r="H161" i="50"/>
  <c r="H160" i="50"/>
  <c r="H159" i="50"/>
  <c r="H158" i="50"/>
  <c r="H157" i="50"/>
  <c r="H156" i="50"/>
  <c r="H155" i="50"/>
  <c r="H154" i="50"/>
  <c r="H153" i="50"/>
  <c r="H152" i="50"/>
  <c r="H151" i="50"/>
  <c r="H150" i="50"/>
  <c r="H149" i="50"/>
  <c r="H148" i="50"/>
  <c r="H147" i="50"/>
  <c r="H146" i="50"/>
  <c r="H145" i="50"/>
  <c r="H144" i="50"/>
  <c r="H143" i="50"/>
  <c r="H142" i="50"/>
  <c r="H141" i="50"/>
  <c r="H140" i="50"/>
  <c r="H139" i="50"/>
  <c r="H138" i="50"/>
  <c r="H137" i="50"/>
  <c r="H136" i="50"/>
  <c r="H135" i="50"/>
  <c r="H134" i="50"/>
  <c r="H133" i="50"/>
  <c r="H132" i="50"/>
  <c r="H131" i="50"/>
  <c r="H130" i="50"/>
  <c r="H129" i="50"/>
  <c r="H128" i="50"/>
  <c r="H127" i="50"/>
  <c r="H126" i="50"/>
  <c r="H125" i="50"/>
  <c r="H124" i="50"/>
  <c r="H123" i="50"/>
  <c r="H122" i="50"/>
  <c r="H121" i="50"/>
  <c r="H120" i="50"/>
  <c r="H119" i="50"/>
  <c r="H118" i="50"/>
  <c r="H117" i="50"/>
  <c r="H116" i="50"/>
  <c r="H115" i="50"/>
  <c r="H114" i="50"/>
  <c r="H113" i="50"/>
  <c r="H112" i="50"/>
  <c r="H111" i="50"/>
  <c r="H110" i="50"/>
  <c r="H109" i="50"/>
  <c r="H108" i="50"/>
  <c r="H107" i="50"/>
  <c r="H106" i="50"/>
  <c r="H105" i="50"/>
  <c r="H104" i="50"/>
  <c r="H103" i="50"/>
  <c r="H102" i="50"/>
  <c r="H101" i="50"/>
  <c r="H100" i="50"/>
  <c r="H99" i="50"/>
  <c r="H98" i="50"/>
  <c r="H97" i="50"/>
  <c r="H96" i="50"/>
  <c r="H95" i="50"/>
  <c r="H94" i="50"/>
  <c r="H93" i="50"/>
  <c r="H92" i="50"/>
  <c r="H91" i="50"/>
  <c r="H90" i="50"/>
  <c r="H89" i="50"/>
  <c r="H88" i="50"/>
  <c r="H87" i="50"/>
  <c r="H86" i="50"/>
  <c r="H85" i="50"/>
  <c r="H84" i="50"/>
  <c r="H83" i="50"/>
  <c r="H82" i="50"/>
  <c r="H81" i="50"/>
  <c r="H80" i="50"/>
  <c r="H79" i="50"/>
  <c r="H78" i="50"/>
  <c r="H77" i="50"/>
  <c r="H76" i="50"/>
  <c r="H75" i="50"/>
  <c r="H74" i="50"/>
  <c r="H73" i="50"/>
  <c r="H72" i="50"/>
  <c r="H71" i="50"/>
  <c r="H70" i="50"/>
  <c r="H69" i="50"/>
  <c r="H68" i="50"/>
  <c r="H67" i="50"/>
  <c r="H66" i="50"/>
  <c r="H65" i="50"/>
  <c r="H64" i="50"/>
  <c r="H63" i="50"/>
  <c r="H62" i="50"/>
  <c r="H61" i="50"/>
  <c r="H60" i="50"/>
  <c r="H59" i="50"/>
  <c r="H58" i="50"/>
  <c r="H57" i="50"/>
  <c r="H56" i="50"/>
  <c r="H55" i="50"/>
  <c r="H54" i="50"/>
  <c r="H53" i="50"/>
  <c r="H52" i="50"/>
  <c r="H51" i="50"/>
  <c r="H50" i="50"/>
  <c r="H49" i="50"/>
  <c r="H48" i="50"/>
  <c r="H47" i="50"/>
  <c r="H46" i="50"/>
  <c r="H45" i="50"/>
  <c r="H44" i="50"/>
  <c r="H43" i="50"/>
  <c r="H42" i="50"/>
  <c r="H41" i="50"/>
  <c r="H40" i="50"/>
  <c r="H39" i="50"/>
  <c r="H38" i="50"/>
  <c r="H37" i="50"/>
  <c r="H36" i="50"/>
  <c r="H35" i="50"/>
  <c r="H34" i="50"/>
  <c r="H33" i="50"/>
  <c r="H32" i="50"/>
  <c r="H31" i="50"/>
  <c r="H30" i="50"/>
  <c r="H29" i="50"/>
  <c r="H28" i="50"/>
  <c r="H27" i="50"/>
  <c r="H26" i="50"/>
  <c r="H25" i="50"/>
  <c r="H24" i="50"/>
  <c r="H23" i="50"/>
  <c r="H22" i="50"/>
  <c r="H21" i="50"/>
  <c r="H20" i="50"/>
  <c r="H19" i="50"/>
  <c r="H18" i="50"/>
  <c r="H17" i="50"/>
  <c r="H16" i="50"/>
  <c r="H15" i="50"/>
  <c r="H14" i="50"/>
  <c r="H13" i="50"/>
  <c r="H12" i="50"/>
  <c r="H11" i="50"/>
  <c r="H10" i="50"/>
  <c r="H9" i="50"/>
  <c r="H8" i="50"/>
  <c r="H7" i="50"/>
  <c r="H6" i="50"/>
  <c r="F363" i="50"/>
  <c r="G363" i="50"/>
  <c r="G149" i="71"/>
  <c r="H149" i="71" s="1"/>
  <c r="F149" i="71"/>
  <c r="I149" i="71"/>
  <c r="H6" i="71"/>
  <c r="H7" i="71"/>
  <c r="H8" i="71"/>
  <c r="H9" i="71"/>
  <c r="H10" i="71"/>
  <c r="H11" i="71"/>
  <c r="H12" i="71"/>
  <c r="H13" i="71"/>
  <c r="H14" i="71"/>
  <c r="H15" i="71"/>
  <c r="H16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H69" i="71"/>
  <c r="H70" i="71"/>
  <c r="H71" i="71"/>
  <c r="H72" i="71"/>
  <c r="H73" i="71"/>
  <c r="H74" i="71"/>
  <c r="H75" i="71"/>
  <c r="H76" i="71"/>
  <c r="H77" i="71"/>
  <c r="H78" i="71"/>
  <c r="H79" i="71"/>
  <c r="H80" i="71"/>
  <c r="H81" i="71"/>
  <c r="H82" i="71"/>
  <c r="H83" i="71"/>
  <c r="H84" i="71"/>
  <c r="H85" i="71"/>
  <c r="H86" i="71"/>
  <c r="H87" i="71"/>
  <c r="H88" i="71"/>
  <c r="H89" i="71"/>
  <c r="H90" i="71"/>
  <c r="H91" i="71"/>
  <c r="H92" i="71"/>
  <c r="H93" i="71"/>
  <c r="H94" i="71"/>
  <c r="H95" i="71"/>
  <c r="H96" i="71"/>
  <c r="H97" i="71"/>
  <c r="H98" i="71"/>
  <c r="H99" i="71"/>
  <c r="H100" i="71"/>
  <c r="H101" i="71"/>
  <c r="H102" i="71"/>
  <c r="H103" i="71"/>
  <c r="H104" i="71"/>
  <c r="H105" i="71"/>
  <c r="H106" i="71"/>
  <c r="H107" i="71"/>
  <c r="H108" i="71"/>
  <c r="H109" i="71"/>
  <c r="H110" i="71"/>
  <c r="H111" i="71"/>
  <c r="H112" i="71"/>
  <c r="H113" i="71"/>
  <c r="H114" i="71"/>
  <c r="H115" i="71"/>
  <c r="H116" i="71"/>
  <c r="H117" i="71"/>
  <c r="H118" i="71"/>
  <c r="H119" i="71"/>
  <c r="H120" i="71"/>
  <c r="H121" i="71"/>
  <c r="H122" i="71"/>
  <c r="H123" i="71"/>
  <c r="H124" i="71"/>
  <c r="H125" i="71"/>
  <c r="H126" i="71"/>
  <c r="H127" i="71"/>
  <c r="H128" i="71"/>
  <c r="H129" i="71"/>
  <c r="H130" i="71"/>
  <c r="H131" i="71"/>
  <c r="H132" i="71"/>
  <c r="H133" i="71"/>
  <c r="H134" i="71"/>
  <c r="H135" i="71"/>
  <c r="H136" i="71"/>
  <c r="H137" i="71"/>
  <c r="H138" i="71"/>
  <c r="H139" i="71"/>
  <c r="H140" i="71"/>
  <c r="H141" i="71"/>
  <c r="H142" i="71"/>
  <c r="H143" i="71"/>
  <c r="H144" i="71"/>
  <c r="H145" i="71"/>
  <c r="H146" i="71"/>
  <c r="H147" i="71"/>
  <c r="H148" i="71"/>
  <c r="H5" i="71"/>
  <c r="E14" i="39" l="1"/>
  <c r="D14" i="39"/>
  <c r="C14" i="39"/>
  <c r="E34" i="39" l="1"/>
  <c r="D34" i="39"/>
  <c r="E23" i="39"/>
  <c r="E25" i="39" s="1"/>
  <c r="E27" i="39" s="1"/>
  <c r="D23" i="39"/>
  <c r="D25" i="39" s="1"/>
  <c r="D27" i="39" s="1"/>
  <c r="C23" i="39"/>
  <c r="C25" i="39" s="1"/>
  <c r="C27" i="39" s="1"/>
  <c r="G13" i="48"/>
  <c r="F13" i="48"/>
  <c r="G7" i="48"/>
  <c r="G21" i="48" s="1"/>
  <c r="F7" i="48"/>
  <c r="F21" i="48" s="1"/>
  <c r="I52" i="74"/>
  <c r="H52" i="74"/>
  <c r="J52" i="74" s="1"/>
  <c r="F52" i="74"/>
  <c r="E52" i="74"/>
  <c r="G52" i="74" s="1"/>
  <c r="C52" i="74"/>
  <c r="B52" i="74"/>
  <c r="D52" i="74" s="1"/>
  <c r="K35" i="26" l="1"/>
  <c r="J35" i="26"/>
  <c r="I35" i="26"/>
  <c r="H35" i="26"/>
  <c r="G35" i="26"/>
  <c r="F35" i="26"/>
  <c r="E35" i="26"/>
  <c r="D35" i="26"/>
  <c r="C35" i="26"/>
  <c r="B35" i="26"/>
  <c r="I13" i="41" l="1"/>
  <c r="I17" i="41" s="1"/>
  <c r="H13" i="41"/>
  <c r="H17" i="41" s="1"/>
  <c r="G13" i="41"/>
  <c r="G17" i="41" s="1"/>
  <c r="F13" i="41"/>
  <c r="F17" i="41" s="1"/>
  <c r="E13" i="41"/>
  <c r="E17" i="41" s="1"/>
  <c r="D13" i="41"/>
  <c r="D17" i="41" s="1"/>
  <c r="B13" i="41"/>
  <c r="B17" i="41" s="1"/>
  <c r="G96" i="72"/>
  <c r="G55" i="72" s="1"/>
  <c r="E96" i="72"/>
  <c r="E55" i="72" s="1"/>
  <c r="D96" i="72"/>
  <c r="B96" i="72"/>
  <c r="G56" i="72"/>
  <c r="E56" i="72"/>
  <c r="D56" i="72"/>
  <c r="B56" i="72"/>
  <c r="G48" i="72"/>
  <c r="E48" i="72"/>
  <c r="D48" i="72"/>
  <c r="B48" i="72"/>
  <c r="G41" i="72"/>
  <c r="E41" i="72"/>
  <c r="D41" i="72"/>
  <c r="B41" i="72"/>
  <c r="G37" i="72"/>
  <c r="E37" i="72"/>
  <c r="D37" i="72"/>
  <c r="B37" i="72"/>
  <c r="G26" i="72"/>
  <c r="E26" i="72"/>
  <c r="D26" i="72"/>
  <c r="B26" i="72"/>
  <c r="G5" i="72"/>
  <c r="G116" i="72" s="1"/>
  <c r="E5" i="72"/>
  <c r="E116" i="72" s="1"/>
  <c r="D5" i="72"/>
  <c r="B5" i="72"/>
  <c r="B55" i="72" l="1"/>
  <c r="B116" i="72" s="1"/>
  <c r="D55" i="72"/>
  <c r="D116" i="72" s="1"/>
  <c r="K51" i="7"/>
  <c r="J51" i="7"/>
  <c r="I51" i="7"/>
  <c r="H51" i="7"/>
  <c r="G51" i="7"/>
  <c r="F51" i="7"/>
  <c r="E51" i="7"/>
  <c r="D51" i="7"/>
  <c r="C51" i="7"/>
  <c r="B51" i="7"/>
  <c r="C19" i="59" l="1"/>
  <c r="B19" i="59"/>
  <c r="C38" i="46"/>
  <c r="E38" i="46"/>
  <c r="B38" i="46"/>
  <c r="D38" i="46" s="1"/>
  <c r="D19" i="59" l="1"/>
  <c r="C35" i="60"/>
  <c r="B35" i="60"/>
  <c r="C31" i="60"/>
  <c r="B31" i="60"/>
  <c r="C23" i="60"/>
  <c r="B23" i="60"/>
  <c r="C13" i="60"/>
  <c r="C25" i="60" s="1"/>
  <c r="B13" i="60"/>
  <c r="D12" i="56"/>
  <c r="C12" i="56"/>
  <c r="D12" i="52"/>
  <c r="C12" i="52"/>
  <c r="B25" i="60" l="1"/>
  <c r="B36" i="60"/>
  <c r="C36" i="60"/>
  <c r="D13" i="51"/>
  <c r="C13" i="51"/>
  <c r="F14" i="53"/>
  <c r="E14" i="53"/>
  <c r="D14" i="53"/>
  <c r="C14" i="53"/>
  <c r="B14" i="53"/>
  <c r="F9" i="53"/>
  <c r="E9" i="53"/>
  <c r="D9" i="53"/>
  <c r="C9" i="53"/>
  <c r="C16" i="53" s="1"/>
  <c r="B9" i="53"/>
  <c r="B16" i="53" s="1"/>
  <c r="C6" i="54"/>
  <c r="B6" i="54"/>
  <c r="D16" i="53" l="1"/>
  <c r="F16" i="53"/>
  <c r="E16" i="53"/>
  <c r="E19" i="59"/>
  <c r="C26" i="72" l="1"/>
  <c r="F26" i="72"/>
  <c r="B3" i="54" l="1"/>
  <c r="C3" i="52"/>
  <c r="C3" i="56"/>
  <c r="C3" i="51"/>
  <c r="B3" i="60"/>
  <c r="F3" i="48"/>
  <c r="C56" i="72" l="1"/>
  <c r="F56" i="72"/>
  <c r="F96" i="72" l="1"/>
  <c r="F55" i="72" s="1"/>
  <c r="C96" i="72"/>
  <c r="C55" i="72" s="1"/>
  <c r="F48" i="72"/>
  <c r="C48" i="72"/>
  <c r="F41" i="72"/>
  <c r="C41" i="72"/>
  <c r="F37" i="72"/>
  <c r="C37" i="72"/>
  <c r="F5" i="72"/>
  <c r="C5" i="72"/>
  <c r="C116" i="72" l="1"/>
  <c r="F116" i="72"/>
</calcChain>
</file>

<file path=xl/sharedStrings.xml><?xml version="1.0" encoding="utf-8"?>
<sst xmlns="http://schemas.openxmlformats.org/spreadsheetml/2006/main" count="3134" uniqueCount="1202">
  <si>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</si>
  <si>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</si>
  <si>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</si>
  <si>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</si>
  <si>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</si>
  <si>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</si>
  <si>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</si>
  <si>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</si>
  <si>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</si>
  <si>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</si>
  <si>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</si>
  <si>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3- Revenues and Expenditures By Ministries &amp; Government Authorities</t>
  </si>
  <si>
    <t>2- Oil and Gas Revenue</t>
  </si>
  <si>
    <t>4- Revenue By Chapters And Ministries</t>
  </si>
  <si>
    <t>6- Projects &amp; Recurrent Expenditures  Budget</t>
  </si>
  <si>
    <t>7- Initial Budget, Amendments, and Variation of Recurrent Expenditures</t>
  </si>
  <si>
    <t>8- Recurrent Expenditure By Chapters And Ministries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</si>
  <si>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</si>
  <si>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</si>
  <si>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</si>
  <si>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</si>
  <si>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</si>
  <si>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</si>
  <si>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</si>
  <si>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</si>
  <si>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</si>
  <si>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</si>
  <si>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</si>
  <si>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</si>
  <si>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</si>
  <si>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</si>
  <si>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</si>
  <si>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</si>
  <si>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</si>
  <si>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</si>
  <si>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</si>
  <si>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</si>
  <si>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</si>
  <si>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</si>
  <si>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</si>
  <si>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</si>
  <si>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</si>
  <si>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Ahmed Ben Mohammed Al Khalifa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</si>
  <si>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</si>
  <si>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</si>
  <si>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</si>
  <si>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</si>
  <si>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</si>
  <si>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</si>
  <si>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</si>
  <si>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</si>
  <si>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</si>
  <si>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</si>
  <si>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Civil Aviation Affairs</t>
  </si>
  <si>
    <t>Oil &amp; Gas Revenue</t>
  </si>
  <si>
    <t>Civil Service Bureau</t>
  </si>
  <si>
    <t>Ministry of Finance</t>
  </si>
  <si>
    <t>Ministry of Industry &amp; Commerce</t>
  </si>
  <si>
    <t>National Guard</t>
  </si>
  <si>
    <t>Min. of State For Shura Coun. &amp; Rep. Coun. Aff.</t>
  </si>
  <si>
    <t>Actual</t>
  </si>
  <si>
    <t>BD</t>
  </si>
  <si>
    <t>Revenues</t>
  </si>
  <si>
    <t>Public Administration Sector</t>
  </si>
  <si>
    <t>Ministry of Defense</t>
  </si>
  <si>
    <t>Survey &amp; Land Registration Bureau</t>
  </si>
  <si>
    <t>Ministry of Education</t>
  </si>
  <si>
    <t>General Organization For Youth And Sport</t>
  </si>
  <si>
    <t>Infrastructure Sector</t>
  </si>
  <si>
    <t>Miscellaneous Budgets</t>
  </si>
  <si>
    <t xml:space="preserve">Moh’d Bin Khalifa Cardiac Center </t>
  </si>
  <si>
    <t>Municipalities Councils</t>
  </si>
  <si>
    <t>The Constitutional Court</t>
  </si>
  <si>
    <t>Sunni Awqaf</t>
  </si>
  <si>
    <t>Ja’faria Awqaf</t>
  </si>
  <si>
    <t>University of Bahrain</t>
  </si>
  <si>
    <t>Bait Al-quran</t>
  </si>
  <si>
    <t>Shura Council</t>
  </si>
  <si>
    <t>High Council for Islamic Affairs</t>
  </si>
  <si>
    <t>Economic Development Board</t>
  </si>
  <si>
    <t>Bahrain International Exhibition Center</t>
  </si>
  <si>
    <t>Amendment</t>
  </si>
  <si>
    <t>National Security</t>
  </si>
  <si>
    <t xml:space="preserve">Ministry of Labor </t>
  </si>
  <si>
    <t>Ministry of Social Development</t>
  </si>
  <si>
    <t>1- Transferred Budget</t>
  </si>
  <si>
    <t>National Audit Court</t>
  </si>
  <si>
    <t>Ministry of Labor</t>
  </si>
  <si>
    <t>Recurrent Expenditures Budget</t>
  </si>
  <si>
    <t>Projects Budget</t>
  </si>
  <si>
    <t>Central Informatics Organization</t>
  </si>
  <si>
    <t>Amendments</t>
  </si>
  <si>
    <t>Carried Forward Budget For The Year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</si>
  <si>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</si>
  <si>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</si>
  <si>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</si>
  <si>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</si>
  <si>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</si>
  <si>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</si>
  <si>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</si>
  <si>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Social Services Sector</t>
  </si>
  <si>
    <t>Economic Services Sector</t>
  </si>
  <si>
    <t>Initial  Budget</t>
  </si>
  <si>
    <t>% Of Collec.</t>
  </si>
  <si>
    <t>Notes</t>
  </si>
  <si>
    <t>Ministries &amp; Government Authorities</t>
  </si>
  <si>
    <t>Ministry of Justice &amp; Islamic Affairs - Justice</t>
  </si>
  <si>
    <t>Min. of Justice &amp; Islamic Affairs - Islamic Aff.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</si>
  <si>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</si>
  <si>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</si>
  <si>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</si>
  <si>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</si>
  <si>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</si>
  <si>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</si>
  <si>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</si>
  <si>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</si>
  <si>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</si>
  <si>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</si>
  <si>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</si>
  <si>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</si>
  <si>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</si>
  <si>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</si>
  <si>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</si>
  <si>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Population Card Fees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</si>
  <si>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</si>
  <si>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</si>
  <si>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</si>
  <si>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</si>
  <si>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</si>
  <si>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</si>
  <si>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</si>
  <si>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</si>
  <si>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</si>
  <si>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</si>
  <si>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</si>
  <si>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</si>
  <si>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</si>
  <si>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</si>
  <si>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</si>
  <si>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</si>
  <si>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</si>
  <si>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</si>
  <si>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</si>
  <si>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</si>
  <si>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</si>
  <si>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</si>
  <si>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</si>
  <si>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</si>
  <si>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</si>
  <si>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</si>
  <si>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</si>
  <si>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</si>
  <si>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</si>
  <si>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</si>
  <si>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</si>
  <si>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</si>
  <si>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</si>
  <si>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</si>
  <si>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</si>
  <si>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</si>
  <si>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</si>
  <si>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</si>
  <si>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Basic Salaries</t>
  </si>
  <si>
    <t>Overtime</t>
  </si>
  <si>
    <t>Social Allowance</t>
  </si>
  <si>
    <t>Other Personal Allowances</t>
  </si>
  <si>
    <t>Training Entitlements</t>
  </si>
  <si>
    <t>Course Expenses</t>
  </si>
  <si>
    <t>Computer Course Expenses</t>
  </si>
  <si>
    <t>Garments for Employees</t>
  </si>
  <si>
    <t>Food for Employees</t>
  </si>
  <si>
    <t>Part-Time Labour</t>
  </si>
  <si>
    <t>Internal Budget Transfer</t>
  </si>
  <si>
    <t>Internal Conferences</t>
  </si>
  <si>
    <t>Exhibition Costs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</si>
  <si>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</si>
  <si>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</si>
  <si>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</si>
  <si>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</si>
  <si>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</si>
  <si>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</si>
  <si>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</si>
  <si>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</si>
  <si>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</si>
  <si>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</si>
  <si>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</si>
  <si>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</si>
  <si>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</si>
  <si>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</si>
  <si>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</si>
  <si>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</si>
  <si>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</si>
  <si>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</si>
  <si>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Fuel for Ships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</si>
  <si>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</si>
  <si>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</si>
  <si>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</si>
  <si>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</si>
  <si>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</si>
  <si>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</si>
  <si>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</si>
  <si>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</si>
  <si>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</si>
  <si>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</si>
  <si>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</si>
  <si>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</si>
  <si>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Local Transfers</t>
  </si>
  <si>
    <t>Interest on Treasury Bills</t>
  </si>
  <si>
    <t>Grants to Societies</t>
  </si>
  <si>
    <t>Grants to National Clubs</t>
  </si>
  <si>
    <t>Grants to Foreign Bodies</t>
  </si>
  <si>
    <t>Special Award</t>
  </si>
  <si>
    <t>DISCIPLINE AWARD</t>
  </si>
  <si>
    <t>Financing Lease</t>
  </si>
  <si>
    <t>Furniture Clearing-In</t>
  </si>
  <si>
    <t>Other Equipment Clearing-In</t>
  </si>
  <si>
    <t>Computer Hardware-Clearing-In</t>
  </si>
  <si>
    <t>Computer Software-Clearing-In</t>
  </si>
  <si>
    <t>Asset Expense</t>
  </si>
  <si>
    <t>Future Clearing - Expense</t>
  </si>
  <si>
    <t xml:space="preserve">Thousand BD </t>
  </si>
  <si>
    <t>Legislation &amp; Legal Opinion Commission</t>
  </si>
  <si>
    <t>H.H. Prime Minister's Advisors Offices</t>
  </si>
  <si>
    <t>H.H. Prime Minister's Rep.</t>
  </si>
  <si>
    <t>Ministry of Housing</t>
  </si>
  <si>
    <t>Tender &amp; Auctions Board</t>
  </si>
  <si>
    <t>Customs Affairs</t>
  </si>
  <si>
    <t>-</t>
  </si>
  <si>
    <t>Legislation &amp; Legal Opinion Comm.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</si>
  <si>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</si>
  <si>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</si>
  <si>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</si>
  <si>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</si>
  <si>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</si>
  <si>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</si>
  <si>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</si>
  <si>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</si>
  <si>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</si>
  <si>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</si>
  <si>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</si>
  <si>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</si>
  <si>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</si>
  <si>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</si>
  <si>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</si>
  <si>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</si>
  <si>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</si>
  <si>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</si>
  <si>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</si>
  <si>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</si>
  <si>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</si>
  <si>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</si>
  <si>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</si>
  <si>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</si>
  <si>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</si>
  <si>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</si>
  <si>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</si>
  <si>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</si>
  <si>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</si>
  <si>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</si>
  <si>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</si>
  <si>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</si>
  <si>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</si>
  <si>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</si>
  <si>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</si>
  <si>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</si>
  <si>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</si>
  <si>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</si>
  <si>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</si>
  <si>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</si>
  <si>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</si>
  <si>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</si>
  <si>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</si>
  <si>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</si>
  <si>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</si>
  <si>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</si>
  <si>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</si>
  <si>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</si>
  <si>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</si>
  <si>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</si>
  <si>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</si>
  <si>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</si>
  <si>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Labour Market Regulatory Authority Fee</t>
  </si>
  <si>
    <t>44031</t>
  </si>
  <si>
    <t>44032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</si>
  <si>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</si>
  <si>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</si>
  <si>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</si>
  <si>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</si>
  <si>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</si>
  <si>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</si>
  <si>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</si>
  <si>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</si>
  <si>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</si>
  <si>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</si>
  <si>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</si>
  <si>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</si>
  <si>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</si>
  <si>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</si>
  <si>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</si>
  <si>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</si>
  <si>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</si>
  <si>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</si>
  <si>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</si>
  <si>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</si>
  <si>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</si>
  <si>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</si>
  <si>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</si>
  <si>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</si>
  <si>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</si>
  <si>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</si>
  <si>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</si>
  <si>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</si>
  <si>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</si>
  <si>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</si>
  <si>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</si>
  <si>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</si>
  <si>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</si>
  <si>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</si>
  <si>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</si>
  <si>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</si>
  <si>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</si>
  <si>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</si>
  <si>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</si>
  <si>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</si>
  <si>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</si>
  <si>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</si>
  <si>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</si>
  <si>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</si>
  <si>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</si>
  <si>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</si>
  <si>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</si>
  <si>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</si>
  <si>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41021</t>
  </si>
  <si>
    <t>Registration of College for Health Sciences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</si>
  <si>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</si>
  <si>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</si>
  <si>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</si>
  <si>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</si>
  <si>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</si>
  <si>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</si>
  <si>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</si>
  <si>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</si>
  <si>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</si>
  <si>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</si>
  <si>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</si>
  <si>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</si>
  <si>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</si>
  <si>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</si>
  <si>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</si>
  <si>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</si>
  <si>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</si>
  <si>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</si>
  <si>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</si>
  <si>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</si>
  <si>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</si>
  <si>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</si>
  <si>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</si>
  <si>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</si>
  <si>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</si>
  <si>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</si>
  <si>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</si>
  <si>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</si>
  <si>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</si>
  <si>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</si>
  <si>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</si>
  <si>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</si>
  <si>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</si>
  <si>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</si>
  <si>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</si>
  <si>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</si>
  <si>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</si>
  <si>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</si>
  <si>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</si>
  <si>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</si>
  <si>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</si>
  <si>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</si>
  <si>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</si>
  <si>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</si>
  <si>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</si>
  <si>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</si>
  <si>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</si>
  <si>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</si>
  <si>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</si>
  <si>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</si>
  <si>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</si>
  <si>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</si>
  <si>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</si>
  <si>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</si>
  <si>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</si>
  <si>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</si>
  <si>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</si>
  <si>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</si>
  <si>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</si>
  <si>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</si>
  <si>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</si>
  <si>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</si>
  <si>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</si>
  <si>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</si>
  <si>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</si>
  <si>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</si>
  <si>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</si>
  <si>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</si>
  <si>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</si>
  <si>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</si>
  <si>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</si>
  <si>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</si>
  <si>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</si>
  <si>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</si>
  <si>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</si>
  <si>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</si>
  <si>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</si>
  <si>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</si>
  <si>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</si>
  <si>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</si>
  <si>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</si>
  <si>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</si>
  <si>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</si>
  <si>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</si>
  <si>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</si>
  <si>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</si>
  <si>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</si>
  <si>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</si>
  <si>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</si>
  <si>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</si>
  <si>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</si>
  <si>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</si>
  <si>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</si>
  <si>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</si>
  <si>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</si>
  <si>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</si>
  <si>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</si>
  <si>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</si>
  <si>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</si>
  <si>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</si>
  <si>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</si>
  <si>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</si>
  <si>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</si>
  <si>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</si>
  <si>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</si>
  <si>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Additional Budget</t>
  </si>
  <si>
    <t>Custom Affairs</t>
  </si>
  <si>
    <t>Tenders &amp; Auctions Board</t>
  </si>
  <si>
    <t>King Hamad Hospital</t>
  </si>
  <si>
    <t>Districts</t>
  </si>
  <si>
    <t>E. Government Authority</t>
  </si>
  <si>
    <t>Quality Assurance Authority</t>
  </si>
  <si>
    <t>Issa Award For Human Sciences</t>
  </si>
  <si>
    <t>Contribution to GCC</t>
  </si>
  <si>
    <t>Future Generation Reserve</t>
  </si>
  <si>
    <t>Retiree Financial Support</t>
  </si>
  <si>
    <t>Risk Financing</t>
  </si>
  <si>
    <t>Programme for Early Retirement Scheme</t>
  </si>
  <si>
    <t>Govt Unemployment Insurance Share</t>
  </si>
  <si>
    <t>Reduce Cost of Living Burden</t>
  </si>
  <si>
    <t>Council of Representatives' Elections Executive Committee</t>
  </si>
  <si>
    <t>Bahrain Institute For Political Development</t>
  </si>
  <si>
    <t>Housing Programme-Rent Allowance</t>
  </si>
  <si>
    <t>Labour Market Regulatory Authority</t>
  </si>
  <si>
    <t>Bahrain Institute of Public Administration</t>
  </si>
  <si>
    <t>Bahrain Center for Strategic International and Energy studies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</si>
  <si>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</si>
  <si>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</si>
  <si>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</si>
  <si>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</si>
  <si>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</si>
  <si>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</si>
  <si>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</si>
  <si>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</si>
  <si>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</si>
  <si>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</si>
  <si>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</si>
  <si>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</si>
  <si>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</si>
  <si>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</si>
  <si>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</si>
  <si>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</si>
  <si>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</si>
  <si>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</si>
  <si>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</si>
  <si>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</si>
  <si>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</si>
  <si>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</si>
  <si>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</si>
  <si>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</si>
  <si>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</si>
  <si>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</si>
  <si>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</si>
  <si>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</si>
  <si>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</si>
  <si>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</si>
  <si>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</si>
  <si>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</si>
  <si>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</si>
  <si>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</si>
  <si>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61059</t>
  </si>
  <si>
    <t>61992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</si>
  <si>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</si>
  <si>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</si>
  <si>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</si>
  <si>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</si>
  <si>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</si>
  <si>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</si>
  <si>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</si>
  <si>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</si>
  <si>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</si>
  <si>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</si>
  <si>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</si>
  <si>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</si>
  <si>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</si>
  <si>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</si>
  <si>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</si>
  <si>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</si>
  <si>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</si>
  <si>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</si>
  <si>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</si>
  <si>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</si>
  <si>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</si>
  <si>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</si>
  <si>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</si>
  <si>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</si>
  <si>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</si>
  <si>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</si>
  <si>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</si>
  <si>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</si>
  <si>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</si>
  <si>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</si>
  <si>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</si>
  <si>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</si>
  <si>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70024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</si>
  <si>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</si>
  <si>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</si>
  <si>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</si>
  <si>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</si>
  <si>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</si>
  <si>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</si>
  <si>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</si>
  <si>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</si>
  <si>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</si>
  <si>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</si>
  <si>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</si>
  <si>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</si>
  <si>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</si>
  <si>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</si>
  <si>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</si>
  <si>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</si>
  <si>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</si>
  <si>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</si>
  <si>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</si>
  <si>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</si>
  <si>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</si>
  <si>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</si>
  <si>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</si>
  <si>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</si>
  <si>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</si>
  <si>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</si>
  <si>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</si>
  <si>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</si>
  <si>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</si>
  <si>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</si>
  <si>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</si>
  <si>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</si>
  <si>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</si>
  <si>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</si>
  <si>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</si>
  <si>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</si>
  <si>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</si>
  <si>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</si>
  <si>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</si>
  <si>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</si>
  <si>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</si>
  <si>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</si>
  <si>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</si>
  <si>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</si>
  <si>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</si>
  <si>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</si>
  <si>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</si>
  <si>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</si>
  <si>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</si>
  <si>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</si>
  <si>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</si>
  <si>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</si>
  <si>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</si>
  <si>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</si>
  <si>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</si>
  <si>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</si>
  <si>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</si>
  <si>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17032</t>
  </si>
  <si>
    <t>17042</t>
  </si>
  <si>
    <t>17072</t>
  </si>
  <si>
    <t>17082</t>
  </si>
  <si>
    <t>17092</t>
  </si>
  <si>
    <t>17102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</si>
  <si>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</si>
  <si>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</si>
  <si>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</si>
  <si>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</si>
  <si>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</si>
  <si>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</si>
  <si>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</si>
  <si>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</si>
  <si>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</si>
  <si>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17162</t>
  </si>
  <si>
    <t>17172</t>
  </si>
  <si>
    <t>17182</t>
  </si>
  <si>
    <t>17902</t>
  </si>
  <si>
    <t>19002</t>
  </si>
  <si>
    <t>19101</t>
  </si>
  <si>
    <t>19103</t>
  </si>
  <si>
    <t>19111</t>
  </si>
  <si>
    <t>19112</t>
  </si>
  <si>
    <t>19113</t>
  </si>
  <si>
    <t>19121</t>
  </si>
  <si>
    <t>19131</t>
  </si>
  <si>
    <t>19132</t>
  </si>
  <si>
    <t>98011</t>
  </si>
  <si>
    <t>98101</t>
  </si>
  <si>
    <t>98103</t>
  </si>
  <si>
    <t>98111</t>
  </si>
  <si>
    <t>98112</t>
  </si>
  <si>
    <t>98113</t>
  </si>
  <si>
    <t>98121</t>
  </si>
  <si>
    <t>98131</t>
  </si>
  <si>
    <t>98132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</si>
  <si>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</si>
  <si>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</si>
  <si>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</si>
  <si>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</si>
  <si>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</si>
  <si>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</si>
  <si>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</si>
  <si>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</si>
  <si>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</si>
  <si>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</si>
  <si>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</si>
  <si>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</si>
  <si>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</si>
  <si>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</si>
  <si>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</si>
  <si>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</si>
  <si>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78033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</si>
  <si>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</si>
  <si>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</si>
  <si>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</si>
  <si>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</si>
  <si>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</si>
  <si>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</si>
  <si>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</si>
  <si>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</si>
  <si>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</si>
  <si>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</si>
  <si>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</si>
  <si>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</si>
  <si>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</si>
  <si>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</si>
  <si>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</si>
  <si>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81536</t>
  </si>
  <si>
    <t>81537</t>
  </si>
  <si>
    <t>81901</t>
  </si>
  <si>
    <t>81902</t>
  </si>
  <si>
    <t>88889</t>
  </si>
  <si>
    <t>80021</t>
  </si>
  <si>
    <t>80022</t>
  </si>
  <si>
    <t>80023</t>
  </si>
  <si>
    <t>80024</t>
  </si>
  <si>
    <t>80025</t>
  </si>
  <si>
    <t>80026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</si>
  <si>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</si>
  <si>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</si>
  <si>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</si>
  <si>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</si>
  <si>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</si>
  <si>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</si>
  <si>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</si>
  <si>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</si>
  <si>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</si>
  <si>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</si>
  <si>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</si>
  <si>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</si>
  <si>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</si>
  <si>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</si>
  <si>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</si>
  <si>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</si>
  <si>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</si>
  <si>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</si>
  <si>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Dedicated Govt Practice Allowance (Consultant-Doct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</si>
  <si>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</si>
  <si>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</si>
  <si>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</si>
  <si>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</si>
  <si>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</si>
  <si>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</si>
  <si>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</si>
  <si>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</si>
  <si>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</si>
  <si>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Government Share in Pension Scheme</t>
  </si>
  <si>
    <t>Govt Pension Share for Bahraini Military Persons</t>
  </si>
  <si>
    <t>Govt Incentives for Non- Bahraini Military Persons</t>
  </si>
  <si>
    <t>Supply of Contract Labor</t>
  </si>
  <si>
    <t>Overseas Conferences and Missions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</si>
  <si>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</si>
  <si>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</si>
  <si>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</si>
  <si>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</si>
  <si>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</si>
  <si>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Postage Charges.</t>
  </si>
  <si>
    <t>Desalinated and Artesian Water Costs</t>
  </si>
  <si>
    <t>Electricity Supply and Usage Costs</t>
  </si>
  <si>
    <t>Operating Lease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</si>
  <si>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</si>
  <si>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</si>
  <si>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</si>
  <si>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</si>
  <si>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</si>
  <si>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</si>
  <si>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</si>
  <si>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</si>
  <si>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</si>
  <si>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</si>
  <si>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</si>
  <si>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</si>
  <si>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</si>
  <si>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</si>
  <si>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</si>
  <si>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Other Miscellaneous Costs &amp; Petty Cash</t>
  </si>
  <si>
    <t>Other Military Expenses</t>
  </si>
  <si>
    <t>Gas for Laboratories and Office Use</t>
  </si>
  <si>
    <t>Lubricants</t>
  </si>
  <si>
    <t>Aircraft Expenses</t>
  </si>
  <si>
    <t>Aircraft Fuel &amp; Oil</t>
  </si>
  <si>
    <t>Garments and Food for Non-Employees</t>
  </si>
  <si>
    <t>Chemical, Insecticides and Detergents</t>
  </si>
  <si>
    <t>Utensils and Miscellaneous Light Equipment</t>
  </si>
  <si>
    <t>Other Supplies &amp; Materials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</si>
  <si>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</si>
  <si>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</si>
  <si>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</si>
  <si>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</si>
  <si>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</si>
  <si>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</si>
  <si>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</si>
  <si>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</si>
  <si>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</si>
  <si>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</si>
  <si>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</si>
  <si>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</si>
  <si>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</si>
  <si>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</si>
  <si>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 xml:space="preserve"> Machines &amp; Instruments Additions</t>
  </si>
  <si>
    <t>Motorcycle and Bicycles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</si>
  <si>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</si>
  <si>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</si>
  <si>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</si>
  <si>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</si>
  <si>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</si>
  <si>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</si>
  <si>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</si>
  <si>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</si>
  <si>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</si>
  <si>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Agricultural Equipment Additions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</si>
  <si>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</si>
  <si>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</si>
  <si>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</si>
  <si>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</si>
  <si>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</si>
  <si>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Wireless Equipment-Clearing-In</t>
  </si>
  <si>
    <t>Air Conditioning Equipment-Clearing-In</t>
  </si>
  <si>
    <t>Medical Equipment-Clearing-In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</si>
  <si>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</si>
  <si>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</si>
  <si>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</si>
  <si>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</si>
  <si>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</si>
  <si>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 Expense</t>
  </si>
  <si>
    <t>Computer Software Clearing - 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</si>
  <si>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</si>
  <si>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</si>
  <si>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</si>
  <si>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</si>
  <si>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</si>
  <si>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</si>
  <si>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</si>
  <si>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</si>
  <si>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</si>
  <si>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</si>
  <si>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</si>
  <si>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</si>
  <si>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</si>
  <si>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</si>
  <si>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Broadcasting Equipment Maintenance</t>
  </si>
  <si>
    <t>Medical Equipment Maintenance</t>
  </si>
  <si>
    <t>Agricultural Equipment Maintenance</t>
  </si>
  <si>
    <t>Wire and Wireless Equipment Maintenance</t>
  </si>
  <si>
    <t>Photocopiers, Printers and Word Proc Equip Maint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</si>
  <si>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</si>
  <si>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</si>
  <si>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</si>
  <si>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</si>
  <si>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</si>
  <si>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</si>
  <si>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</si>
  <si>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</si>
  <si>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National Commission for Childhood</t>
  </si>
  <si>
    <t>High Committee for Disable Affairs</t>
  </si>
  <si>
    <t>Local Transfers Payroll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</si>
  <si>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</si>
  <si>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</si>
  <si>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</si>
  <si>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</si>
  <si>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</si>
  <si>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Interest Int. Issue - Islamic L. Sec.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</si>
  <si>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</si>
  <si>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</si>
  <si>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</si>
  <si>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</si>
  <si>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</si>
  <si>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</si>
  <si>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</si>
  <si>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</si>
  <si>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</si>
  <si>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</si>
  <si>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</si>
  <si>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</si>
  <si>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</si>
  <si>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</si>
  <si>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</si>
  <si>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</si>
  <si>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</si>
  <si>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Surplus(Deficit) in Budget</t>
  </si>
  <si>
    <t>Finance Minister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</si>
  <si>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</si>
  <si>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</si>
  <si>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</si>
  <si>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</si>
  <si>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</si>
  <si>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</si>
  <si>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Inventory</t>
  </si>
  <si>
    <t>Sale of Assets</t>
  </si>
  <si>
    <t>Loans Received</t>
  </si>
  <si>
    <t>Net Increase/Decrease in Cash</t>
  </si>
  <si>
    <t>Payments</t>
  </si>
  <si>
    <t>Receipts</t>
  </si>
  <si>
    <t>Capital Assets</t>
  </si>
  <si>
    <t>Teachers' College (University of Bahrain)</t>
  </si>
  <si>
    <t>Government Supports</t>
  </si>
  <si>
    <t>Royal Charity Organization</t>
  </si>
  <si>
    <t>Electricity &amp; Water Authority</t>
  </si>
  <si>
    <t>15,7,6</t>
  </si>
  <si>
    <t>16,6</t>
  </si>
  <si>
    <t>Goods &amp; Services</t>
  </si>
  <si>
    <t>Fines &amp; Mis.</t>
  </si>
  <si>
    <t>Carried Forward Budget from Prior Years</t>
  </si>
  <si>
    <t>Repayment of Loan Interest</t>
  </si>
  <si>
    <t>Contributions to United Nations</t>
  </si>
  <si>
    <t>Other Estimates</t>
  </si>
  <si>
    <t>Reserve Account (3%)</t>
  </si>
  <si>
    <t>Government Entities with Attached &amp; Independent budgets</t>
  </si>
  <si>
    <t>Contributions to International Organizations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</si>
  <si>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</si>
  <si>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</si>
  <si>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</si>
  <si>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</si>
  <si>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</si>
  <si>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</si>
  <si>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Secretariat of the Supreme Council for Youth and Sports</t>
  </si>
  <si>
    <t>Bahrain Stock Exchange Company</t>
  </si>
  <si>
    <t>National Foundation for Human Rights</t>
  </si>
  <si>
    <t>Issa Cultural Centre</t>
  </si>
  <si>
    <t>housing Programme-Reduce the premium housing</t>
  </si>
  <si>
    <t>Palace Gudaibiya</t>
  </si>
  <si>
    <t>Sec</t>
  </si>
  <si>
    <t>41905</t>
  </si>
  <si>
    <t>News and Media Services</t>
  </si>
  <si>
    <t>Itm</t>
  </si>
  <si>
    <t>5- Revenue By Chapter, Section, And Item</t>
  </si>
  <si>
    <t>61012</t>
  </si>
  <si>
    <t>Standard of Living Improvement</t>
  </si>
  <si>
    <t>69026</t>
  </si>
  <si>
    <t>Arrears of electricity &amp; water consumption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</si>
  <si>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</si>
  <si>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</si>
  <si>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</si>
  <si>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</si>
  <si>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</si>
  <si>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</si>
  <si>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</si>
  <si>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Drugs and Medicines (non-stock)</t>
  </si>
  <si>
    <t>75066</t>
  </si>
  <si>
    <t>Surgical Materials (non-stock)</t>
  </si>
  <si>
    <t>75067</t>
  </si>
  <si>
    <t>X-ray Materials (non-stock)</t>
  </si>
  <si>
    <t>75068</t>
  </si>
  <si>
    <t>Laboratory Materials (non-stock)</t>
  </si>
  <si>
    <t>19102</t>
  </si>
  <si>
    <t>Vehicles Clearing-In</t>
  </si>
  <si>
    <t>78017</t>
  </si>
  <si>
    <t>Office Building Maintenance (non-stock)</t>
  </si>
  <si>
    <t>78037</t>
  </si>
  <si>
    <t>Medical Equipment Maintenance (non-stock</t>
  </si>
  <si>
    <t>80017</t>
  </si>
  <si>
    <t>Int. Islamic Leasing Sec. No. 2 Interest</t>
  </si>
  <si>
    <t>81019</t>
  </si>
  <si>
    <t>Improve the Standard of Living of Pensioners</t>
  </si>
  <si>
    <t>Ac</t>
  </si>
  <si>
    <t>Ch</t>
  </si>
  <si>
    <t xml:space="preserve"> Minister of state for Follow-Up</t>
  </si>
  <si>
    <t>Amounts received for the benefit of others</t>
  </si>
  <si>
    <t>food subsidy</t>
  </si>
  <si>
    <t xml:space="preserve">Council of Representatives' </t>
  </si>
  <si>
    <t>General Secretariat of the Supreme Defense Council</t>
  </si>
  <si>
    <t>Bahrain International Airshow</t>
  </si>
  <si>
    <t>National Authority for regulating the professions and health services</t>
  </si>
  <si>
    <t>Social Security Fund</t>
  </si>
  <si>
    <t>IT- IT Training Entitlements</t>
  </si>
  <si>
    <t>IT- Other IT Allowances</t>
  </si>
  <si>
    <t>IT- IT Travel Costs</t>
  </si>
  <si>
    <t>Operational Services - Rent/Lease Agreement - IT</t>
  </si>
  <si>
    <t>Incentives for Non-Employees</t>
  </si>
  <si>
    <t>99012</t>
  </si>
  <si>
    <t>Rate Variance Gain/Loss</t>
  </si>
  <si>
    <t>9- Recurrent Expenditures By Chapters, Sections, and Items</t>
  </si>
  <si>
    <t>44016</t>
  </si>
  <si>
    <t>CONSUITANCY SERVICES FEES</t>
  </si>
  <si>
    <t>49907</t>
  </si>
  <si>
    <t>Operation Surplus</t>
  </si>
  <si>
    <t>49908</t>
  </si>
  <si>
    <t>Budget Surplus</t>
  </si>
  <si>
    <t>Court of H.R.H Prime Minister</t>
  </si>
  <si>
    <t>Ministry of Defence</t>
  </si>
  <si>
    <t>Min. of Munc. Aff. &amp; Urban Planning</t>
  </si>
  <si>
    <t>Ministry of Labour</t>
  </si>
  <si>
    <t>General Organisation for Youth &amp; Sports</t>
  </si>
  <si>
    <t>Rashed Club for Eq&amp;Ho Racing</t>
  </si>
  <si>
    <t>Minister of State of Follow-Up Affairs</t>
  </si>
  <si>
    <t>Ministry of Commerce &amp; Industry (Commerce)</t>
  </si>
  <si>
    <t>The Supreme Council for the Environment</t>
  </si>
  <si>
    <t>Mohd Bin Khalifa Al Khalifa Cardiac Center</t>
  </si>
  <si>
    <t>Tender &amp; Auctions Board-59</t>
  </si>
  <si>
    <t>Information Affairs Authority</t>
  </si>
  <si>
    <t>Ministry of Culture</t>
  </si>
  <si>
    <t>Ministry of State for Cabinet Affairs</t>
  </si>
  <si>
    <t>Central Informatics Organisation</t>
  </si>
  <si>
    <t>Youth&amp;Sport High Counsil-75</t>
  </si>
  <si>
    <t>Land Registration Bureau</t>
  </si>
  <si>
    <t>Ministry of State for Information Affairs</t>
  </si>
  <si>
    <t>Ministry of Human Rights Affairs</t>
  </si>
  <si>
    <t>Youth&amp;Sport High Counsil</t>
  </si>
  <si>
    <t>Min. of Justice &amp; Islamic Aff. AWQAF (Justice Aff.)</t>
  </si>
  <si>
    <t>Min. of State for Shura Council &amp; Rep. Council Aff.</t>
  </si>
  <si>
    <t>Min. of Justice &amp; Islamic Aff. AWQAF (Islamic Aff.)</t>
  </si>
  <si>
    <t>Investments &amp; Properties</t>
  </si>
  <si>
    <t>Ministry of Commerce &amp; Industry</t>
  </si>
  <si>
    <t>High Council for Environment</t>
  </si>
  <si>
    <t>Authority for Information Affairs</t>
  </si>
  <si>
    <t>Min. of Justice &amp; Islamic Affairs - Islamic Affairs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</si>
  <si>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</si>
  <si>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</si>
  <si>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</si>
  <si>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</si>
  <si>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</si>
  <si>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>Min. of Justice &amp; Islamic Affairs - Justice</t>
  </si>
  <si>
    <t>Ministry of  Culture</t>
  </si>
  <si>
    <t>General Org. For Youth And Sport</t>
  </si>
  <si>
    <t>Minister of state for Human Rights</t>
  </si>
  <si>
    <t>Min. of Mun. Aff. &amp; Urban Plan.-General Plan. Dir.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</si>
  <si>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</si>
  <si>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</si>
  <si>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</si>
  <si>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</si>
  <si>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</si>
  <si>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Actual  2013</t>
  </si>
  <si>
    <t>Office of The First Deputy Prime Minister</t>
  </si>
  <si>
    <t>Supreme Judicial Council</t>
  </si>
  <si>
    <t>Ministry of State of Telecommunication Affairs</t>
  </si>
  <si>
    <t>Social Insurance Organization</t>
  </si>
  <si>
    <t>`</t>
  </si>
  <si>
    <t>H.H. Deputy Prime Minister offices</t>
  </si>
  <si>
    <t>Bahrain Internet Exchange</t>
  </si>
  <si>
    <t>Supreme Council of Health</t>
  </si>
  <si>
    <t>H.H. Deputy Prime Minister Offices</t>
  </si>
  <si>
    <t>61039</t>
  </si>
  <si>
    <t>Nursing Allowance</t>
  </si>
  <si>
    <t>62014</t>
  </si>
  <si>
    <t>IT- Courses Expenses and Tuition Fees for IT</t>
  </si>
  <si>
    <t>74022</t>
  </si>
  <si>
    <t>IT- Cost of Study Materials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</si>
  <si>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</si>
  <si>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</si>
  <si>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</si>
  <si>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</si>
  <si>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</si>
  <si>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</si>
  <si>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</si>
  <si>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</si>
  <si>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</si>
  <si>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IT- Licenses Support - Secur ity Software</t>
  </si>
  <si>
    <t>66047</t>
  </si>
  <si>
    <t>IT- Licenses Support - IT Management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</si>
  <si>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</si>
  <si>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</si>
  <si>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</si>
  <si>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</si>
  <si>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</si>
  <si>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</si>
  <si>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</si>
  <si>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</si>
  <si>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</si>
  <si>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</si>
  <si>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</si>
  <si>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</si>
  <si>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</si>
  <si>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IT- Hardware Acquisition - Security</t>
  </si>
  <si>
    <t>19205</t>
  </si>
  <si>
    <t>IT- Hardware Acquisition - Productivity</t>
  </si>
  <si>
    <t>19206</t>
  </si>
  <si>
    <t>IT- Hardware Acquisition - Supporting</t>
  </si>
  <si>
    <t>19208</t>
  </si>
  <si>
    <t>IT- License Acquisition- Productivity</t>
  </si>
  <si>
    <t>19209</t>
  </si>
  <si>
    <t>IT- License acquisition - Application Infra</t>
  </si>
  <si>
    <t>19212</t>
  </si>
  <si>
    <t>IT- License Acquisition - Security Software</t>
  </si>
  <si>
    <t>98012</t>
  </si>
  <si>
    <t>Asset Expense Consumble - IT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</si>
  <si>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</si>
  <si>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</si>
  <si>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</si>
  <si>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</si>
  <si>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</si>
  <si>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</si>
  <si>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</si>
  <si>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</si>
  <si>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</si>
  <si>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</si>
  <si>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</si>
  <si>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</si>
  <si>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</si>
  <si>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</si>
  <si>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</si>
  <si>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</si>
  <si>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</si>
  <si>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</si>
  <si>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</si>
  <si>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</si>
  <si>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</si>
  <si>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</si>
  <si>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</si>
  <si>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</si>
  <si>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</si>
  <si>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78011</t>
  </si>
  <si>
    <t>Commercial Building Maintenance</t>
  </si>
  <si>
    <t>78055</t>
  </si>
  <si>
    <t>Operational Services - Maintenance Agreements - IT</t>
  </si>
  <si>
    <t>78205</t>
  </si>
  <si>
    <t>IT- Maintenance - Productivity Hardware</t>
  </si>
  <si>
    <t>78212</t>
  </si>
  <si>
    <t xml:space="preserve"> IT- Security Software Maintenance</t>
  </si>
  <si>
    <t>78213</t>
  </si>
  <si>
    <t>IT- IT Management Software Maintenance</t>
  </si>
  <si>
    <t>81501</t>
  </si>
  <si>
    <t>Bahrain Olympic Committee Transfer</t>
  </si>
  <si>
    <t>40032</t>
  </si>
  <si>
    <t>Gas Sales - Sitra Power Station</t>
  </si>
  <si>
    <t>40034</t>
  </si>
  <si>
    <t>Gas Sales - Riffa Power Station</t>
  </si>
  <si>
    <t>40035</t>
  </si>
  <si>
    <t>Gas Sales - Hidd Power Station</t>
  </si>
  <si>
    <t xml:space="preserve">Government returns from Oil &amp; Gas Holding Company
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</si>
  <si>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</si>
  <si>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</si>
  <si>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</si>
  <si>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</si>
  <si>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</si>
  <si>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</si>
  <si>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</si>
  <si>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</si>
  <si>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</si>
  <si>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</si>
  <si>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</si>
  <si>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</si>
  <si>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41054</t>
  </si>
  <si>
    <t>Port Administration Service Charges</t>
  </si>
  <si>
    <t>45102</t>
  </si>
  <si>
    <t>Duty Free Shopping Concessions</t>
  </si>
  <si>
    <t>Actual Expenditure</t>
  </si>
  <si>
    <t>Improvement of  Standard of Living for Retirees</t>
  </si>
  <si>
    <t>National Fund for Compensation of Harmed People</t>
  </si>
  <si>
    <t>High Authority for Information</t>
  </si>
  <si>
    <t>Low - Income Families Support</t>
  </si>
  <si>
    <t>Miscellaneous Commitments</t>
  </si>
  <si>
    <r>
      <t>Bahrain Polytechnic</t>
    </r>
    <r>
      <rPr>
        <sz val="8"/>
        <color indexed="8"/>
        <rFont val="Times New Roman"/>
        <family val="1"/>
      </rPr>
      <t xml:space="preserve"> </t>
    </r>
  </si>
  <si>
    <t>Bahrain Chamber for Dispute Resolution</t>
  </si>
  <si>
    <t>Alimony Fund</t>
  </si>
  <si>
    <t>Carried Forward Budget From Previous Years</t>
  </si>
  <si>
    <t>Min. of State for Shura &amp; Rep. Council Affairs</t>
  </si>
  <si>
    <t>Min. of Justice &amp; Islam. Aff. &amp; Awqaf (Islam. Aff.)</t>
  </si>
  <si>
    <t>Min. of Justice &amp; Islam. Aff.&amp;Awqaf (Justice Aff.)</t>
  </si>
  <si>
    <t>Suppot for Low-Income Families</t>
  </si>
  <si>
    <t>Government Share and Contribution in the Social System</t>
  </si>
  <si>
    <t>Early Retirement Programme</t>
  </si>
  <si>
    <t>Government Share in Unemployment Insurance Program</t>
  </si>
  <si>
    <t>Housing Programme Support (Rent Allowance-Reduce of Installments)</t>
  </si>
  <si>
    <t>Government Aid</t>
  </si>
  <si>
    <t>Interest on Loans and Securities</t>
  </si>
  <si>
    <t>Min. of Mun. Aff. &amp; Urban Plan.</t>
  </si>
  <si>
    <t>For The Year Ended 31 December 2014</t>
  </si>
  <si>
    <t>Budget  2014</t>
  </si>
  <si>
    <t>Actual  2014</t>
  </si>
  <si>
    <t>Actual 2013</t>
  </si>
  <si>
    <t>Car &amp; Parking Allowance</t>
  </si>
  <si>
    <t>Telephone &amp; Internet Allowance</t>
  </si>
  <si>
    <t>61033</t>
  </si>
  <si>
    <t>Performance Award</t>
  </si>
  <si>
    <t>Supervisory &amp; Administative Allowance</t>
  </si>
  <si>
    <t>66034</t>
  </si>
  <si>
    <t>Internet Installation &amp; Usage Charges</t>
  </si>
  <si>
    <t>66044</t>
  </si>
  <si>
    <t>IT -Licenses Support -Application Infrastructure S</t>
  </si>
  <si>
    <t>66045</t>
  </si>
  <si>
    <t>IT - Licenses Support - Database Software</t>
  </si>
  <si>
    <t>66048</t>
  </si>
  <si>
    <t>IT - Contractual Services</t>
  </si>
  <si>
    <t>66049</t>
  </si>
  <si>
    <t>IT- Operational Service – Change Management</t>
  </si>
  <si>
    <t>Decorating Materials for Special Occasions Nationa</t>
  </si>
  <si>
    <t>99998</t>
  </si>
  <si>
    <t>IT-Expence Consumbles</t>
  </si>
  <si>
    <t>19023</t>
  </si>
  <si>
    <t>Trucks &amp; Transport Vehicles</t>
  </si>
  <si>
    <t>19024</t>
  </si>
  <si>
    <t>Special Purpose Vehicles</t>
  </si>
  <si>
    <t>19026</t>
  </si>
  <si>
    <t>Motorcycles &amp; Bicycles</t>
  </si>
  <si>
    <t>19207</t>
  </si>
  <si>
    <t>IT- License Acquisition - Business Software</t>
  </si>
  <si>
    <t>19211</t>
  </si>
  <si>
    <t>IT- License Acquisition - Database</t>
  </si>
  <si>
    <t>19213</t>
  </si>
  <si>
    <t>IT- License Acquisition - IT Management</t>
  </si>
  <si>
    <t>19214</t>
  </si>
  <si>
    <t>IT- License Acquisition - Operating</t>
  </si>
  <si>
    <t>19061</t>
  </si>
  <si>
    <t>Catering Equipment</t>
  </si>
  <si>
    <t>19067</t>
  </si>
  <si>
    <t>Precious Stones and Metals</t>
  </si>
  <si>
    <t>31013</t>
  </si>
  <si>
    <t>Prior Year Retained Earnings</t>
  </si>
  <si>
    <t>98102</t>
  </si>
  <si>
    <t>Vehicles Clearing - Expense</t>
  </si>
  <si>
    <t>78056</t>
  </si>
  <si>
    <t>Operational Services - Repairs - IT</t>
  </si>
  <si>
    <t>78201</t>
  </si>
  <si>
    <t>IT- Maintenance - Communication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</si>
  <si>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</si>
  <si>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</si>
  <si>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</si>
  <si>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</si>
  <si>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</si>
  <si>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</si>
  <si>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</si>
  <si>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IT- Maintenance - Supporting Infrastructure Hardwa</t>
  </si>
  <si>
    <t>78207</t>
  </si>
  <si>
    <t>IT- Business Software Maintenance</t>
  </si>
  <si>
    <t>78211</t>
  </si>
  <si>
    <t xml:space="preserve"> IT- Database Software Maintenance</t>
  </si>
  <si>
    <t>78215</t>
  </si>
  <si>
    <t>Other IT -Equipment Maintenance</t>
  </si>
  <si>
    <t>88888</t>
  </si>
  <si>
    <t>External Budget Transfer</t>
  </si>
  <si>
    <t>80035</t>
  </si>
  <si>
    <t>Interest Int.L Bond-2044</t>
  </si>
  <si>
    <t>Parcel &amp; Postal Fees</t>
  </si>
  <si>
    <t>40915</t>
  </si>
  <si>
    <t>Other Product Sales</t>
  </si>
  <si>
    <t>40201</t>
  </si>
  <si>
    <t>Inventory Sales</t>
  </si>
  <si>
    <t>48101</t>
  </si>
  <si>
    <t>Income on Sale of Land</t>
  </si>
  <si>
    <t>49905</t>
  </si>
  <si>
    <t>Commitment Compensation</t>
  </si>
  <si>
    <t>Minister of Energy Office</t>
  </si>
  <si>
    <t>The Ministry of Works and Municipal Affairs and Urban Planning-Works</t>
  </si>
  <si>
    <t>Ministry of Transportation and Communication</t>
  </si>
  <si>
    <t>General Secretariat of the Council of Ministers</t>
  </si>
  <si>
    <t>Min. of Munc. Aff. &amp; Urban Planning - General Administration of Urban Planning and Management acquisition, compensation and Agriculture Affairs and Marine Resources</t>
  </si>
  <si>
    <t>Minister of Information Affairs</t>
  </si>
  <si>
    <t xml:space="preserve">Social Insurance Public Authroity-Calculating the cost of social allowance within </t>
  </si>
  <si>
    <t>Social Insurance Public Authroity-Actuarial expenses</t>
  </si>
  <si>
    <t>Social Insurance Public Authroity-Minimum pension settlement</t>
  </si>
  <si>
    <t>Social Insurance Public Authroity-Members of the Shura Council and the House of Representatives retirement</t>
  </si>
  <si>
    <t>Ministry of Transportationand Communication</t>
  </si>
  <si>
    <t xml:space="preserve">Ministry of State for Information Affairs </t>
  </si>
  <si>
    <t>Club Rashid Equestrian and Horse Racing</t>
  </si>
  <si>
    <t>Consolidated Revenue/Expenditure Statement</t>
  </si>
  <si>
    <t>2-Accounts Under MoF Supervision</t>
  </si>
  <si>
    <t xml:space="preserve">Transferred Budget &amp; Accounts Under MoF Supervision  </t>
  </si>
  <si>
    <t>Other</t>
  </si>
  <si>
    <t>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</si>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</sst>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</numFmts>
  <fonts count="40">
    <font>
      <sz val="10"/>
      <name val="Arial"/>
      <charset val="178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u/>
      <sz val="11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Cambria"/>
      <family val="1"/>
      <scheme val="major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color indexed="8"/>
      <name val="Times New Roman"/>
      <family val="1"/>
    </font>
    <font>
      <sz val="12"/>
      <name val="Cambria"/>
      <family val="1"/>
      <scheme val="major"/>
    </font>
    <font>
      <b/>
      <sz val="12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</fills>
  <borders count="16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2" borderId="1" applyNumberFormat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>
      <alignment horizontal="right"/>
    </xf>
    <xf numFmtId="0" fontId="19" fillId="0" borderId="0"/>
    <xf numFmtId="0" fontId="30" fillId="0" borderId="0"/>
    <xf numFmtId="0" fontId="28" fillId="0" borderId="0"/>
    <xf numFmtId="0" fontId="1" fillId="0" borderId="0"/>
    <xf numFmtId="0" fontId="5" fillId="0" borderId="0"/>
    <xf numFmtId="9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164" fontId="13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right" vertical="center"/>
    </xf>
    <xf numFmtId="167" fontId="8" fillId="0" borderId="0" xfId="2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/>
    <xf numFmtId="0" fontId="8" fillId="4" borderId="0" xfId="0" applyFont="1" applyFill="1" applyAlignment="1">
      <alignment horizontal="left" vertical="center"/>
    </xf>
    <xf numFmtId="167" fontId="8" fillId="4" borderId="0" xfId="2" applyNumberFormat="1" applyFont="1" applyFill="1" applyBorder="1" applyAlignment="1">
      <alignment horizontal="right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43" fontId="8" fillId="0" borderId="0" xfId="0" applyNumberFormat="1" applyFont="1" applyAlignment="1">
      <alignment horizontal="center" vertical="center" wrapText="1"/>
    </xf>
    <xf numFmtId="43" fontId="7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right"/>
    </xf>
    <xf numFmtId="167" fontId="11" fillId="0" borderId="0" xfId="2" applyNumberFormat="1" applyFont="1" applyBorder="1"/>
    <xf numFmtId="167" fontId="10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vertical="center"/>
    </xf>
    <xf numFmtId="0" fontId="8" fillId="6" borderId="0" xfId="0" applyFont="1" applyFill="1" applyAlignment="1">
      <alignment horizontal="left" vertical="center"/>
    </xf>
    <xf numFmtId="167" fontId="8" fillId="6" borderId="0" xfId="2" applyNumberFormat="1" applyFont="1" applyFill="1" applyBorder="1" applyAlignment="1">
      <alignment horizontal="right" vertical="center"/>
    </xf>
    <xf numFmtId="164" fontId="8" fillId="6" borderId="0" xfId="8" applyNumberFormat="1" applyFont="1" applyFill="1" applyAlignment="1">
      <alignment vertical="center"/>
    </xf>
    <xf numFmtId="164" fontId="7" fillId="4" borderId="0" xfId="8" applyNumberFormat="1" applyFont="1" applyFill="1"/>
    <xf numFmtId="164" fontId="7" fillId="6" borderId="0" xfId="8" applyNumberFormat="1" applyFont="1" applyFill="1" applyAlignment="1">
      <alignment vertical="center"/>
    </xf>
    <xf numFmtId="167" fontId="13" fillId="6" borderId="0" xfId="4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7" fontId="7" fillId="0" borderId="0" xfId="2" applyNumberFormat="1" applyFont="1" applyFill="1"/>
    <xf numFmtId="167" fontId="7" fillId="0" borderId="0" xfId="2" applyNumberFormat="1" applyFont="1" applyFill="1" applyBorder="1"/>
    <xf numFmtId="10" fontId="7" fillId="0" borderId="0" xfId="2" applyNumberFormat="1" applyFont="1" applyFill="1"/>
    <xf numFmtId="167" fontId="7" fillId="0" borderId="0" xfId="2" applyNumberFormat="1" applyFont="1" applyFill="1" applyAlignment="1">
      <alignment horizontal="center" vertical="justify"/>
    </xf>
    <xf numFmtId="167" fontId="7" fillId="0" borderId="0" xfId="2" applyNumberFormat="1" applyFont="1" applyFill="1" applyAlignment="1">
      <alignment vertical="center"/>
    </xf>
    <xf numFmtId="167" fontId="6" fillId="0" borderId="0" xfId="2" applyNumberFormat="1" applyFont="1" applyFill="1" applyBorder="1" applyAlignment="1">
      <alignment horizontal="right" vertical="center"/>
    </xf>
    <xf numFmtId="2" fontId="7" fillId="0" borderId="0" xfId="2" applyNumberFormat="1" applyFont="1" applyFill="1" applyBorder="1" applyAlignment="1">
      <alignment vertical="center"/>
    </xf>
    <xf numFmtId="167" fontId="7" fillId="0" borderId="0" xfId="2" applyNumberFormat="1" applyFont="1" applyFill="1" applyAlignment="1">
      <alignment horizontal="center" vertical="center"/>
    </xf>
    <xf numFmtId="10" fontId="7" fillId="0" borderId="0" xfId="2" applyNumberFormat="1" applyFont="1" applyFill="1" applyBorder="1"/>
    <xf numFmtId="0" fontId="7" fillId="0" borderId="2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24" fillId="0" borderId="0" xfId="0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justify"/>
    </xf>
    <xf numFmtId="0" fontId="11" fillId="0" borderId="0" xfId="0" applyFont="1" applyAlignment="1">
      <alignment horizontal="left"/>
    </xf>
    <xf numFmtId="0" fontId="10" fillId="0" borderId="0" xfId="0" applyFont="1" applyAlignment="1" applyProtection="1">
      <alignment horizontal="right"/>
      <protection locked="0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justify"/>
    </xf>
    <xf numFmtId="9" fontId="7" fillId="0" borderId="0" xfId="2" applyNumberFormat="1" applyFont="1" applyFill="1" applyBorder="1"/>
    <xf numFmtId="0" fontId="29" fillId="0" borderId="0" xfId="10" applyFont="1"/>
    <xf numFmtId="41" fontId="13" fillId="6" borderId="0" xfId="2" applyNumberFormat="1" applyFont="1" applyFill="1" applyBorder="1" applyAlignment="1">
      <alignment horizontal="right" vertical="center"/>
    </xf>
    <xf numFmtId="49" fontId="14" fillId="4" borderId="0" xfId="0" applyNumberFormat="1" applyFont="1" applyFill="1" applyAlignment="1">
      <alignment horizontal="center" vertical="center"/>
    </xf>
    <xf numFmtId="0" fontId="29" fillId="0" borderId="0" xfId="0" applyFont="1" applyAlignment="1">
      <alignment horizontal="left"/>
    </xf>
    <xf numFmtId="167" fontId="6" fillId="3" borderId="4" xfId="2" applyNumberFormat="1" applyFont="1" applyFill="1" applyBorder="1" applyAlignment="1">
      <alignment horizontal="center" vertical="center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Continuous" vertical="center" wrapText="1"/>
    </xf>
    <xf numFmtId="166" fontId="6" fillId="0" borderId="10" xfId="0" applyNumberFormat="1" applyFont="1" applyBorder="1" applyAlignment="1">
      <alignment horizontal="right" vertical="center"/>
    </xf>
    <xf numFmtId="38" fontId="7" fillId="0" borderId="10" xfId="0" applyNumberFormat="1" applyFont="1" applyBorder="1" applyAlignment="1">
      <alignment horizontal="right" vertical="center"/>
    </xf>
    <xf numFmtId="43" fontId="7" fillId="0" borderId="10" xfId="2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Continuous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167" fontId="14" fillId="7" borderId="10" xfId="4" applyNumberFormat="1" applyFont="1" applyFill="1" applyBorder="1" applyAlignment="1">
      <alignment horizontal="right" vertical="center"/>
    </xf>
    <xf numFmtId="167" fontId="13" fillId="6" borderId="10" xfId="4" applyNumberFormat="1" applyFont="1" applyFill="1" applyBorder="1" applyAlignment="1">
      <alignment horizontal="right" vertical="center"/>
    </xf>
    <xf numFmtId="167" fontId="23" fillId="6" borderId="10" xfId="4" applyNumberFormat="1" applyFont="1" applyFill="1" applyBorder="1" applyAlignment="1">
      <alignment horizontal="right" vertical="center"/>
    </xf>
    <xf numFmtId="165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67" fontId="8" fillId="0" borderId="10" xfId="2" applyNumberFormat="1" applyFont="1" applyFill="1" applyBorder="1" applyAlignment="1">
      <alignment vertical="center"/>
    </xf>
    <xf numFmtId="167" fontId="9" fillId="0" borderId="10" xfId="2" applyNumberFormat="1" applyFont="1" applyFill="1" applyBorder="1" applyAlignment="1">
      <alignment vertical="center"/>
    </xf>
    <xf numFmtId="0" fontId="14" fillId="3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7" fillId="0" borderId="10" xfId="0" applyFont="1" applyBorder="1" applyAlignment="1">
      <alignment vertical="top"/>
    </xf>
    <xf numFmtId="164" fontId="14" fillId="3" borderId="10" xfId="0" applyNumberFormat="1" applyFont="1" applyFill="1" applyBorder="1" applyAlignment="1">
      <alignment horizontal="center" vertical="center"/>
    </xf>
    <xf numFmtId="49" fontId="14" fillId="4" borderId="10" xfId="0" applyNumberFormat="1" applyFont="1" applyFill="1" applyBorder="1" applyAlignment="1">
      <alignment horizontal="center" vertical="center"/>
    </xf>
    <xf numFmtId="37" fontId="13" fillId="4" borderId="10" xfId="2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167" fontId="8" fillId="0" borderId="10" xfId="2" applyNumberFormat="1" applyFont="1" applyFill="1" applyBorder="1" applyAlignment="1">
      <alignment horizontal="right" vertical="center"/>
    </xf>
    <xf numFmtId="164" fontId="13" fillId="0" borderId="12" xfId="0" applyNumberFormat="1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167" fontId="14" fillId="7" borderId="7" xfId="4" applyNumberFormat="1" applyFont="1" applyFill="1" applyBorder="1" applyAlignment="1">
      <alignment horizontal="right" vertical="center"/>
    </xf>
    <xf numFmtId="0" fontId="8" fillId="7" borderId="0" xfId="0" applyFont="1" applyFill="1" applyAlignment="1">
      <alignment horizontal="left" vertical="center"/>
    </xf>
    <xf numFmtId="0" fontId="7" fillId="7" borderId="0" xfId="0" applyFont="1" applyFill="1"/>
    <xf numFmtId="0" fontId="8" fillId="6" borderId="0" xfId="0" applyFont="1" applyFill="1"/>
    <xf numFmtId="0" fontId="7" fillId="6" borderId="0" xfId="0" applyFont="1" applyFill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1" fillId="0" borderId="0" xfId="10" applyFont="1" applyAlignment="1">
      <alignment horizontal="right"/>
    </xf>
    <xf numFmtId="168" fontId="32" fillId="0" borderId="0" xfId="14" applyNumberFormat="1" applyFont="1" applyFill="1" applyBorder="1" applyAlignment="1">
      <alignment horizontal="right" vertical="center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37" fontId="2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37" fontId="13" fillId="0" borderId="0" xfId="2" applyNumberFormat="1" applyFont="1" applyFill="1" applyAlignment="1">
      <alignment horizontal="right" vertical="center"/>
    </xf>
    <xf numFmtId="43" fontId="13" fillId="0" borderId="0" xfId="2" applyFont="1" applyFill="1" applyAlignment="1">
      <alignment horizontal="right" vertical="center"/>
    </xf>
    <xf numFmtId="3" fontId="13" fillId="0" borderId="0" xfId="2" applyNumberFormat="1" applyFont="1" applyFill="1" applyAlignment="1">
      <alignment horizontal="center" vertical="center"/>
    </xf>
    <xf numFmtId="37" fontId="13" fillId="0" borderId="0" xfId="2" applyNumberFormat="1" applyFont="1" applyFill="1" applyAlignment="1">
      <alignment horizontal="right" vertical="center" indent="1"/>
    </xf>
    <xf numFmtId="37" fontId="13" fillId="0" borderId="0" xfId="2" applyNumberFormat="1" applyFont="1" applyFill="1" applyAlignment="1">
      <alignment horizontal="center" vertical="center"/>
    </xf>
    <xf numFmtId="43" fontId="13" fillId="0" borderId="0" xfId="2" applyFont="1" applyFill="1" applyAlignment="1">
      <alignment horizontal="center" vertical="center"/>
    </xf>
    <xf numFmtId="43" fontId="13" fillId="0" borderId="0" xfId="2" applyFont="1" applyFill="1" applyAlignment="1">
      <alignment horizontal="right" vertical="center" wrapText="1"/>
    </xf>
    <xf numFmtId="0" fontId="29" fillId="0" borderId="0" xfId="0" applyFont="1" applyAlignment="1">
      <alignment horizontal="left" vertical="center"/>
    </xf>
    <xf numFmtId="37" fontId="13" fillId="6" borderId="0" xfId="2" applyNumberFormat="1" applyFont="1" applyFill="1" applyAlignment="1">
      <alignment horizontal="right" vertical="center" indent="1"/>
    </xf>
    <xf numFmtId="41" fontId="13" fillId="6" borderId="0" xfId="2" applyNumberFormat="1" applyFont="1" applyFill="1" applyBorder="1" applyAlignment="1">
      <alignment horizontal="center" vertical="center"/>
    </xf>
    <xf numFmtId="37" fontId="13" fillId="6" borderId="0" xfId="2" applyNumberFormat="1" applyFont="1" applyFill="1" applyBorder="1" applyAlignment="1">
      <alignment horizontal="right" vertical="center"/>
    </xf>
    <xf numFmtId="41" fontId="13" fillId="6" borderId="0" xfId="2" applyNumberFormat="1" applyFont="1" applyFill="1" applyBorder="1" applyAlignment="1">
      <alignment horizontal="left" vertical="center" wrapText="1" indent="2"/>
    </xf>
    <xf numFmtId="37" fontId="13" fillId="6" borderId="0" xfId="2" applyNumberFormat="1" applyFont="1" applyFill="1" applyBorder="1" applyAlignment="1">
      <alignment horizontal="right" vertical="center" indent="1"/>
    </xf>
    <xf numFmtId="3" fontId="35" fillId="0" borderId="0" xfId="14" applyNumberFormat="1" applyFont="1" applyFill="1" applyBorder="1" applyAlignment="1">
      <alignment horizontal="right" vertical="center"/>
    </xf>
    <xf numFmtId="168" fontId="35" fillId="0" borderId="0" xfId="14" applyNumberFormat="1" applyFont="1" applyFill="1" applyBorder="1" applyAlignment="1">
      <alignment horizontal="right" vertical="center"/>
    </xf>
    <xf numFmtId="168" fontId="34" fillId="0" borderId="0" xfId="14" applyNumberFormat="1" applyFont="1" applyFill="1" applyBorder="1" applyAlignment="1">
      <alignment horizontal="right" vertical="center"/>
    </xf>
    <xf numFmtId="167" fontId="34" fillId="0" borderId="10" xfId="2" applyNumberFormat="1" applyFont="1" applyFill="1" applyBorder="1" applyAlignment="1">
      <alignment vertical="center"/>
    </xf>
    <xf numFmtId="37" fontId="35" fillId="0" borderId="0" xfId="2" applyNumberFormat="1" applyFont="1" applyFill="1" applyBorder="1" applyAlignment="1">
      <alignment vertical="center"/>
    </xf>
    <xf numFmtId="167" fontId="34" fillId="7" borderId="10" xfId="2" applyNumberFormat="1" applyFont="1" applyFill="1" applyBorder="1" applyAlignment="1">
      <alignment vertical="center"/>
    </xf>
    <xf numFmtId="167" fontId="34" fillId="7" borderId="10" xfId="2" applyNumberFormat="1" applyFont="1" applyFill="1" applyBorder="1" applyAlignment="1">
      <alignment horizontal="right"/>
    </xf>
    <xf numFmtId="0" fontId="35" fillId="0" borderId="10" xfId="0" applyFont="1" applyBorder="1" applyAlignment="1">
      <alignment vertical="top"/>
    </xf>
    <xf numFmtId="0" fontId="21" fillId="0" borderId="10" xfId="0" applyFont="1" applyBorder="1" applyAlignment="1">
      <alignment horizontal="left" vertical="center"/>
    </xf>
    <xf numFmtId="0" fontId="34" fillId="0" borderId="10" xfId="0" applyFont="1" applyBorder="1" applyAlignment="1">
      <alignment vertical="top"/>
    </xf>
    <xf numFmtId="0" fontId="0" fillId="0" borderId="0" xfId="0" applyAlignment="1">
      <alignment vertical="center"/>
    </xf>
    <xf numFmtId="0" fontId="20" fillId="0" borderId="0" xfId="0" applyFont="1" applyAlignment="1">
      <alignment horizontal="left"/>
    </xf>
    <xf numFmtId="37" fontId="0" fillId="0" borderId="0" xfId="0" applyNumberFormat="1"/>
    <xf numFmtId="3" fontId="9" fillId="0" borderId="0" xfId="2" applyNumberFormat="1" applyFont="1" applyFill="1" applyBorder="1" applyAlignment="1">
      <alignment horizontal="right" vertical="center"/>
    </xf>
    <xf numFmtId="3" fontId="9" fillId="0" borderId="0" xfId="2" applyNumberFormat="1" applyFont="1" applyFill="1" applyBorder="1" applyAlignment="1">
      <alignment horizontal="right" vertical="center" indent="1" readingOrder="2"/>
    </xf>
    <xf numFmtId="168" fontId="9" fillId="0" borderId="0" xfId="6" applyNumberFormat="1" applyFont="1" applyFill="1" applyBorder="1" applyAlignment="1">
      <alignment horizontal="right" vertical="center"/>
    </xf>
    <xf numFmtId="168" fontId="9" fillId="0" borderId="0" xfId="6" applyNumberFormat="1" applyFont="1" applyFill="1" applyBorder="1" applyAlignment="1">
      <alignment horizontal="right" vertical="center" indent="1"/>
    </xf>
    <xf numFmtId="3" fontId="9" fillId="6" borderId="0" xfId="6" applyNumberFormat="1" applyFont="1" applyFill="1" applyBorder="1" applyAlignment="1">
      <alignment horizontal="right" vertical="center"/>
    </xf>
    <xf numFmtId="3" fontId="13" fillId="6" borderId="0" xfId="2" applyNumberFormat="1" applyFont="1" applyFill="1" applyBorder="1" applyAlignment="1">
      <alignment horizontal="right" vertical="center" indent="2"/>
    </xf>
    <xf numFmtId="3" fontId="9" fillId="6" borderId="0" xfId="6" applyNumberFormat="1" applyFont="1" applyFill="1" applyBorder="1" applyAlignment="1">
      <alignment horizontal="right" vertical="center" wrapText="1" indent="2"/>
    </xf>
    <xf numFmtId="3" fontId="13" fillId="6" borderId="0" xfId="2" applyNumberFormat="1" applyFont="1" applyFill="1" applyBorder="1" applyAlignment="1">
      <alignment horizontal="right" vertical="center"/>
    </xf>
    <xf numFmtId="168" fontId="9" fillId="6" borderId="0" xfId="6" applyNumberFormat="1" applyFont="1" applyFill="1" applyBorder="1" applyAlignment="1">
      <alignment horizontal="left" vertical="center" wrapText="1" indent="2"/>
    </xf>
    <xf numFmtId="3" fontId="13" fillId="6" borderId="0" xfId="6" applyNumberFormat="1" applyFont="1" applyFill="1" applyBorder="1" applyAlignment="1">
      <alignment horizontal="right" vertical="center"/>
    </xf>
    <xf numFmtId="38" fontId="11" fillId="6" borderId="0" xfId="0" applyNumberFormat="1" applyFont="1" applyFill="1" applyAlignment="1">
      <alignment horizontal="right" vertical="center" indent="1"/>
    </xf>
    <xf numFmtId="43" fontId="11" fillId="6" borderId="0" xfId="2" applyFont="1" applyFill="1" applyBorder="1" applyAlignment="1">
      <alignment vertical="center"/>
    </xf>
    <xf numFmtId="38" fontId="11" fillId="6" borderId="0" xfId="15" applyNumberFormat="1" applyFont="1" applyFill="1" applyAlignment="1">
      <alignment horizontal="right" vertical="center" indent="1"/>
    </xf>
    <xf numFmtId="37" fontId="13" fillId="4" borderId="0" xfId="6" applyNumberFormat="1" applyFont="1" applyFill="1" applyBorder="1" applyAlignment="1">
      <alignment horizontal="right" vertical="center" indent="1"/>
    </xf>
    <xf numFmtId="37" fontId="13" fillId="6" borderId="0" xfId="6" applyNumberFormat="1" applyFont="1" applyFill="1" applyBorder="1" applyAlignment="1">
      <alignment horizontal="right" vertical="center" indent="1"/>
    </xf>
    <xf numFmtId="168" fontId="13" fillId="6" borderId="0" xfId="6" applyNumberFormat="1" applyFont="1" applyFill="1" applyBorder="1" applyAlignment="1">
      <alignment horizontal="left" vertical="center" wrapText="1" indent="2"/>
    </xf>
    <xf numFmtId="0" fontId="8" fillId="0" borderId="3" xfId="2" applyNumberFormat="1" applyFont="1" applyBorder="1" applyAlignment="1">
      <alignment horizontal="center" vertical="center"/>
    </xf>
    <xf numFmtId="41" fontId="11" fillId="6" borderId="0" xfId="16" applyNumberFormat="1" applyFont="1" applyFill="1" applyBorder="1" applyAlignment="1">
      <alignment vertical="center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37" fontId="37" fillId="0" borderId="0" xfId="0" applyNumberFormat="1" applyFont="1" applyAlignment="1">
      <alignment horizontal="right"/>
    </xf>
    <xf numFmtId="0" fontId="31" fillId="0" borderId="0" xfId="10" applyFont="1"/>
    <xf numFmtId="0" fontId="35" fillId="0" borderId="0" xfId="0" applyFont="1" applyAlignment="1">
      <alignment vertical="center"/>
    </xf>
    <xf numFmtId="0" fontId="35" fillId="0" borderId="10" xfId="12" applyFont="1" applyBorder="1" applyAlignment="1">
      <alignment vertical="center" wrapText="1"/>
    </xf>
    <xf numFmtId="0" fontId="36" fillId="0" borderId="10" xfId="0" applyFont="1" applyBorder="1" applyAlignment="1">
      <alignment vertical="top"/>
    </xf>
    <xf numFmtId="0" fontId="36" fillId="0" borderId="0" xfId="0" applyFont="1" applyAlignment="1">
      <alignment vertical="center"/>
    </xf>
    <xf numFmtId="167" fontId="34" fillId="7" borderId="10" xfId="2" applyNumberFormat="1" applyFont="1" applyFill="1" applyBorder="1" applyAlignment="1">
      <alignment horizontal="center" vertical="center"/>
    </xf>
    <xf numFmtId="37" fontId="38" fillId="6" borderId="0" xfId="6" applyNumberFormat="1" applyFont="1" applyFill="1" applyBorder="1" applyAlignment="1">
      <alignment horizontal="right" vertical="center" indent="1"/>
    </xf>
    <xf numFmtId="37" fontId="9" fillId="6" borderId="0" xfId="6" applyNumberFormat="1" applyFont="1" applyFill="1" applyBorder="1" applyAlignment="1">
      <alignment horizontal="right" vertical="center" indent="1"/>
    </xf>
    <xf numFmtId="37" fontId="35" fillId="0" borderId="0" xfId="0" applyNumberFormat="1" applyFont="1"/>
    <xf numFmtId="3" fontId="35" fillId="0" borderId="0" xfId="2" applyNumberFormat="1" applyFont="1" applyFill="1" applyBorder="1" applyAlignment="1">
      <alignment vertical="center"/>
    </xf>
    <xf numFmtId="168" fontId="35" fillId="0" borderId="0" xfId="2" applyNumberFormat="1" applyFont="1" applyFill="1" applyBorder="1" applyAlignment="1">
      <alignment vertical="center"/>
    </xf>
    <xf numFmtId="3" fontId="35" fillId="0" borderId="0" xfId="14" applyNumberFormat="1" applyFont="1" applyFill="1" applyBorder="1" applyAlignment="1">
      <alignment vertical="center"/>
    </xf>
    <xf numFmtId="0" fontId="34" fillId="3" borderId="1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vertical="center"/>
    </xf>
    <xf numFmtId="0" fontId="6" fillId="8" borderId="10" xfId="0" applyFont="1" applyFill="1" applyBorder="1" applyAlignment="1">
      <alignment vertical="center" wrapText="1"/>
    </xf>
    <xf numFmtId="167" fontId="8" fillId="7" borderId="10" xfId="2" applyNumberFormat="1" applyFont="1" applyFill="1" applyBorder="1" applyAlignment="1">
      <alignment horizontal="center" vertical="center"/>
    </xf>
    <xf numFmtId="167" fontId="8" fillId="7" borderId="10" xfId="2" applyNumberFormat="1" applyFont="1" applyFill="1" applyBorder="1" applyAlignment="1">
      <alignment horizontal="right" vertical="center"/>
    </xf>
    <xf numFmtId="49" fontId="14" fillId="7" borderId="10" xfId="0" applyNumberFormat="1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left" vertical="center"/>
    </xf>
    <xf numFmtId="0" fontId="8" fillId="7" borderId="12" xfId="0" applyFont="1" applyFill="1" applyBorder="1" applyAlignment="1">
      <alignment horizontal="left" vertical="center"/>
    </xf>
    <xf numFmtId="167" fontId="8" fillId="7" borderId="10" xfId="0" applyNumberFormat="1" applyFont="1" applyFill="1" applyBorder="1"/>
    <xf numFmtId="167" fontId="8" fillId="7" borderId="12" xfId="2" applyNumberFormat="1" applyFont="1" applyFill="1" applyBorder="1" applyAlignment="1">
      <alignment horizontal="right" vertical="center"/>
    </xf>
    <xf numFmtId="37" fontId="9" fillId="0" borderId="0" xfId="2" applyNumberFormat="1" applyFont="1" applyFill="1" applyAlignment="1">
      <alignment horizontal="right"/>
    </xf>
    <xf numFmtId="37" fontId="9" fillId="0" borderId="0" xfId="2" applyNumberFormat="1" applyFont="1" applyAlignment="1">
      <alignment horizontal="right"/>
    </xf>
    <xf numFmtId="37" fontId="9" fillId="0" borderId="3" xfId="2" applyNumberFormat="1" applyFont="1" applyFill="1" applyBorder="1" applyAlignment="1">
      <alignment horizontal="right" vertical="top" readingOrder="2"/>
    </xf>
    <xf numFmtId="37" fontId="9" fillId="0" borderId="3" xfId="2" applyNumberFormat="1" applyFont="1" applyBorder="1" applyAlignment="1">
      <alignment horizontal="right" vertical="top" readingOrder="2"/>
    </xf>
    <xf numFmtId="167" fontId="8" fillId="6" borderId="10" xfId="2" applyNumberFormat="1" applyFont="1" applyFill="1" applyBorder="1" applyAlignment="1">
      <alignment horizontal="right" vertical="top" readingOrder="2"/>
    </xf>
    <xf numFmtId="0" fontId="9" fillId="0" borderId="10" xfId="0" applyFont="1" applyBorder="1"/>
    <xf numFmtId="0" fontId="9" fillId="7" borderId="10" xfId="0" applyFont="1" applyFill="1" applyBorder="1"/>
    <xf numFmtId="37" fontId="9" fillId="0" borderId="10" xfId="2" applyNumberFormat="1" applyFont="1" applyFill="1" applyBorder="1" applyAlignment="1">
      <alignment horizontal="right"/>
    </xf>
    <xf numFmtId="37" fontId="9" fillId="0" borderId="10" xfId="2" applyNumberFormat="1" applyFont="1" applyBorder="1" applyAlignment="1">
      <alignment horizontal="right"/>
    </xf>
    <xf numFmtId="37" fontId="9" fillId="0" borderId="14" xfId="2" applyNumberFormat="1" applyFont="1" applyFill="1" applyBorder="1" applyAlignment="1">
      <alignment horizontal="right"/>
    </xf>
    <xf numFmtId="37" fontId="9" fillId="0" borderId="14" xfId="2" applyNumberFormat="1" applyFont="1" applyBorder="1" applyAlignment="1">
      <alignment horizontal="right"/>
    </xf>
    <xf numFmtId="167" fontId="8" fillId="6" borderId="10" xfId="2" applyNumberFormat="1" applyFont="1" applyFill="1" applyBorder="1" applyAlignment="1">
      <alignment horizontal="right"/>
    </xf>
    <xf numFmtId="167" fontId="9" fillId="0" borderId="0" xfId="2" applyNumberFormat="1" applyFont="1" applyAlignment="1">
      <alignment horizontal="right"/>
    </xf>
    <xf numFmtId="37" fontId="8" fillId="7" borderId="0" xfId="2" applyNumberFormat="1" applyFont="1" applyFill="1" applyBorder="1" applyAlignment="1">
      <alignment horizontal="right" vertical="top" readingOrder="2"/>
    </xf>
    <xf numFmtId="167" fontId="9" fillId="0" borderId="0" xfId="2" applyNumberFormat="1" applyFont="1" applyBorder="1" applyAlignment="1">
      <alignment horizontal="right"/>
    </xf>
    <xf numFmtId="0" fontId="8" fillId="3" borderId="7" xfId="0" applyFont="1" applyFill="1" applyBorder="1" applyAlignment="1">
      <alignment horizontal="center" vertical="center"/>
    </xf>
    <xf numFmtId="167" fontId="6" fillId="7" borderId="0" xfId="2" applyNumberFormat="1" applyFont="1" applyFill="1" applyBorder="1" applyAlignment="1">
      <alignment horizontal="center" vertical="center"/>
    </xf>
    <xf numFmtId="167" fontId="6" fillId="7" borderId="0" xfId="2" applyNumberFormat="1" applyFont="1" applyFill="1" applyBorder="1"/>
    <xf numFmtId="1" fontId="6" fillId="7" borderId="0" xfId="13" applyNumberFormat="1" applyFont="1" applyFill="1" applyBorder="1" applyAlignment="1">
      <alignment horizontal="center"/>
    </xf>
    <xf numFmtId="168" fontId="16" fillId="7" borderId="10" xfId="5" applyNumberFormat="1" applyFont="1" applyFill="1" applyBorder="1" applyAlignment="1">
      <alignment horizontal="center" vertical="center"/>
    </xf>
    <xf numFmtId="168" fontId="16" fillId="7" borderId="10" xfId="5" applyNumberFormat="1" applyFont="1" applyFill="1" applyBorder="1" applyAlignment="1">
      <alignment horizontal="right" vertical="center"/>
    </xf>
    <xf numFmtId="168" fontId="36" fillId="0" borderId="0" xfId="6" applyNumberFormat="1" applyFont="1" applyFill="1" applyBorder="1" applyAlignment="1">
      <alignment horizontal="right" vertical="center"/>
    </xf>
    <xf numFmtId="3" fontId="36" fillId="0" borderId="0" xfId="2" applyNumberFormat="1" applyFont="1" applyFill="1" applyAlignment="1">
      <alignment horizontal="right" vertical="center"/>
    </xf>
    <xf numFmtId="37" fontId="36" fillId="0" borderId="0" xfId="2" applyNumberFormat="1" applyFont="1" applyFill="1" applyAlignment="1">
      <alignment horizontal="right" vertical="center"/>
    </xf>
    <xf numFmtId="0" fontId="29" fillId="7" borderId="0" xfId="10" applyFont="1" applyFill="1" applyAlignment="1">
      <alignment horizontal="center" vertical="center"/>
    </xf>
    <xf numFmtId="0" fontId="31" fillId="7" borderId="0" xfId="10" applyFont="1" applyFill="1" applyAlignment="1">
      <alignment horizontal="center" vertical="center"/>
    </xf>
    <xf numFmtId="37" fontId="31" fillId="7" borderId="0" xfId="10" applyNumberFormat="1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6" fillId="7" borderId="0" xfId="0" applyFont="1" applyFill="1" applyAlignment="1">
      <alignment horizontal="left" vertical="center"/>
    </xf>
    <xf numFmtId="164" fontId="9" fillId="7" borderId="0" xfId="0" applyNumberFormat="1" applyFont="1" applyFill="1" applyAlignment="1">
      <alignment horizontal="right" vertical="center"/>
    </xf>
    <xf numFmtId="166" fontId="6" fillId="7" borderId="10" xfId="0" applyNumberFormat="1" applyFont="1" applyFill="1" applyBorder="1" applyAlignment="1">
      <alignment horizontal="right" vertical="center"/>
    </xf>
    <xf numFmtId="41" fontId="13" fillId="7" borderId="10" xfId="2" applyNumberFormat="1" applyFont="1" applyFill="1" applyBorder="1" applyAlignment="1">
      <alignment horizontal="center" vertical="center"/>
    </xf>
    <xf numFmtId="37" fontId="6" fillId="7" borderId="10" xfId="0" applyNumberFormat="1" applyFont="1" applyFill="1" applyBorder="1" applyAlignment="1">
      <alignment horizontal="right" vertical="center"/>
    </xf>
    <xf numFmtId="37" fontId="13" fillId="7" borderId="10" xfId="2" applyNumberFormat="1" applyFont="1" applyFill="1" applyBorder="1" applyAlignment="1">
      <alignment horizontal="right" vertical="center"/>
    </xf>
    <xf numFmtId="41" fontId="13" fillId="7" borderId="10" xfId="2" applyNumberFormat="1" applyFont="1" applyFill="1" applyBorder="1" applyAlignment="1">
      <alignment horizontal="right" vertical="center"/>
    </xf>
    <xf numFmtId="3" fontId="13" fillId="7" borderId="10" xfId="2" applyNumberFormat="1" applyFont="1" applyFill="1" applyBorder="1" applyAlignment="1">
      <alignment horizontal="right" vertical="center"/>
    </xf>
    <xf numFmtId="0" fontId="26" fillId="9" borderId="10" xfId="0" applyFont="1" applyFill="1" applyBorder="1" applyAlignment="1">
      <alignment horizontal="center"/>
    </xf>
    <xf numFmtId="167" fontId="34" fillId="7" borderId="10" xfId="0" applyNumberFormat="1" applyFont="1" applyFill="1" applyBorder="1" applyAlignment="1">
      <alignment horizontal="center"/>
    </xf>
    <xf numFmtId="37" fontId="6" fillId="7" borderId="0" xfId="0" applyNumberFormat="1" applyFont="1" applyFill="1" applyAlignment="1">
      <alignment horizontal="center" vertical="center"/>
    </xf>
    <xf numFmtId="167" fontId="8" fillId="7" borderId="10" xfId="2" applyNumberFormat="1" applyFont="1" applyFill="1" applyBorder="1" applyAlignment="1">
      <alignment vertical="center"/>
    </xf>
    <xf numFmtId="3" fontId="8" fillId="7" borderId="10" xfId="2" applyNumberFormat="1" applyFont="1" applyFill="1" applyBorder="1" applyAlignment="1">
      <alignment horizontal="right" vertical="center" indent="1" readingOrder="2"/>
    </xf>
    <xf numFmtId="0" fontId="25" fillId="0" borderId="0" xfId="0" applyFont="1" applyAlignment="1">
      <alignment horizontal="left" vertical="center"/>
    </xf>
    <xf numFmtId="0" fontId="11" fillId="0" borderId="10" xfId="0" applyFont="1" applyBorder="1" applyAlignment="1">
      <alignment vertical="center"/>
    </xf>
    <xf numFmtId="3" fontId="8" fillId="7" borderId="10" xfId="0" applyNumberFormat="1" applyFont="1" applyFill="1" applyBorder="1" applyAlignment="1">
      <alignment horizontal="center" vertical="center"/>
    </xf>
    <xf numFmtId="0" fontId="8" fillId="4" borderId="0" xfId="8" applyFont="1" applyFill="1" applyAlignment="1">
      <alignment horizontal="left" vertical="center"/>
    </xf>
    <xf numFmtId="0" fontId="8" fillId="7" borderId="0" xfId="8" quotePrefix="1" applyFont="1" applyFill="1" applyAlignment="1">
      <alignment horizontal="left" vertical="center"/>
    </xf>
    <xf numFmtId="0" fontId="13" fillId="4" borderId="0" xfId="8" quotePrefix="1" applyFont="1" applyFill="1" applyAlignment="1">
      <alignment horizontal="left" vertical="center"/>
    </xf>
    <xf numFmtId="0" fontId="8" fillId="7" borderId="6" xfId="8" quotePrefix="1" applyFont="1" applyFill="1" applyBorder="1" applyAlignment="1">
      <alignment horizontal="left" vertical="center"/>
    </xf>
    <xf numFmtId="0" fontId="8" fillId="4" borderId="0" xfId="8" quotePrefix="1" applyFont="1" applyFill="1" applyAlignment="1">
      <alignment horizontal="left" vertical="center"/>
    </xf>
    <xf numFmtId="0" fontId="14" fillId="4" borderId="3" xfId="8" applyFont="1" applyFill="1" applyBorder="1" applyAlignment="1">
      <alignment horizontal="left" vertical="center"/>
    </xf>
    <xf numFmtId="0" fontId="14" fillId="4" borderId="15" xfId="8" quotePrefix="1" applyFont="1" applyFill="1" applyBorder="1" applyAlignment="1">
      <alignment horizontal="left" vertical="center"/>
    </xf>
    <xf numFmtId="37" fontId="13" fillId="6" borderId="0" xfId="14" applyNumberFormat="1" applyFont="1" applyFill="1" applyBorder="1" applyAlignment="1">
      <alignment horizontal="right" vertical="center"/>
    </xf>
    <xf numFmtId="168" fontId="13" fillId="6" borderId="0" xfId="14" applyNumberFormat="1" applyFont="1" applyFill="1" applyBorder="1" applyAlignment="1">
      <alignment horizontal="left" vertical="center" wrapText="1"/>
    </xf>
    <xf numFmtId="167" fontId="22" fillId="6" borderId="0" xfId="4" applyNumberFormat="1" applyFont="1" applyFill="1" applyBorder="1" applyAlignment="1">
      <alignment horizontal="right" vertical="center"/>
    </xf>
    <xf numFmtId="0" fontId="8" fillId="4" borderId="15" xfId="8" applyFont="1" applyFill="1" applyBorder="1" applyAlignment="1">
      <alignment horizontal="left" vertical="center"/>
    </xf>
    <xf numFmtId="167" fontId="14" fillId="6" borderId="15" xfId="4" applyNumberFormat="1" applyFont="1" applyFill="1" applyBorder="1" applyAlignment="1">
      <alignment horizontal="right" vertical="center"/>
    </xf>
    <xf numFmtId="167" fontId="8" fillId="7" borderId="0" xfId="2" applyNumberFormat="1" applyFont="1" applyFill="1" applyBorder="1" applyAlignment="1">
      <alignment vertical="center"/>
    </xf>
    <xf numFmtId="41" fontId="10" fillId="7" borderId="10" xfId="2" applyNumberFormat="1" applyFont="1" applyFill="1" applyBorder="1" applyAlignment="1">
      <alignment horizontal="center" vertical="center"/>
    </xf>
    <xf numFmtId="41" fontId="10" fillId="7" borderId="0" xfId="2" applyNumberFormat="1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vertical="center"/>
    </xf>
    <xf numFmtId="37" fontId="39" fillId="7" borderId="0" xfId="6" applyNumberFormat="1" applyFont="1" applyFill="1" applyBorder="1" applyAlignment="1">
      <alignment horizontal="right" vertical="center" indent="1"/>
    </xf>
    <xf numFmtId="43" fontId="39" fillId="7" borderId="3" xfId="2" applyFont="1" applyFill="1" applyBorder="1" applyAlignment="1">
      <alignment horizontal="left" vertical="center" wrapText="1" indent="5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left" vertical="center"/>
    </xf>
    <xf numFmtId="0" fontId="8" fillId="7" borderId="13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horizontal="left"/>
    </xf>
    <xf numFmtId="0" fontId="10" fillId="0" borderId="0" xfId="11" applyFont="1" applyAlignment="1">
      <alignment horizontal="left" vertical="center"/>
    </xf>
    <xf numFmtId="0" fontId="11" fillId="0" borderId="0" xfId="11" applyFont="1" applyAlignment="1">
      <alignment horizontal="left" vertical="center"/>
    </xf>
    <xf numFmtId="167" fontId="8" fillId="3" borderId="8" xfId="2" applyNumberFormat="1" applyFont="1" applyFill="1" applyBorder="1" applyAlignment="1">
      <alignment horizontal="center"/>
    </xf>
    <xf numFmtId="167" fontId="8" fillId="3" borderId="6" xfId="2" applyNumberFormat="1" applyFont="1" applyFill="1" applyBorder="1" applyAlignment="1">
      <alignment horizontal="center"/>
    </xf>
    <xf numFmtId="167" fontId="8" fillId="3" borderId="9" xfId="2" applyNumberFormat="1" applyFont="1" applyFill="1" applyBorder="1" applyAlignment="1">
      <alignment horizontal="center"/>
    </xf>
    <xf numFmtId="167" fontId="8" fillId="3" borderId="5" xfId="2" applyNumberFormat="1" applyFont="1" applyFill="1" applyBorder="1" applyAlignment="1">
      <alignment horizontal="center"/>
    </xf>
    <xf numFmtId="167" fontId="8" fillId="3" borderId="0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12" applyFont="1" applyAlignment="1">
      <alignment horizontal="right" vertical="center" readingOrder="2"/>
    </xf>
    <xf numFmtId="0" fontId="7" fillId="0" borderId="0" xfId="12" applyFont="1" applyAlignment="1">
      <alignment vertical="center"/>
    </xf>
    <xf numFmtId="0" fontId="6" fillId="7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left" vertical="center" readingOrder="2"/>
      <protection locked="0"/>
    </xf>
    <xf numFmtId="0" fontId="11" fillId="0" borderId="0" xfId="0" applyFont="1" applyAlignment="1">
      <alignment horizontal="justify" vertical="justify"/>
    </xf>
    <xf numFmtId="43" fontId="10" fillId="7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center" vertical="center"/>
    </xf>
    <xf numFmtId="37" fontId="13" fillId="0" borderId="0" xfId="2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167" fontId="9" fillId="0" borderId="10" xfId="0" applyNumberFormat="1" applyFont="1" applyFill="1" applyBorder="1" applyAlignment="1">
      <alignment horizontal="right" vertical="center"/>
    </xf>
    <xf numFmtId="49" fontId="14" fillId="0" borderId="10" xfId="0" applyNumberFormat="1" applyFont="1" applyFill="1" applyBorder="1" applyAlignment="1">
      <alignment horizontal="center" vertical="center"/>
    </xf>
    <xf numFmtId="41" fontId="13" fillId="0" borderId="10" xfId="2" applyNumberFormat="1" applyFont="1" applyFill="1" applyBorder="1" applyAlignment="1">
      <alignment horizontal="right" vertical="center"/>
    </xf>
    <xf numFmtId="41" fontId="13" fillId="0" borderId="10" xfId="2" applyNumberFormat="1" applyFont="1" applyFill="1" applyBorder="1" applyAlignment="1">
      <alignment horizontal="center" vertical="center"/>
    </xf>
    <xf numFmtId="37" fontId="21" fillId="0" borderId="0" xfId="0" applyNumberFormat="1" applyFont="1" applyFill="1" applyAlignment="1">
      <alignment horizontal="right"/>
    </xf>
    <xf numFmtId="38" fontId="11" fillId="6" borderId="0" xfId="0" applyNumberFormat="1" applyFont="1" applyFill="1" applyBorder="1" applyAlignment="1">
      <alignment horizontal="right" vertical="center" indent="1"/>
    </xf>
  </cellXfs>
  <cellStyles count="17">
    <cellStyle name="a1" xfId="1" xr:uid="{00000000-0005-0000-0000-000000000000}"/>
    <cellStyle name="Comma" xfId="2" builtinId="3"/>
    <cellStyle name="Comma 2" xfId="3" xr:uid="{00000000-0005-0000-0000-000002000000}"/>
    <cellStyle name="Comma 2 2" xfId="16" xr:uid="{00000000-0005-0000-0000-000003000000}"/>
    <cellStyle name="Comma 3" xfId="4" xr:uid="{00000000-0005-0000-0000-000004000000}"/>
    <cellStyle name="Comma 3 2" xfId="14" xr:uid="{00000000-0005-0000-0000-000005000000}"/>
    <cellStyle name="Comma 5" xfId="5" xr:uid="{00000000-0005-0000-0000-000006000000}"/>
    <cellStyle name="Comma 5 2" xfId="6" xr:uid="{00000000-0005-0000-0000-000007000000}"/>
    <cellStyle name="MS_Arabic" xfId="7" xr:uid="{00000000-0005-0000-0000-000008000000}"/>
    <cellStyle name="Normal" xfId="0" builtinId="0"/>
    <cellStyle name="Normal 2" xfId="8" xr:uid="{00000000-0005-0000-0000-00000A000000}"/>
    <cellStyle name="Normal 2 2" xfId="15" xr:uid="{00000000-0005-0000-0000-00000B000000}"/>
    <cellStyle name="Normal 3" xfId="9" xr:uid="{00000000-0005-0000-0000-00000C000000}"/>
    <cellStyle name="Normal 4" xfId="10" xr:uid="{00000000-0005-0000-0000-00000D000000}"/>
    <cellStyle name="Normal 5" xfId="11" xr:uid="{00000000-0005-0000-0000-00000E000000}"/>
    <cellStyle name="Normal_الأصلية والمناقلات" xfId="12" xr:uid="{00000000-0005-0000-0000-00000F000000}"/>
    <cellStyle name="Percent" xfId="1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c016/My%20Documents/Audit/&#1575;&#1604;&#1581;&#1587;&#1575;&#1576;%20&#1575;&#1604;&#1582;&#1578;&#1575;&#1605;&#1610;%20&#1604;&#1604;&#1583;&#1608;&#1604;&#1577;/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view="pageBreakPreview" zoomScaleNormal="75" zoomScaleSheetLayoutView="100" workbookViewId="0">
      <selection sqref="A1:E1"/>
    </sheetView>
  </sheetViews>
  <sheetFormatPr defaultRowHeight="15.75"/>
  <cols>
    <col min="1" max="1" width="32.7109375" style="3" customWidth="1"/>
    <col min="2" max="2" width="11.5703125" style="3" customWidth="1"/>
    <col min="3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57" t="s">
        <v>93</v>
      </c>
      <c r="B1" s="257"/>
      <c r="C1" s="258"/>
      <c r="D1" s="258"/>
      <c r="E1" s="258"/>
    </row>
    <row r="2" spans="1:5" ht="18" customHeight="1">
      <c r="A2" s="257" t="s">
        <v>1192</v>
      </c>
      <c r="B2" s="257"/>
      <c r="C2" s="258"/>
      <c r="D2" s="258"/>
      <c r="E2" s="258"/>
    </row>
    <row r="3" spans="1:5" ht="18" customHeight="1">
      <c r="A3" s="257" t="s">
        <v>1104</v>
      </c>
      <c r="B3" s="257"/>
      <c r="C3" s="257"/>
      <c r="D3" s="257"/>
      <c r="E3" s="257"/>
    </row>
    <row r="4" spans="1:5" ht="13.5" customHeight="1">
      <c r="A4" s="7"/>
      <c r="B4" s="7"/>
      <c r="C4" s="8"/>
      <c r="D4" s="8"/>
      <c r="E4" s="15" t="s">
        <v>61</v>
      </c>
    </row>
    <row r="5" spans="1:5" ht="28.5" customHeight="1">
      <c r="A5" s="101" t="s">
        <v>35</v>
      </c>
      <c r="B5" s="101" t="s">
        <v>104</v>
      </c>
      <c r="C5" s="101" t="s">
        <v>1105</v>
      </c>
      <c r="D5" s="101" t="s">
        <v>1106</v>
      </c>
      <c r="E5" s="101" t="s">
        <v>969</v>
      </c>
    </row>
    <row r="6" spans="1:5" s="2" customFormat="1" ht="21.75" customHeight="1">
      <c r="A6" s="289" t="s">
        <v>37</v>
      </c>
      <c r="B6" s="290"/>
      <c r="C6" s="290"/>
      <c r="D6" s="290"/>
      <c r="E6" s="290"/>
    </row>
    <row r="7" spans="1:5" s="2" customFormat="1" ht="21.75" customHeight="1">
      <c r="A7" s="291" t="s">
        <v>18</v>
      </c>
      <c r="B7" s="292" t="s">
        <v>821</v>
      </c>
      <c r="C7" s="293">
        <v>2404200000</v>
      </c>
      <c r="D7" s="293">
        <v>2662346395</v>
      </c>
      <c r="E7" s="293">
        <v>2600157462</v>
      </c>
    </row>
    <row r="8" spans="1:5" s="2" customFormat="1" ht="21.75" customHeight="1">
      <c r="A8" s="291" t="s">
        <v>19</v>
      </c>
      <c r="B8" s="292" t="s">
        <v>822</v>
      </c>
      <c r="C8" s="293">
        <v>199247958</v>
      </c>
      <c r="D8" s="293">
        <v>202894933</v>
      </c>
      <c r="E8" s="293">
        <v>223770501</v>
      </c>
    </row>
    <row r="9" spans="1:5" s="2" customFormat="1" ht="21.75" customHeight="1">
      <c r="A9" s="291" t="s">
        <v>20</v>
      </c>
      <c r="B9" s="292" t="s">
        <v>822</v>
      </c>
      <c r="C9" s="293">
        <v>53826194</v>
      </c>
      <c r="D9" s="293">
        <v>53917847</v>
      </c>
      <c r="E9" s="293">
        <v>52604109</v>
      </c>
    </row>
    <row r="10" spans="1:5" s="2" customFormat="1" ht="21.75" customHeight="1">
      <c r="A10" s="291" t="s">
        <v>41</v>
      </c>
      <c r="B10" s="292" t="s">
        <v>822</v>
      </c>
      <c r="C10" s="293">
        <v>75933016</v>
      </c>
      <c r="D10" s="293">
        <v>82346641</v>
      </c>
      <c r="E10" s="293">
        <v>17571022</v>
      </c>
    </row>
    <row r="11" spans="1:5" s="2" customFormat="1" ht="21.75" customHeight="1">
      <c r="A11" s="291" t="s">
        <v>21</v>
      </c>
      <c r="B11" s="292" t="s">
        <v>822</v>
      </c>
      <c r="C11" s="293">
        <v>37600000</v>
      </c>
      <c r="D11" s="293">
        <v>28169772</v>
      </c>
      <c r="E11" s="293">
        <v>0</v>
      </c>
    </row>
    <row r="12" spans="1:5" s="2" customFormat="1" ht="21.75" customHeight="1">
      <c r="A12" s="291" t="s">
        <v>22</v>
      </c>
      <c r="B12" s="292" t="s">
        <v>822</v>
      </c>
      <c r="C12" s="293">
        <v>423100</v>
      </c>
      <c r="D12" s="293">
        <v>901978</v>
      </c>
      <c r="E12" s="293">
        <v>274773</v>
      </c>
    </row>
    <row r="13" spans="1:5" s="2" customFormat="1" ht="21.75" customHeight="1">
      <c r="A13" s="291" t="s">
        <v>23</v>
      </c>
      <c r="B13" s="292" t="s">
        <v>822</v>
      </c>
      <c r="C13" s="293">
        <v>22074732</v>
      </c>
      <c r="D13" s="293">
        <v>58891542</v>
      </c>
      <c r="E13" s="293">
        <v>49279669</v>
      </c>
    </row>
    <row r="14" spans="1:5" s="2" customFormat="1" ht="21.75" customHeight="1">
      <c r="A14" s="109" t="s">
        <v>36</v>
      </c>
      <c r="B14" s="186" t="s">
        <v>823</v>
      </c>
      <c r="C14" s="187">
        <f>SUM(C7:C13)</f>
        <v>2793305000</v>
      </c>
      <c r="D14" s="187">
        <f>SUM(D7:D13)</f>
        <v>3089469108</v>
      </c>
      <c r="E14" s="187">
        <f>SUM(E7:E13)</f>
        <v>2943657536</v>
      </c>
    </row>
    <row r="15" spans="1:5" s="2" customFormat="1" ht="21.75" customHeight="1">
      <c r="A15" s="289" t="s">
        <v>31</v>
      </c>
      <c r="B15" s="294"/>
      <c r="C15" s="295"/>
      <c r="D15" s="295"/>
      <c r="E15" s="295"/>
    </row>
    <row r="16" spans="1:5" s="2" customFormat="1" ht="21.75" customHeight="1">
      <c r="A16" s="291" t="s">
        <v>24</v>
      </c>
      <c r="B16" s="296" t="s">
        <v>824</v>
      </c>
      <c r="C16" s="297">
        <v>1393089653</v>
      </c>
      <c r="D16" s="297">
        <v>1379273023</v>
      </c>
      <c r="E16" s="297">
        <v>1300403906</v>
      </c>
    </row>
    <row r="17" spans="1:5" s="2" customFormat="1" ht="21.75" customHeight="1">
      <c r="A17" s="291" t="s">
        <v>25</v>
      </c>
      <c r="B17" s="296" t="s">
        <v>824</v>
      </c>
      <c r="C17" s="297">
        <v>193441876</v>
      </c>
      <c r="D17" s="297">
        <v>223123791</v>
      </c>
      <c r="E17" s="297">
        <v>210798858</v>
      </c>
    </row>
    <row r="18" spans="1:5" s="2" customFormat="1" ht="21.75" customHeight="1">
      <c r="A18" s="291" t="s">
        <v>26</v>
      </c>
      <c r="B18" s="296" t="s">
        <v>824</v>
      </c>
      <c r="C18" s="297">
        <v>143990426</v>
      </c>
      <c r="D18" s="297">
        <v>147903758</v>
      </c>
      <c r="E18" s="297">
        <v>131207934</v>
      </c>
    </row>
    <row r="19" spans="1:5" s="2" customFormat="1" ht="21.75" customHeight="1">
      <c r="A19" s="291" t="s">
        <v>27</v>
      </c>
      <c r="B19" s="296" t="s">
        <v>824</v>
      </c>
      <c r="C19" s="297">
        <v>33594426</v>
      </c>
      <c r="D19" s="297">
        <v>36308070</v>
      </c>
      <c r="E19" s="297">
        <v>30769606</v>
      </c>
    </row>
    <row r="20" spans="1:5" s="2" customFormat="1" ht="21.75" customHeight="1">
      <c r="A20" s="291" t="s">
        <v>28</v>
      </c>
      <c r="B20" s="296" t="s">
        <v>824</v>
      </c>
      <c r="C20" s="297">
        <v>68324831</v>
      </c>
      <c r="D20" s="297">
        <v>69058155</v>
      </c>
      <c r="E20" s="297">
        <v>66514923</v>
      </c>
    </row>
    <row r="21" spans="1:5" s="2" customFormat="1" ht="21.75" customHeight="1">
      <c r="A21" s="291" t="s">
        <v>29</v>
      </c>
      <c r="B21" s="296" t="s">
        <v>824</v>
      </c>
      <c r="C21" s="297">
        <v>800408192</v>
      </c>
      <c r="D21" s="297">
        <v>729348815</v>
      </c>
      <c r="E21" s="297">
        <v>694960427</v>
      </c>
    </row>
    <row r="22" spans="1:5" s="2" customFormat="1" ht="21.75" customHeight="1">
      <c r="A22" s="291" t="s">
        <v>954</v>
      </c>
      <c r="B22" s="296" t="s">
        <v>824</v>
      </c>
      <c r="C22" s="297">
        <v>519893596</v>
      </c>
      <c r="D22" s="298">
        <v>511214633</v>
      </c>
      <c r="E22" s="297">
        <v>442388256</v>
      </c>
    </row>
    <row r="23" spans="1:5" s="2" customFormat="1" ht="21.75" customHeight="1">
      <c r="A23" s="109" t="s">
        <v>38</v>
      </c>
      <c r="B23" s="188" t="s">
        <v>825</v>
      </c>
      <c r="C23" s="187">
        <f>SUM(C16:C22)</f>
        <v>3152743000</v>
      </c>
      <c r="D23" s="187">
        <f>SUM(D16:D22)</f>
        <v>3096230245</v>
      </c>
      <c r="E23" s="187">
        <f>SUM(E16:E22)</f>
        <v>2877043910</v>
      </c>
    </row>
    <row r="24" spans="1:5" s="2" customFormat="1" ht="21.75" customHeight="1">
      <c r="A24" s="6" t="s">
        <v>30</v>
      </c>
      <c r="B24" s="102" t="s">
        <v>826</v>
      </c>
      <c r="C24" s="103">
        <v>825562104</v>
      </c>
      <c r="D24" s="103">
        <v>448304933</v>
      </c>
      <c r="E24" s="103">
        <v>476701208</v>
      </c>
    </row>
    <row r="25" spans="1:5" s="2" customFormat="1" ht="21.75" customHeight="1">
      <c r="A25" s="109" t="s">
        <v>39</v>
      </c>
      <c r="B25" s="189">
        <v>6</v>
      </c>
      <c r="C25" s="187">
        <f>C23+C24</f>
        <v>3978305104</v>
      </c>
      <c r="D25" s="187">
        <f>D23+D24</f>
        <v>3544535178</v>
      </c>
      <c r="E25" s="187">
        <f>E23+E24</f>
        <v>3353745118</v>
      </c>
    </row>
    <row r="26" spans="1:5" s="2" customFormat="1" ht="3.75" customHeight="1">
      <c r="A26" s="6"/>
      <c r="B26" s="104"/>
      <c r="C26" s="105"/>
      <c r="D26" s="105"/>
      <c r="E26" s="105"/>
    </row>
    <row r="27" spans="1:5" s="2" customFormat="1" ht="21.75" customHeight="1">
      <c r="A27" s="109" t="s">
        <v>827</v>
      </c>
      <c r="B27" s="190"/>
      <c r="C27" s="187">
        <f>C14-C25</f>
        <v>-1185000104</v>
      </c>
      <c r="D27" s="187">
        <f>D14-D25</f>
        <v>-455066070</v>
      </c>
      <c r="E27" s="187">
        <f>E14-E25</f>
        <v>-410087582</v>
      </c>
    </row>
    <row r="28" spans="1:5" s="2" customFormat="1" ht="3.75" customHeight="1">
      <c r="A28" s="35"/>
      <c r="B28" s="35"/>
      <c r="C28" s="36"/>
      <c r="D28" s="36"/>
      <c r="E28" s="36"/>
    </row>
    <row r="29" spans="1:5" s="2" customFormat="1" ht="6" customHeight="1">
      <c r="A29" s="17"/>
      <c r="B29" s="17"/>
      <c r="C29" s="18"/>
      <c r="D29" s="18"/>
      <c r="E29" s="18"/>
    </row>
    <row r="30" spans="1:5" s="2" customFormat="1" ht="21.75" customHeight="1">
      <c r="A30" s="259" t="s">
        <v>92</v>
      </c>
      <c r="B30" s="259"/>
      <c r="C30" s="259"/>
      <c r="D30" s="259"/>
      <c r="E30" s="259"/>
    </row>
    <row r="31" spans="1:5" s="2" customFormat="1" ht="21.75" customHeight="1">
      <c r="A31" s="6"/>
      <c r="B31" s="6"/>
      <c r="C31" s="10"/>
      <c r="D31" s="166">
        <v>2014</v>
      </c>
      <c r="E31" s="166">
        <v>2013</v>
      </c>
    </row>
    <row r="32" spans="1:5" ht="21.75" customHeight="1">
      <c r="A32" s="5" t="s">
        <v>88</v>
      </c>
      <c r="B32" s="73" t="s">
        <v>846</v>
      </c>
      <c r="C32" s="9"/>
      <c r="D32" s="72">
        <v>0</v>
      </c>
      <c r="E32" s="72">
        <v>0</v>
      </c>
    </row>
    <row r="33" spans="1:5" ht="21.75" customHeight="1">
      <c r="A33" s="5" t="s">
        <v>89</v>
      </c>
      <c r="B33" s="73" t="s">
        <v>847</v>
      </c>
      <c r="C33" s="9"/>
      <c r="D33" s="72">
        <v>185000000</v>
      </c>
      <c r="E33" s="72">
        <v>270562104</v>
      </c>
    </row>
    <row r="34" spans="1:5" ht="21" customHeight="1">
      <c r="A34" s="109" t="s">
        <v>43</v>
      </c>
      <c r="B34" s="191"/>
      <c r="C34" s="192"/>
      <c r="D34" s="187">
        <f>SUM(D32:D33)</f>
        <v>185000000</v>
      </c>
      <c r="E34" s="193">
        <f>SUM(E32:E33)</f>
        <v>270562104</v>
      </c>
    </row>
    <row r="35" spans="1:5" ht="15">
      <c r="A35" s="11"/>
      <c r="B35" s="11"/>
      <c r="C35" s="8"/>
      <c r="D35" s="8"/>
      <c r="E35" s="106"/>
    </row>
    <row r="36" spans="1:5">
      <c r="A36" s="12"/>
      <c r="B36" s="12"/>
      <c r="C36" s="16"/>
      <c r="D36" s="256" t="s">
        <v>42</v>
      </c>
      <c r="E36" s="256"/>
    </row>
    <row r="37" spans="1:5">
      <c r="D37" s="256" t="s">
        <v>828</v>
      </c>
      <c r="E37" s="256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4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view="pageBreakPreview" zoomScaleNormal="100" zoomScaleSheetLayoutView="100" workbookViewId="0">
      <selection activeCell="B26" sqref="B26"/>
    </sheetView>
  </sheetViews>
  <sheetFormatPr defaultRowHeight="12.75"/>
  <cols>
    <col min="1" max="4" width="9.140625" style="13"/>
    <col min="5" max="5" width="24.5703125" style="13" customWidth="1"/>
    <col min="6" max="6" width="20.5703125" style="13" bestFit="1" customWidth="1"/>
    <col min="7" max="7" width="21.5703125" style="13" customWidth="1"/>
    <col min="8" max="16384" width="9.140625" style="13"/>
  </cols>
  <sheetData>
    <row r="1" spans="1:7" ht="21.75" customHeight="1">
      <c r="A1" s="262" t="s">
        <v>12</v>
      </c>
      <c r="B1" s="263"/>
      <c r="C1" s="263"/>
      <c r="D1" s="263"/>
      <c r="E1" s="263"/>
      <c r="F1" s="263"/>
      <c r="G1" s="263"/>
    </row>
    <row r="2" spans="1:7" ht="13.5" customHeight="1">
      <c r="A2" s="113"/>
      <c r="B2" s="114"/>
      <c r="C2" s="114"/>
      <c r="D2" s="114"/>
      <c r="E2" s="114"/>
      <c r="F2" s="114"/>
      <c r="G2" s="55" t="s">
        <v>61</v>
      </c>
    </row>
    <row r="3" spans="1:7" ht="32.25" customHeight="1">
      <c r="A3" s="264" t="s">
        <v>35</v>
      </c>
      <c r="B3" s="264"/>
      <c r="C3" s="264"/>
      <c r="D3" s="264"/>
      <c r="E3" s="264"/>
      <c r="F3" s="209">
        <f>G3+1</f>
        <v>2014</v>
      </c>
      <c r="G3" s="209">
        <v>2013</v>
      </c>
    </row>
    <row r="4" spans="1:7" ht="18.75" customHeight="1">
      <c r="A4" s="109" t="s">
        <v>111</v>
      </c>
      <c r="B4" s="110"/>
      <c r="C4" s="110"/>
      <c r="D4" s="110"/>
      <c r="E4" s="110"/>
      <c r="F4" s="110"/>
      <c r="G4" s="110"/>
    </row>
    <row r="5" spans="1:7" ht="18.75" customHeight="1">
      <c r="A5" s="19" t="s">
        <v>108</v>
      </c>
      <c r="F5" s="194">
        <v>3692584112</v>
      </c>
      <c r="G5" s="195">
        <v>3854885734</v>
      </c>
    </row>
    <row r="6" spans="1:7" ht="18.75" customHeight="1">
      <c r="A6" s="19" t="s">
        <v>109</v>
      </c>
      <c r="F6" s="196">
        <v>-3486110815</v>
      </c>
      <c r="G6" s="197">
        <v>-3631231590</v>
      </c>
    </row>
    <row r="7" spans="1:7" ht="18.75" customHeight="1">
      <c r="A7" s="111" t="s">
        <v>110</v>
      </c>
      <c r="B7" s="112"/>
      <c r="C7" s="112"/>
      <c r="D7" s="112"/>
      <c r="E7" s="112"/>
      <c r="F7" s="198">
        <f>SUM(F5:F6)</f>
        <v>206473297</v>
      </c>
      <c r="G7" s="198">
        <f>SUM(G5:G6)</f>
        <v>223654144</v>
      </c>
    </row>
    <row r="8" spans="1:7" ht="18.75" customHeight="1">
      <c r="A8" s="19"/>
      <c r="F8" s="199"/>
      <c r="G8" s="199"/>
    </row>
    <row r="9" spans="1:7" ht="18.75" customHeight="1">
      <c r="A9" s="109" t="s">
        <v>112</v>
      </c>
      <c r="B9" s="110"/>
      <c r="C9" s="110"/>
      <c r="D9" s="110"/>
      <c r="E9" s="110"/>
      <c r="F9" s="200"/>
      <c r="G9" s="200"/>
    </row>
    <row r="10" spans="1:7" ht="18.75" customHeight="1">
      <c r="A10" s="19" t="s">
        <v>108</v>
      </c>
      <c r="F10" s="201">
        <v>2121315346</v>
      </c>
      <c r="G10" s="202">
        <v>2082583680</v>
      </c>
    </row>
    <row r="11" spans="1:7" ht="18.75" customHeight="1">
      <c r="A11" s="19" t="s">
        <v>109</v>
      </c>
      <c r="F11" s="201">
        <v>-94002471</v>
      </c>
      <c r="G11" s="202">
        <v>-103316501</v>
      </c>
    </row>
    <row r="12" spans="1:7" ht="18.75" customHeight="1">
      <c r="A12" s="19" t="s">
        <v>448</v>
      </c>
      <c r="F12" s="203">
        <v>-21172996</v>
      </c>
      <c r="G12" s="204">
        <v>-19597752</v>
      </c>
    </row>
    <row r="13" spans="1:7" ht="18.75" customHeight="1">
      <c r="A13" s="111" t="s">
        <v>110</v>
      </c>
      <c r="B13" s="112"/>
      <c r="C13" s="112"/>
      <c r="D13" s="112"/>
      <c r="E13" s="112"/>
      <c r="F13" s="205">
        <f>SUM(F10:F12)</f>
        <v>2006139879</v>
      </c>
      <c r="G13" s="205">
        <f>SUM(G10:G12)</f>
        <v>1959669427</v>
      </c>
    </row>
    <row r="14" spans="1:7" ht="18.75" customHeight="1">
      <c r="A14" s="19"/>
      <c r="F14" s="206"/>
      <c r="G14" s="206"/>
    </row>
    <row r="15" spans="1:7" ht="18.75" customHeight="1">
      <c r="A15" s="109" t="s">
        <v>113</v>
      </c>
      <c r="B15" s="109"/>
      <c r="C15" s="109"/>
      <c r="D15" s="109"/>
      <c r="E15" s="109"/>
      <c r="F15" s="207">
        <v>434722091</v>
      </c>
      <c r="G15" s="207">
        <v>401014351</v>
      </c>
    </row>
    <row r="16" spans="1:7" ht="18.75" customHeight="1">
      <c r="A16" s="19"/>
      <c r="F16" s="208"/>
      <c r="G16" s="208"/>
    </row>
    <row r="17" spans="1:7" ht="18.75" customHeight="1">
      <c r="A17" s="109" t="s">
        <v>114</v>
      </c>
      <c r="B17" s="109"/>
      <c r="C17" s="109"/>
      <c r="D17" s="109"/>
      <c r="E17" s="109"/>
      <c r="F17" s="207">
        <v>15011128</v>
      </c>
      <c r="G17" s="207">
        <v>15819540</v>
      </c>
    </row>
    <row r="18" spans="1:7" ht="18.75" customHeight="1">
      <c r="A18" s="19"/>
      <c r="F18" s="208"/>
      <c r="G18" s="208"/>
    </row>
    <row r="19" spans="1:7" ht="18.75" customHeight="1">
      <c r="A19" s="265" t="s">
        <v>857</v>
      </c>
      <c r="B19" s="265"/>
      <c r="C19" s="265"/>
      <c r="D19" s="265"/>
      <c r="E19" s="265"/>
      <c r="F19" s="255">
        <v>0</v>
      </c>
      <c r="G19" s="255">
        <v>0</v>
      </c>
    </row>
    <row r="20" spans="1:7" ht="4.5" customHeight="1">
      <c r="A20" s="19"/>
      <c r="F20" s="206"/>
      <c r="G20" s="206"/>
    </row>
    <row r="21" spans="1:7" ht="18.75" customHeight="1">
      <c r="A21" s="260" t="s">
        <v>115</v>
      </c>
      <c r="B21" s="260"/>
      <c r="C21" s="260"/>
      <c r="D21" s="260"/>
      <c r="E21" s="261"/>
      <c r="F21" s="187">
        <f>F7+F13+F15+F17+F19</f>
        <v>2662346395</v>
      </c>
      <c r="G21" s="187">
        <f>G7+G13+G15+G17+G19</f>
        <v>2600157462</v>
      </c>
    </row>
  </sheetData>
  <mergeCells count="4">
    <mergeCell ref="A21:E21"/>
    <mergeCell ref="A1:G1"/>
    <mergeCell ref="A3:E3"/>
    <mergeCell ref="A19:E19"/>
  </mergeCells>
  <phoneticPr fontId="15" type="noConversion"/>
  <pageMargins left="0.28000000000000003" right="0.27" top="0.83333333333333337" bottom="1" header="0.25" footer="0.5"/>
  <pageSetup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107"/>
  <sheetViews>
    <sheetView view="pageBreakPreview" topLeftCell="A26" zoomScaleNormal="90" zoomScaleSheetLayoutView="100" workbookViewId="0">
      <selection activeCell="C52" sqref="C52"/>
    </sheetView>
  </sheetViews>
  <sheetFormatPr defaultRowHeight="17.25" customHeight="1"/>
  <cols>
    <col min="1" max="1" width="43.5703125" style="42" bestFit="1" customWidth="1"/>
    <col min="2" max="2" width="18" style="42" customWidth="1"/>
    <col min="3" max="3" width="15.140625" style="42" customWidth="1"/>
    <col min="4" max="4" width="7.85546875" style="44" bestFit="1" customWidth="1"/>
    <col min="5" max="5" width="16.28515625" style="42" customWidth="1"/>
    <col min="6" max="6" width="15.85546875" style="42" customWidth="1"/>
    <col min="7" max="7" width="10.5703125" style="44" customWidth="1"/>
    <col min="8" max="8" width="17.28515625" style="42" customWidth="1"/>
    <col min="9" max="9" width="13.42578125" style="42" bestFit="1" customWidth="1"/>
    <col min="10" max="10" width="8.85546875" style="44" customWidth="1"/>
    <col min="11" max="11" width="11.140625" style="42" customWidth="1"/>
    <col min="12" max="12" width="4.7109375" style="42" bestFit="1" customWidth="1"/>
    <col min="13" max="16384" width="9.140625" style="42"/>
  </cols>
  <sheetData>
    <row r="1" spans="1:10" s="43" customFormat="1" ht="26.25" customHeight="1">
      <c r="A1" s="266" t="s">
        <v>11</v>
      </c>
      <c r="B1" s="267"/>
      <c r="C1" s="267"/>
      <c r="D1" s="267"/>
      <c r="E1" s="267"/>
      <c r="F1" s="267"/>
      <c r="G1" s="267"/>
      <c r="H1" s="267"/>
      <c r="I1" s="267"/>
      <c r="J1" s="42"/>
    </row>
    <row r="2" spans="1:10" ht="16.5" customHeight="1">
      <c r="J2" s="55" t="s">
        <v>61</v>
      </c>
    </row>
    <row r="3" spans="1:10" ht="15" customHeight="1">
      <c r="A3" s="272" t="s">
        <v>105</v>
      </c>
      <c r="B3" s="268" t="s">
        <v>62</v>
      </c>
      <c r="C3" s="269"/>
      <c r="D3" s="270"/>
      <c r="E3" s="269" t="s">
        <v>40</v>
      </c>
      <c r="F3" s="269"/>
      <c r="G3" s="271"/>
      <c r="H3" s="269" t="s">
        <v>95</v>
      </c>
      <c r="I3" s="269"/>
      <c r="J3" s="271"/>
    </row>
    <row r="4" spans="1:10" s="45" customFormat="1" ht="28.5" customHeight="1">
      <c r="A4" s="272"/>
      <c r="B4" s="75" t="s">
        <v>60</v>
      </c>
      <c r="C4" s="75" t="s">
        <v>33</v>
      </c>
      <c r="D4" s="76" t="s">
        <v>103</v>
      </c>
      <c r="E4" s="75" t="s">
        <v>60</v>
      </c>
      <c r="F4" s="75" t="s">
        <v>33</v>
      </c>
      <c r="G4" s="76" t="s">
        <v>94</v>
      </c>
      <c r="H4" s="75" t="s">
        <v>60</v>
      </c>
      <c r="I4" s="75" t="s">
        <v>33</v>
      </c>
      <c r="J4" s="76" t="s">
        <v>94</v>
      </c>
    </row>
    <row r="5" spans="1:10" s="46" customFormat="1" ht="15">
      <c r="A5" s="74" t="s">
        <v>926</v>
      </c>
      <c r="B5" s="124">
        <v>1563</v>
      </c>
      <c r="C5" s="125">
        <v>0</v>
      </c>
      <c r="D5" s="126" t="s">
        <v>227</v>
      </c>
      <c r="E5" s="124">
        <v>19622089</v>
      </c>
      <c r="F5" s="124">
        <v>19622090</v>
      </c>
      <c r="G5" s="127">
        <v>99.999994903702913</v>
      </c>
      <c r="H5" s="125">
        <v>0</v>
      </c>
      <c r="I5" s="125">
        <v>0</v>
      </c>
      <c r="J5" s="126" t="s">
        <v>227</v>
      </c>
    </row>
    <row r="6" spans="1:10" s="46" customFormat="1" ht="15">
      <c r="A6" s="74" t="s">
        <v>927</v>
      </c>
      <c r="B6" s="125">
        <v>0</v>
      </c>
      <c r="C6" s="125">
        <v>0</v>
      </c>
      <c r="D6" s="126" t="s">
        <v>227</v>
      </c>
      <c r="E6" s="124">
        <v>514475345</v>
      </c>
      <c r="F6" s="124">
        <v>504080000</v>
      </c>
      <c r="G6" s="127">
        <v>102.06224111252182</v>
      </c>
      <c r="H6" s="124">
        <v>0</v>
      </c>
      <c r="I6" s="127">
        <v>0</v>
      </c>
      <c r="J6" s="127" t="s">
        <v>227</v>
      </c>
    </row>
    <row r="7" spans="1:10" s="46" customFormat="1" ht="15">
      <c r="A7" s="74" t="s">
        <v>47</v>
      </c>
      <c r="B7" s="124">
        <v>40729524</v>
      </c>
      <c r="C7" s="124">
        <v>34600000</v>
      </c>
      <c r="D7" s="127">
        <v>117.71538728323701</v>
      </c>
      <c r="E7" s="124">
        <v>358410204</v>
      </c>
      <c r="F7" s="124">
        <v>355500000</v>
      </c>
      <c r="G7" s="127">
        <v>100.81862278481013</v>
      </c>
      <c r="H7" s="124">
        <v>19650560</v>
      </c>
      <c r="I7" s="127">
        <v>36983077</v>
      </c>
      <c r="J7" s="127">
        <v>53.133923929585414</v>
      </c>
    </row>
    <row r="8" spans="1:10" s="46" customFormat="1" ht="15">
      <c r="A8" s="74" t="s">
        <v>48</v>
      </c>
      <c r="B8" s="124">
        <v>170</v>
      </c>
      <c r="C8" s="125">
        <v>0</v>
      </c>
      <c r="D8" s="126" t="s">
        <v>227</v>
      </c>
      <c r="E8" s="124">
        <v>39345280</v>
      </c>
      <c r="F8" s="124">
        <v>39345280</v>
      </c>
      <c r="G8" s="127">
        <v>100</v>
      </c>
      <c r="H8" s="124">
        <v>208000</v>
      </c>
      <c r="I8" s="127">
        <v>208000</v>
      </c>
      <c r="J8" s="127">
        <v>100</v>
      </c>
    </row>
    <row r="9" spans="1:10" s="46" customFormat="1" ht="15">
      <c r="A9" s="74" t="s">
        <v>221</v>
      </c>
      <c r="B9" s="124">
        <v>3704</v>
      </c>
      <c r="C9" s="124">
        <v>5000</v>
      </c>
      <c r="D9" s="127">
        <v>74.08</v>
      </c>
      <c r="E9" s="124">
        <v>2559477</v>
      </c>
      <c r="F9" s="124">
        <v>2559478</v>
      </c>
      <c r="G9" s="127">
        <v>99.999960929533287</v>
      </c>
      <c r="H9" s="125">
        <v>137000</v>
      </c>
      <c r="I9" s="127">
        <v>200000</v>
      </c>
      <c r="J9" s="126">
        <v>68.5</v>
      </c>
    </row>
    <row r="10" spans="1:10" s="46" customFormat="1" ht="15">
      <c r="A10" s="74" t="s">
        <v>49</v>
      </c>
      <c r="B10" s="124">
        <v>1879359</v>
      </c>
      <c r="C10" s="124">
        <v>1877000</v>
      </c>
      <c r="D10" s="127">
        <v>100.12567927543954</v>
      </c>
      <c r="E10" s="124">
        <v>33917819</v>
      </c>
      <c r="F10" s="124">
        <v>30932395</v>
      </c>
      <c r="G10" s="127">
        <v>109.65144793993483</v>
      </c>
      <c r="H10" s="124">
        <v>215690</v>
      </c>
      <c r="I10" s="127">
        <v>6315267</v>
      </c>
      <c r="J10" s="127">
        <v>3.4153742034976506</v>
      </c>
    </row>
    <row r="11" spans="1:10" s="46" customFormat="1" ht="15">
      <c r="A11" s="74" t="s">
        <v>946</v>
      </c>
      <c r="B11" s="124">
        <v>9952681</v>
      </c>
      <c r="C11" s="124">
        <v>9498000</v>
      </c>
      <c r="D11" s="127">
        <v>104.78712360496947</v>
      </c>
      <c r="E11" s="124">
        <v>16646836</v>
      </c>
      <c r="F11" s="124">
        <v>16646836</v>
      </c>
      <c r="G11" s="127">
        <v>100</v>
      </c>
      <c r="H11" s="124">
        <v>690458</v>
      </c>
      <c r="I11" s="127">
        <v>1998203</v>
      </c>
      <c r="J11" s="127">
        <v>34.553946721128938</v>
      </c>
    </row>
    <row r="12" spans="1:10" s="46" customFormat="1" ht="15">
      <c r="A12" s="74" t="s">
        <v>50</v>
      </c>
      <c r="B12" s="124">
        <v>1188931</v>
      </c>
      <c r="C12" s="124">
        <v>3198000</v>
      </c>
      <c r="D12" s="127">
        <v>37.177329580988115</v>
      </c>
      <c r="E12" s="124">
        <v>326522465</v>
      </c>
      <c r="F12" s="124">
        <v>330100000</v>
      </c>
      <c r="G12" s="127">
        <v>98.916226900939108</v>
      </c>
      <c r="H12" s="124">
        <v>6576258</v>
      </c>
      <c r="I12" s="127">
        <v>17467494</v>
      </c>
      <c r="J12" s="127">
        <v>37.648548784387728</v>
      </c>
    </row>
    <row r="13" spans="1:10" s="46" customFormat="1" ht="15">
      <c r="A13" s="74" t="s">
        <v>51</v>
      </c>
      <c r="B13" s="124">
        <v>14181687</v>
      </c>
      <c r="C13" s="124">
        <v>14925000</v>
      </c>
      <c r="D13" s="127">
        <v>95.0196783919598</v>
      </c>
      <c r="E13" s="124">
        <v>262753035</v>
      </c>
      <c r="F13" s="124">
        <v>248721930</v>
      </c>
      <c r="G13" s="127">
        <v>105.6412818121828</v>
      </c>
      <c r="H13" s="124">
        <v>11635577</v>
      </c>
      <c r="I13" s="127">
        <v>27752082</v>
      </c>
      <c r="J13" s="127">
        <v>41.926861559431828</v>
      </c>
    </row>
    <row r="14" spans="1:10" s="46" customFormat="1" ht="15">
      <c r="A14" s="74" t="s">
        <v>928</v>
      </c>
      <c r="B14" s="124">
        <v>400408</v>
      </c>
      <c r="C14" s="124">
        <v>330000</v>
      </c>
      <c r="D14" s="127">
        <v>121.33575757575758</v>
      </c>
      <c r="E14" s="124">
        <v>17814267</v>
      </c>
      <c r="F14" s="124">
        <v>17814267</v>
      </c>
      <c r="G14" s="127">
        <v>100</v>
      </c>
      <c r="H14" s="124">
        <v>9089225</v>
      </c>
      <c r="I14" s="127">
        <v>23388775</v>
      </c>
      <c r="J14" s="127">
        <v>38.86148376732001</v>
      </c>
    </row>
    <row r="15" spans="1:10" s="46" customFormat="1" ht="15">
      <c r="A15" s="74" t="s">
        <v>929</v>
      </c>
      <c r="B15" s="124">
        <v>1382127</v>
      </c>
      <c r="C15" s="124">
        <v>2188000</v>
      </c>
      <c r="D15" s="127">
        <v>63.168510054844603</v>
      </c>
      <c r="E15" s="124">
        <v>6628449</v>
      </c>
      <c r="F15" s="124">
        <v>6667000</v>
      </c>
      <c r="G15" s="127">
        <v>99.421763911804405</v>
      </c>
      <c r="H15" s="124">
        <v>137191</v>
      </c>
      <c r="I15" s="127">
        <v>633166</v>
      </c>
      <c r="J15" s="127">
        <v>21.667461613542105</v>
      </c>
    </row>
    <row r="16" spans="1:10" s="46" customFormat="1" ht="15">
      <c r="A16" s="74" t="s">
        <v>930</v>
      </c>
      <c r="B16" s="124">
        <v>77142</v>
      </c>
      <c r="C16" s="124">
        <v>35500</v>
      </c>
      <c r="D16" s="127">
        <v>217.3014084507042</v>
      </c>
      <c r="E16" s="124">
        <v>12718968</v>
      </c>
      <c r="F16" s="124">
        <v>13093000</v>
      </c>
      <c r="G16" s="127">
        <v>97.14326739479111</v>
      </c>
      <c r="H16" s="124">
        <v>6154567</v>
      </c>
      <c r="I16" s="127">
        <v>19593504</v>
      </c>
      <c r="J16" s="127">
        <v>31.411262630716791</v>
      </c>
    </row>
    <row r="17" spans="1:249" s="46" customFormat="1" ht="15">
      <c r="A17" s="74" t="s">
        <v>931</v>
      </c>
      <c r="B17" s="125">
        <v>0</v>
      </c>
      <c r="C17" s="125">
        <v>0</v>
      </c>
      <c r="D17" s="126" t="s">
        <v>227</v>
      </c>
      <c r="E17" s="124">
        <v>1743682</v>
      </c>
      <c r="F17" s="124">
        <v>1743684</v>
      </c>
      <c r="G17" s="127">
        <v>99.999885300318184</v>
      </c>
      <c r="H17" s="125">
        <v>124662</v>
      </c>
      <c r="I17" s="125">
        <v>400000</v>
      </c>
      <c r="J17" s="126">
        <v>31.165500000000002</v>
      </c>
    </row>
    <row r="18" spans="1:249" s="46" customFormat="1" ht="15">
      <c r="A18" s="100" t="s">
        <v>84</v>
      </c>
      <c r="B18" s="124">
        <v>4087</v>
      </c>
      <c r="C18" s="124">
        <v>12500</v>
      </c>
      <c r="D18" s="128">
        <v>32.695999999999998</v>
      </c>
      <c r="E18" s="124">
        <v>28817563</v>
      </c>
      <c r="F18" s="124">
        <v>28817564</v>
      </c>
      <c r="G18" s="127">
        <v>99.999996529894062</v>
      </c>
      <c r="H18" s="124">
        <v>535785</v>
      </c>
      <c r="I18" s="127">
        <v>2487080</v>
      </c>
      <c r="J18" s="127">
        <v>21.542732843334353</v>
      </c>
    </row>
    <row r="19" spans="1:249" s="46" customFormat="1" ht="15">
      <c r="A19" s="74" t="s">
        <v>932</v>
      </c>
      <c r="B19" s="125">
        <v>0</v>
      </c>
      <c r="C19" s="125">
        <v>0</v>
      </c>
      <c r="D19" s="126" t="s">
        <v>227</v>
      </c>
      <c r="E19" s="124">
        <v>556811</v>
      </c>
      <c r="F19" s="124">
        <v>579000</v>
      </c>
      <c r="G19" s="127">
        <v>96.167702936096717</v>
      </c>
      <c r="H19" s="125">
        <v>0</v>
      </c>
      <c r="I19" s="125">
        <v>0</v>
      </c>
      <c r="J19" s="129" t="s">
        <v>227</v>
      </c>
    </row>
    <row r="20" spans="1:249" s="46" customFormat="1" ht="15">
      <c r="A20" s="74" t="s">
        <v>950</v>
      </c>
      <c r="B20" s="124">
        <v>9937269</v>
      </c>
      <c r="C20" s="124">
        <v>8434000</v>
      </c>
      <c r="D20" s="127">
        <v>117.82391510552526</v>
      </c>
      <c r="E20" s="124">
        <v>11567570</v>
      </c>
      <c r="F20" s="124">
        <v>11771480</v>
      </c>
      <c r="G20" s="127">
        <v>98.267762422397183</v>
      </c>
      <c r="H20" s="124">
        <v>9157618</v>
      </c>
      <c r="I20" s="127">
        <v>27813276</v>
      </c>
      <c r="J20" s="127">
        <v>32.925348312079457</v>
      </c>
    </row>
    <row r="21" spans="1:249" s="49" customFormat="1" ht="15">
      <c r="A21" s="74" t="s">
        <v>224</v>
      </c>
      <c r="B21" s="124">
        <v>31943</v>
      </c>
      <c r="C21" s="124">
        <v>30000</v>
      </c>
      <c r="D21" s="127">
        <v>106.47666666666666</v>
      </c>
      <c r="E21" s="124">
        <v>5443886</v>
      </c>
      <c r="F21" s="124">
        <v>5443886</v>
      </c>
      <c r="G21" s="127">
        <v>100</v>
      </c>
      <c r="H21" s="124">
        <v>120389470</v>
      </c>
      <c r="I21" s="127">
        <v>147214194</v>
      </c>
      <c r="J21" s="127">
        <v>81.778439108935373</v>
      </c>
      <c r="K21" s="34"/>
      <c r="L21" s="46"/>
      <c r="M21" s="46"/>
      <c r="N21" s="48"/>
      <c r="O21" s="34"/>
      <c r="P21" s="46"/>
      <c r="Q21" s="46"/>
      <c r="R21" s="48"/>
      <c r="S21" s="47"/>
      <c r="T21" s="46"/>
      <c r="U21" s="46"/>
      <c r="V21" s="48"/>
      <c r="W21" s="34"/>
      <c r="X21" s="46"/>
      <c r="Y21" s="46"/>
      <c r="Z21" s="48"/>
      <c r="AA21" s="34"/>
      <c r="AB21" s="46"/>
      <c r="AC21" s="46"/>
      <c r="AD21" s="48"/>
      <c r="AE21" s="47"/>
      <c r="AF21" s="46"/>
      <c r="AG21" s="46"/>
      <c r="AH21" s="48"/>
      <c r="AI21" s="34"/>
      <c r="AJ21" s="46"/>
      <c r="AK21" s="46"/>
      <c r="AL21" s="48"/>
      <c r="AM21" s="34"/>
      <c r="AN21" s="46"/>
      <c r="AO21" s="46"/>
      <c r="AP21" s="48"/>
      <c r="AQ21" s="47"/>
      <c r="AR21" s="46"/>
      <c r="AS21" s="46"/>
      <c r="AT21" s="48"/>
      <c r="AU21" s="34"/>
      <c r="AV21" s="46"/>
      <c r="AW21" s="46"/>
      <c r="AX21" s="48"/>
      <c r="AY21" s="34"/>
      <c r="AZ21" s="46"/>
      <c r="BA21" s="46"/>
      <c r="BB21" s="48"/>
      <c r="BC21" s="47"/>
      <c r="BD21" s="46"/>
      <c r="BE21" s="46"/>
      <c r="BF21" s="48"/>
      <c r="BG21" s="34"/>
      <c r="BH21" s="46"/>
      <c r="BI21" s="46"/>
      <c r="BJ21" s="48"/>
      <c r="BK21" s="34"/>
      <c r="BL21" s="46"/>
      <c r="BM21" s="46"/>
      <c r="BN21" s="48"/>
      <c r="BO21" s="47"/>
      <c r="BP21" s="46"/>
      <c r="BQ21" s="46"/>
      <c r="BR21" s="48"/>
      <c r="BS21" s="34"/>
      <c r="BT21" s="46"/>
      <c r="BU21" s="46"/>
      <c r="BV21" s="48"/>
      <c r="BW21" s="34"/>
      <c r="BX21" s="46"/>
      <c r="BY21" s="46"/>
      <c r="BZ21" s="48"/>
      <c r="CA21" s="47"/>
      <c r="CB21" s="46"/>
      <c r="CC21" s="46"/>
      <c r="CD21" s="48"/>
      <c r="CE21" s="34"/>
      <c r="CF21" s="46"/>
      <c r="CG21" s="46"/>
      <c r="CH21" s="48"/>
      <c r="CI21" s="34"/>
      <c r="CJ21" s="46"/>
      <c r="CK21" s="46"/>
      <c r="CL21" s="48"/>
      <c r="CM21" s="47"/>
      <c r="CN21" s="46"/>
      <c r="CO21" s="46"/>
      <c r="CP21" s="48"/>
      <c r="CQ21" s="34"/>
      <c r="CR21" s="46"/>
      <c r="CS21" s="46"/>
      <c r="CT21" s="48"/>
      <c r="CU21" s="34"/>
      <c r="CV21" s="46"/>
      <c r="CW21" s="46"/>
      <c r="CX21" s="48"/>
      <c r="CY21" s="47"/>
      <c r="CZ21" s="46"/>
      <c r="DA21" s="46"/>
      <c r="DB21" s="48"/>
      <c r="DC21" s="34"/>
      <c r="DD21" s="46"/>
      <c r="DE21" s="46"/>
      <c r="DF21" s="48"/>
      <c r="DG21" s="34"/>
      <c r="DH21" s="46"/>
      <c r="DI21" s="46"/>
      <c r="DJ21" s="48"/>
      <c r="DK21" s="47"/>
      <c r="DL21" s="46"/>
      <c r="DM21" s="46"/>
      <c r="DN21" s="48"/>
      <c r="DO21" s="34"/>
      <c r="DP21" s="46"/>
      <c r="DQ21" s="46"/>
      <c r="DR21" s="48"/>
      <c r="DS21" s="34"/>
      <c r="DT21" s="46"/>
      <c r="DU21" s="46"/>
      <c r="DV21" s="48"/>
      <c r="DW21" s="47"/>
      <c r="DX21" s="46"/>
      <c r="DY21" s="46"/>
      <c r="DZ21" s="48"/>
      <c r="EA21" s="34"/>
      <c r="EB21" s="46"/>
      <c r="EC21" s="46"/>
      <c r="ED21" s="48"/>
      <c r="EE21" s="34"/>
      <c r="EF21" s="46"/>
      <c r="EG21" s="46"/>
      <c r="EH21" s="48"/>
      <c r="EI21" s="47"/>
      <c r="EJ21" s="46"/>
      <c r="EK21" s="46"/>
      <c r="EL21" s="48"/>
      <c r="EM21" s="34"/>
      <c r="EN21" s="46"/>
      <c r="EO21" s="46"/>
      <c r="EP21" s="48"/>
      <c r="EQ21" s="34"/>
      <c r="ER21" s="46"/>
      <c r="ES21" s="46"/>
      <c r="ET21" s="48"/>
      <c r="EU21" s="47"/>
      <c r="EV21" s="46"/>
      <c r="EW21" s="46"/>
      <c r="EX21" s="48"/>
      <c r="EY21" s="34"/>
      <c r="EZ21" s="46"/>
      <c r="FA21" s="46"/>
      <c r="FB21" s="48"/>
      <c r="FC21" s="34"/>
      <c r="FD21" s="46"/>
      <c r="FE21" s="46"/>
      <c r="FF21" s="48"/>
      <c r="FG21" s="47"/>
      <c r="FH21" s="46"/>
      <c r="FI21" s="46"/>
      <c r="FJ21" s="48"/>
      <c r="FK21" s="34"/>
      <c r="FL21" s="46"/>
      <c r="FM21" s="46"/>
      <c r="FN21" s="48"/>
      <c r="FO21" s="34"/>
      <c r="FP21" s="46"/>
      <c r="FQ21" s="46"/>
      <c r="FR21" s="48"/>
      <c r="FS21" s="47"/>
      <c r="FT21" s="46"/>
      <c r="FU21" s="46"/>
      <c r="FV21" s="48"/>
      <c r="FW21" s="34"/>
      <c r="FX21" s="46"/>
      <c r="FY21" s="46"/>
      <c r="FZ21" s="48"/>
      <c r="GA21" s="34"/>
      <c r="GB21" s="46"/>
      <c r="GC21" s="46"/>
      <c r="GD21" s="48"/>
      <c r="GE21" s="47"/>
      <c r="GF21" s="46"/>
      <c r="GG21" s="46"/>
      <c r="GH21" s="48"/>
      <c r="GI21" s="34"/>
      <c r="GJ21" s="46"/>
      <c r="GK21" s="46"/>
      <c r="GL21" s="48"/>
      <c r="GM21" s="34"/>
      <c r="GN21" s="46"/>
      <c r="GO21" s="46"/>
      <c r="GP21" s="48"/>
      <c r="GQ21" s="47"/>
      <c r="GR21" s="46"/>
      <c r="GS21" s="46"/>
      <c r="GT21" s="48"/>
      <c r="GU21" s="34"/>
      <c r="GV21" s="46"/>
      <c r="GW21" s="46"/>
      <c r="GX21" s="48"/>
      <c r="GY21" s="34"/>
      <c r="GZ21" s="46"/>
      <c r="HA21" s="46"/>
      <c r="HB21" s="48"/>
      <c r="HC21" s="47"/>
      <c r="HD21" s="46"/>
      <c r="HE21" s="46"/>
      <c r="HF21" s="48"/>
      <c r="HG21" s="34"/>
      <c r="HH21" s="46"/>
      <c r="HI21" s="46"/>
      <c r="HJ21" s="48"/>
      <c r="HK21" s="34"/>
      <c r="HL21" s="46"/>
      <c r="HM21" s="46"/>
      <c r="HN21" s="48"/>
      <c r="HO21" s="47"/>
      <c r="HP21" s="46"/>
      <c r="HQ21" s="46"/>
      <c r="HR21" s="48"/>
      <c r="HS21" s="34"/>
      <c r="HT21" s="46"/>
      <c r="HU21" s="46"/>
      <c r="HV21" s="48"/>
      <c r="HW21" s="34"/>
      <c r="HX21" s="46"/>
      <c r="HY21" s="46"/>
      <c r="HZ21" s="48"/>
      <c r="IA21" s="47"/>
      <c r="IB21" s="46"/>
      <c r="IC21" s="46"/>
      <c r="ID21" s="48"/>
      <c r="IE21" s="34"/>
      <c r="IF21" s="46"/>
      <c r="IG21" s="46"/>
      <c r="IH21" s="48"/>
      <c r="II21" s="34"/>
      <c r="IJ21" s="46"/>
      <c r="IK21" s="46"/>
      <c r="IL21" s="48"/>
      <c r="IM21" s="47"/>
      <c r="IN21" s="46"/>
      <c r="IO21" s="46"/>
    </row>
    <row r="22" spans="1:249" s="46" customFormat="1" ht="15">
      <c r="A22" s="74" t="s">
        <v>970</v>
      </c>
      <c r="B22" s="125">
        <v>0</v>
      </c>
      <c r="C22" s="125">
        <v>0</v>
      </c>
      <c r="D22" s="126" t="s">
        <v>227</v>
      </c>
      <c r="E22" s="124">
        <v>814906</v>
      </c>
      <c r="F22" s="124">
        <v>2000000</v>
      </c>
      <c r="G22" s="127">
        <v>40.7453</v>
      </c>
      <c r="H22" s="125">
        <v>6000000</v>
      </c>
      <c r="I22" s="127">
        <v>6000000</v>
      </c>
      <c r="J22" s="128" t="s">
        <v>227</v>
      </c>
    </row>
    <row r="23" spans="1:249" s="46" customFormat="1" ht="15">
      <c r="A23" s="53" t="s">
        <v>978</v>
      </c>
      <c r="B23" s="125">
        <v>0</v>
      </c>
      <c r="C23" s="125">
        <v>0</v>
      </c>
      <c r="D23" s="126" t="s">
        <v>227</v>
      </c>
      <c r="E23" s="124">
        <v>3218910</v>
      </c>
      <c r="F23" s="124">
        <v>3720811</v>
      </c>
      <c r="G23" s="127">
        <v>86.510978386163657</v>
      </c>
      <c r="H23" s="124">
        <v>44200</v>
      </c>
      <c r="I23" s="127">
        <v>49725</v>
      </c>
      <c r="J23" s="127">
        <v>88.888888888888886</v>
      </c>
    </row>
    <row r="24" spans="1:249" s="49" customFormat="1" ht="15">
      <c r="A24" s="100" t="s">
        <v>222</v>
      </c>
      <c r="B24" s="125">
        <v>0</v>
      </c>
      <c r="C24" s="125">
        <v>0</v>
      </c>
      <c r="D24" s="126" t="s">
        <v>227</v>
      </c>
      <c r="E24" s="124">
        <v>1013380</v>
      </c>
      <c r="F24" s="124">
        <v>1083342</v>
      </c>
      <c r="G24" s="127">
        <v>93.542020894602075</v>
      </c>
      <c r="H24" s="125">
        <v>0</v>
      </c>
      <c r="I24" s="125">
        <v>0</v>
      </c>
      <c r="J24" s="129" t="s">
        <v>227</v>
      </c>
      <c r="K24" s="34"/>
      <c r="L24" s="46"/>
      <c r="M24" s="46"/>
      <c r="N24" s="48"/>
      <c r="O24" s="34"/>
      <c r="P24" s="46"/>
      <c r="Q24" s="46"/>
      <c r="R24" s="48"/>
      <c r="S24" s="47"/>
      <c r="T24" s="46"/>
      <c r="U24" s="46"/>
      <c r="V24" s="48"/>
      <c r="W24" s="34"/>
      <c r="X24" s="46"/>
      <c r="Y24" s="46"/>
      <c r="Z24" s="48"/>
      <c r="AA24" s="34"/>
      <c r="AB24" s="46"/>
      <c r="AC24" s="46"/>
      <c r="AD24" s="48"/>
      <c r="AE24" s="47"/>
      <c r="AF24" s="46"/>
      <c r="AG24" s="46"/>
      <c r="AH24" s="48"/>
      <c r="AI24" s="34"/>
      <c r="AJ24" s="46"/>
      <c r="AK24" s="46"/>
      <c r="AL24" s="48"/>
      <c r="AM24" s="34"/>
      <c r="AN24" s="46"/>
      <c r="AO24" s="46"/>
      <c r="AP24" s="48"/>
      <c r="AQ24" s="47"/>
      <c r="AR24" s="46"/>
      <c r="AS24" s="46"/>
      <c r="AT24" s="48"/>
      <c r="AU24" s="34"/>
      <c r="AV24" s="46"/>
      <c r="AW24" s="46"/>
      <c r="AX24" s="48"/>
      <c r="AY24" s="34"/>
      <c r="AZ24" s="46"/>
      <c r="BA24" s="46"/>
      <c r="BB24" s="48"/>
      <c r="BC24" s="47"/>
      <c r="BD24" s="46"/>
      <c r="BE24" s="46"/>
      <c r="BF24" s="48"/>
      <c r="BG24" s="34"/>
      <c r="BH24" s="46"/>
      <c r="BI24" s="46"/>
      <c r="BJ24" s="48"/>
      <c r="BK24" s="34"/>
      <c r="BL24" s="46"/>
      <c r="BM24" s="46"/>
      <c r="BN24" s="48"/>
      <c r="BO24" s="47"/>
      <c r="BP24" s="46"/>
      <c r="BQ24" s="46"/>
      <c r="BR24" s="48"/>
      <c r="BS24" s="34"/>
      <c r="BT24" s="46"/>
      <c r="BU24" s="46"/>
      <c r="BV24" s="48"/>
      <c r="BW24" s="34"/>
      <c r="BX24" s="46"/>
      <c r="BY24" s="46"/>
      <c r="BZ24" s="48"/>
      <c r="CA24" s="47"/>
      <c r="CB24" s="46"/>
      <c r="CC24" s="46"/>
      <c r="CD24" s="48"/>
      <c r="CE24" s="34"/>
      <c r="CF24" s="46"/>
      <c r="CG24" s="46"/>
      <c r="CH24" s="48"/>
      <c r="CI24" s="34"/>
      <c r="CJ24" s="46"/>
      <c r="CK24" s="46"/>
      <c r="CL24" s="48"/>
      <c r="CM24" s="47"/>
      <c r="CN24" s="46"/>
      <c r="CO24" s="46"/>
      <c r="CP24" s="48"/>
      <c r="CQ24" s="34"/>
      <c r="CR24" s="46"/>
      <c r="CS24" s="46"/>
      <c r="CT24" s="48"/>
      <c r="CU24" s="34"/>
      <c r="CV24" s="46"/>
      <c r="CW24" s="46"/>
      <c r="CX24" s="48"/>
      <c r="CY24" s="47"/>
      <c r="CZ24" s="46"/>
      <c r="DA24" s="46"/>
      <c r="DB24" s="48"/>
      <c r="DC24" s="34"/>
      <c r="DD24" s="46"/>
      <c r="DE24" s="46"/>
      <c r="DF24" s="48"/>
      <c r="DG24" s="34"/>
      <c r="DH24" s="46"/>
      <c r="DI24" s="46"/>
      <c r="DJ24" s="48"/>
      <c r="DK24" s="47"/>
      <c r="DL24" s="46"/>
      <c r="DM24" s="46"/>
      <c r="DN24" s="48"/>
      <c r="DO24" s="34"/>
      <c r="DP24" s="46"/>
      <c r="DQ24" s="46"/>
      <c r="DR24" s="48"/>
      <c r="DS24" s="34"/>
      <c r="DT24" s="46"/>
      <c r="DU24" s="46"/>
      <c r="DV24" s="48"/>
      <c r="DW24" s="47"/>
      <c r="DX24" s="46"/>
      <c r="DY24" s="46"/>
      <c r="DZ24" s="48"/>
      <c r="EA24" s="34"/>
      <c r="EB24" s="46"/>
      <c r="EC24" s="46"/>
      <c r="ED24" s="48"/>
      <c r="EE24" s="34"/>
      <c r="EF24" s="46"/>
      <c r="EG24" s="46"/>
      <c r="EH24" s="48"/>
      <c r="EI24" s="47"/>
      <c r="EJ24" s="46"/>
      <c r="EK24" s="46"/>
      <c r="EL24" s="48"/>
      <c r="EM24" s="34"/>
      <c r="EN24" s="46"/>
      <c r="EO24" s="46"/>
      <c r="EP24" s="48"/>
      <c r="EQ24" s="34"/>
      <c r="ER24" s="46"/>
      <c r="ES24" s="46"/>
      <c r="ET24" s="48"/>
      <c r="EU24" s="47"/>
      <c r="EV24" s="46"/>
      <c r="EW24" s="46"/>
      <c r="EX24" s="48"/>
      <c r="EY24" s="34"/>
      <c r="EZ24" s="46"/>
      <c r="FA24" s="46"/>
      <c r="FB24" s="48"/>
      <c r="FC24" s="34"/>
      <c r="FD24" s="46"/>
      <c r="FE24" s="46"/>
      <c r="FF24" s="48"/>
      <c r="FG24" s="47"/>
      <c r="FH24" s="46"/>
      <c r="FI24" s="46"/>
      <c r="FJ24" s="48"/>
      <c r="FK24" s="34"/>
      <c r="FL24" s="46"/>
      <c r="FM24" s="46"/>
      <c r="FN24" s="48"/>
      <c r="FO24" s="34"/>
      <c r="FP24" s="46"/>
      <c r="FQ24" s="46"/>
      <c r="FR24" s="48"/>
      <c r="FS24" s="47"/>
      <c r="FT24" s="46"/>
      <c r="FU24" s="46"/>
      <c r="FV24" s="48"/>
      <c r="FW24" s="34"/>
      <c r="FX24" s="46"/>
      <c r="FY24" s="46"/>
      <c r="FZ24" s="48"/>
      <c r="GA24" s="34"/>
      <c r="GB24" s="46"/>
      <c r="GC24" s="46"/>
      <c r="GD24" s="48"/>
      <c r="GE24" s="47"/>
      <c r="GF24" s="46"/>
      <c r="GG24" s="46"/>
      <c r="GH24" s="48"/>
      <c r="GI24" s="34"/>
      <c r="GJ24" s="46"/>
      <c r="GK24" s="46"/>
      <c r="GL24" s="48"/>
      <c r="GM24" s="34"/>
      <c r="GN24" s="46"/>
      <c r="GO24" s="46"/>
      <c r="GP24" s="48"/>
      <c r="GQ24" s="47"/>
      <c r="GR24" s="46"/>
      <c r="GS24" s="46"/>
      <c r="GT24" s="48"/>
      <c r="GU24" s="34"/>
      <c r="GV24" s="46"/>
      <c r="GW24" s="46"/>
      <c r="GX24" s="48"/>
      <c r="GY24" s="34"/>
      <c r="GZ24" s="46"/>
      <c r="HA24" s="46"/>
      <c r="HB24" s="48"/>
      <c r="HC24" s="47"/>
      <c r="HD24" s="46"/>
      <c r="HE24" s="46"/>
      <c r="HF24" s="48"/>
      <c r="HG24" s="34"/>
      <c r="HH24" s="46"/>
      <c r="HI24" s="46"/>
      <c r="HJ24" s="48"/>
      <c r="HK24" s="34"/>
      <c r="HL24" s="46"/>
      <c r="HM24" s="46"/>
      <c r="HN24" s="48"/>
      <c r="HO24" s="47"/>
      <c r="HP24" s="46"/>
      <c r="HQ24" s="46"/>
      <c r="HR24" s="48"/>
      <c r="HS24" s="34"/>
      <c r="HT24" s="46"/>
      <c r="HU24" s="46"/>
      <c r="HV24" s="48"/>
      <c r="HW24" s="34"/>
      <c r="HX24" s="46"/>
      <c r="HY24" s="46"/>
      <c r="HZ24" s="48"/>
      <c r="IA24" s="47"/>
      <c r="IB24" s="46"/>
      <c r="IC24" s="46"/>
      <c r="ID24" s="48"/>
      <c r="IE24" s="34"/>
      <c r="IF24" s="46"/>
      <c r="IG24" s="46"/>
      <c r="IH24" s="48"/>
      <c r="II24" s="34"/>
      <c r="IJ24" s="46"/>
      <c r="IK24" s="46"/>
      <c r="IL24" s="48"/>
      <c r="IM24" s="47"/>
      <c r="IN24" s="46"/>
      <c r="IO24" s="46"/>
    </row>
    <row r="25" spans="1:249" s="46" customFormat="1" ht="15">
      <c r="A25" s="74" t="s">
        <v>1179</v>
      </c>
      <c r="B25" s="125">
        <v>0</v>
      </c>
      <c r="C25" s="125">
        <v>0</v>
      </c>
      <c r="D25" s="126" t="s">
        <v>227</v>
      </c>
      <c r="E25" s="124">
        <v>212949</v>
      </c>
      <c r="F25" s="124">
        <v>300000</v>
      </c>
      <c r="G25" s="127">
        <v>70.98299999999999</v>
      </c>
      <c r="H25" s="125">
        <v>0</v>
      </c>
      <c r="I25" s="125">
        <v>0</v>
      </c>
      <c r="J25" s="129" t="s">
        <v>227</v>
      </c>
    </row>
    <row r="26" spans="1:249" s="46" customFormat="1" ht="15">
      <c r="A26" s="74" t="s">
        <v>934</v>
      </c>
      <c r="B26" s="124">
        <v>371440</v>
      </c>
      <c r="C26" s="124">
        <v>579000</v>
      </c>
      <c r="D26" s="127">
        <v>64.151986183074257</v>
      </c>
      <c r="E26" s="124">
        <v>7437298</v>
      </c>
      <c r="F26" s="124">
        <v>6680196</v>
      </c>
      <c r="G26" s="127">
        <v>111.33352973475627</v>
      </c>
      <c r="H26" s="124">
        <v>278975</v>
      </c>
      <c r="I26" s="127">
        <v>1809728</v>
      </c>
      <c r="J26" s="127">
        <v>15.415299978781341</v>
      </c>
    </row>
    <row r="27" spans="1:249" s="46" customFormat="1" ht="15">
      <c r="A27" s="74" t="s">
        <v>935</v>
      </c>
      <c r="B27" s="125">
        <v>0</v>
      </c>
      <c r="C27" s="125">
        <v>0</v>
      </c>
      <c r="D27" s="126" t="s">
        <v>227</v>
      </c>
      <c r="E27" s="124">
        <v>15699755</v>
      </c>
      <c r="F27" s="124">
        <v>15700000</v>
      </c>
      <c r="G27" s="127">
        <v>99.998439490445861</v>
      </c>
      <c r="H27" s="125">
        <v>0</v>
      </c>
      <c r="I27" s="125">
        <v>0</v>
      </c>
      <c r="J27" s="126" t="s">
        <v>227</v>
      </c>
    </row>
    <row r="28" spans="1:249" s="46" customFormat="1" ht="15">
      <c r="A28" s="74" t="s">
        <v>1180</v>
      </c>
      <c r="B28" s="124">
        <v>1950626</v>
      </c>
      <c r="C28" s="124">
        <v>393000</v>
      </c>
      <c r="D28" s="127">
        <v>496.3424936386769</v>
      </c>
      <c r="E28" s="124">
        <v>31446852</v>
      </c>
      <c r="F28" s="124">
        <v>31076200</v>
      </c>
      <c r="G28" s="127">
        <v>101.19271983060992</v>
      </c>
      <c r="H28" s="124">
        <v>90937940</v>
      </c>
      <c r="I28" s="127">
        <v>153649827</v>
      </c>
      <c r="J28" s="127">
        <v>59.185188669298014</v>
      </c>
    </row>
    <row r="29" spans="1:249" s="46" customFormat="1" ht="15">
      <c r="A29" s="74" t="s">
        <v>845</v>
      </c>
      <c r="B29" s="125">
        <v>0</v>
      </c>
      <c r="C29" s="125">
        <v>0</v>
      </c>
      <c r="D29" s="126" t="s">
        <v>227</v>
      </c>
      <c r="E29" s="124">
        <v>350000000</v>
      </c>
      <c r="F29" s="124">
        <v>350000000</v>
      </c>
      <c r="G29" s="127">
        <v>100</v>
      </c>
      <c r="H29" s="125">
        <v>0</v>
      </c>
      <c r="I29" s="125">
        <v>0</v>
      </c>
      <c r="J29" s="126" t="s">
        <v>227</v>
      </c>
    </row>
    <row r="30" spans="1:249" s="46" customFormat="1" ht="15">
      <c r="A30" s="74" t="s">
        <v>1181</v>
      </c>
      <c r="B30" s="124">
        <v>44464287</v>
      </c>
      <c r="C30" s="124">
        <v>37488000</v>
      </c>
      <c r="D30" s="127">
        <v>118.60938700384122</v>
      </c>
      <c r="E30" s="124">
        <v>28518425</v>
      </c>
      <c r="F30" s="124">
        <v>29920000</v>
      </c>
      <c r="G30" s="127">
        <v>95.315591577540104</v>
      </c>
      <c r="H30" s="124">
        <v>3702149</v>
      </c>
      <c r="I30" s="127">
        <v>18022183</v>
      </c>
      <c r="J30" s="127">
        <v>20.542178491917433</v>
      </c>
    </row>
    <row r="31" spans="1:249" s="46" customFormat="1" ht="15">
      <c r="A31" s="74" t="s">
        <v>58</v>
      </c>
      <c r="B31" s="125">
        <v>0</v>
      </c>
      <c r="C31" s="125">
        <v>0</v>
      </c>
      <c r="D31" s="126" t="s">
        <v>227</v>
      </c>
      <c r="E31" s="124">
        <v>40200000</v>
      </c>
      <c r="F31" s="124">
        <v>40200000</v>
      </c>
      <c r="G31" s="127">
        <v>100</v>
      </c>
      <c r="H31" s="124">
        <v>1941835</v>
      </c>
      <c r="I31" s="127">
        <v>22787709</v>
      </c>
      <c r="J31" s="127">
        <v>8.5214138902686525</v>
      </c>
    </row>
    <row r="32" spans="1:249" s="46" customFormat="1" ht="15">
      <c r="A32" s="74" t="s">
        <v>52</v>
      </c>
      <c r="B32" s="124">
        <v>48960</v>
      </c>
      <c r="C32" s="125">
        <v>0</v>
      </c>
      <c r="D32" s="126" t="s">
        <v>227</v>
      </c>
      <c r="E32" s="124">
        <v>2706944</v>
      </c>
      <c r="F32" s="124">
        <v>2706945</v>
      </c>
      <c r="G32" s="127">
        <v>99.999963057986037</v>
      </c>
      <c r="H32" s="125">
        <v>0</v>
      </c>
      <c r="I32" s="125">
        <v>0</v>
      </c>
      <c r="J32" s="126" t="s">
        <v>227</v>
      </c>
    </row>
    <row r="33" spans="1:10" s="46" customFormat="1" ht="15">
      <c r="A33" s="74" t="s">
        <v>972</v>
      </c>
      <c r="B33" s="125">
        <v>0</v>
      </c>
      <c r="C33" s="125">
        <v>0</v>
      </c>
      <c r="D33" s="126" t="s">
        <v>227</v>
      </c>
      <c r="E33" s="124">
        <v>297127</v>
      </c>
      <c r="F33" s="124">
        <v>300000</v>
      </c>
      <c r="G33" s="127">
        <v>99.042333333333332</v>
      </c>
      <c r="H33" s="124">
        <v>288856</v>
      </c>
      <c r="I33" s="127">
        <v>321656</v>
      </c>
      <c r="J33" s="127">
        <v>89.802770661825065</v>
      </c>
    </row>
    <row r="34" spans="1:10" ht="15">
      <c r="A34" s="74" t="s">
        <v>947</v>
      </c>
      <c r="B34" s="125">
        <v>0</v>
      </c>
      <c r="C34" s="125">
        <v>0</v>
      </c>
      <c r="D34" s="126" t="s">
        <v>227</v>
      </c>
      <c r="E34" s="124">
        <v>1576167</v>
      </c>
      <c r="F34" s="124">
        <v>1576169</v>
      </c>
      <c r="G34" s="127">
        <v>99.999873110053557</v>
      </c>
      <c r="H34" s="125">
        <v>0</v>
      </c>
      <c r="I34" s="125">
        <v>0</v>
      </c>
      <c r="J34" s="126" t="s">
        <v>227</v>
      </c>
    </row>
    <row r="35" spans="1:10" ht="15">
      <c r="A35" s="74" t="s">
        <v>943</v>
      </c>
      <c r="B35" s="125">
        <v>0</v>
      </c>
      <c r="C35" s="125">
        <v>0</v>
      </c>
      <c r="D35" s="126" t="s">
        <v>227</v>
      </c>
      <c r="E35" s="124">
        <v>804645</v>
      </c>
      <c r="F35" s="124">
        <v>804645</v>
      </c>
      <c r="G35" s="127">
        <v>100</v>
      </c>
      <c r="H35" s="125">
        <v>0</v>
      </c>
      <c r="I35" s="125">
        <v>0</v>
      </c>
      <c r="J35" s="126" t="s">
        <v>227</v>
      </c>
    </row>
    <row r="36" spans="1:10" ht="15">
      <c r="A36" s="74" t="s">
        <v>944</v>
      </c>
      <c r="B36" s="125">
        <v>0</v>
      </c>
      <c r="C36" s="125">
        <v>0</v>
      </c>
      <c r="D36" s="126" t="s">
        <v>227</v>
      </c>
      <c r="E36" s="124">
        <v>1062823</v>
      </c>
      <c r="F36" s="124">
        <v>2000000</v>
      </c>
      <c r="G36" s="127">
        <v>53.141150000000003</v>
      </c>
      <c r="H36" s="125">
        <v>0</v>
      </c>
      <c r="I36" s="125">
        <v>0</v>
      </c>
      <c r="J36" s="126" t="s">
        <v>227</v>
      </c>
    </row>
    <row r="37" spans="1:10" ht="15">
      <c r="A37" s="74" t="s">
        <v>225</v>
      </c>
      <c r="B37" s="125">
        <v>10885</v>
      </c>
      <c r="C37" s="125">
        <v>0</v>
      </c>
      <c r="D37" s="126" t="s">
        <v>227</v>
      </c>
      <c r="E37" s="124">
        <v>1127386</v>
      </c>
      <c r="F37" s="124">
        <v>1127386</v>
      </c>
      <c r="G37" s="127">
        <v>100</v>
      </c>
      <c r="H37" s="124">
        <v>113684</v>
      </c>
      <c r="I37" s="127">
        <v>200000</v>
      </c>
      <c r="J37" s="127">
        <v>56.842000000000006</v>
      </c>
    </row>
    <row r="38" spans="1:10" ht="15">
      <c r="A38" s="74" t="s">
        <v>29</v>
      </c>
      <c r="B38" s="124">
        <v>164598429</v>
      </c>
      <c r="C38" s="124">
        <v>141425000</v>
      </c>
      <c r="D38" s="127">
        <v>116.38566660774261</v>
      </c>
      <c r="E38" s="124">
        <v>798360264</v>
      </c>
      <c r="F38" s="124">
        <v>878223603</v>
      </c>
      <c r="G38" s="127">
        <v>90.906263652310429</v>
      </c>
      <c r="H38" s="124">
        <v>112184945</v>
      </c>
      <c r="I38" s="127">
        <v>215542475</v>
      </c>
      <c r="J38" s="127">
        <v>52.047720524690092</v>
      </c>
    </row>
    <row r="39" spans="1:10" ht="15">
      <c r="A39" s="74" t="s">
        <v>54</v>
      </c>
      <c r="B39" s="124">
        <v>2662346395</v>
      </c>
      <c r="C39" s="124">
        <v>2404200000</v>
      </c>
      <c r="D39" s="127">
        <v>110.73730950004159</v>
      </c>
      <c r="E39" s="125">
        <v>0</v>
      </c>
      <c r="F39" s="125">
        <v>0</v>
      </c>
      <c r="G39" s="130">
        <v>0</v>
      </c>
      <c r="H39" s="125">
        <v>0</v>
      </c>
      <c r="I39" s="125">
        <v>0</v>
      </c>
      <c r="J39" s="126" t="s">
        <v>227</v>
      </c>
    </row>
    <row r="40" spans="1:10" ht="15">
      <c r="A40" s="74" t="s">
        <v>937</v>
      </c>
      <c r="B40" s="124">
        <v>1298057</v>
      </c>
      <c r="C40" s="124">
        <v>1144000</v>
      </c>
      <c r="D40" s="127">
        <v>113.46652097902097</v>
      </c>
      <c r="E40" s="124">
        <v>23801986</v>
      </c>
      <c r="F40" s="124">
        <v>23801987</v>
      </c>
      <c r="G40" s="127">
        <v>99.999995798670085</v>
      </c>
      <c r="H40" s="124">
        <v>10218255</v>
      </c>
      <c r="I40" s="127">
        <v>15879988</v>
      </c>
      <c r="J40" s="127">
        <v>64.346742579402445</v>
      </c>
    </row>
    <row r="41" spans="1:10" ht="15">
      <c r="A41" s="74" t="s">
        <v>938</v>
      </c>
      <c r="B41" s="124">
        <v>12515374</v>
      </c>
      <c r="C41" s="124">
        <v>8570000</v>
      </c>
      <c r="D41" s="127">
        <v>146.03703617269545</v>
      </c>
      <c r="E41" s="124">
        <v>9635613</v>
      </c>
      <c r="F41" s="124">
        <v>9770000</v>
      </c>
      <c r="G41" s="127">
        <v>98.624493346980557</v>
      </c>
      <c r="H41" s="124">
        <v>19073668</v>
      </c>
      <c r="I41" s="127">
        <v>27307797</v>
      </c>
      <c r="J41" s="127">
        <v>69.846967150078058</v>
      </c>
    </row>
    <row r="42" spans="1:10" ht="15">
      <c r="A42" s="74" t="s">
        <v>55</v>
      </c>
      <c r="B42" s="124">
        <v>14151</v>
      </c>
      <c r="C42" s="124">
        <v>5000</v>
      </c>
      <c r="D42" s="127">
        <v>283.02</v>
      </c>
      <c r="E42" s="124">
        <v>6189898</v>
      </c>
      <c r="F42" s="124">
        <v>6189898</v>
      </c>
      <c r="G42" s="127">
        <v>100</v>
      </c>
      <c r="H42" s="124">
        <v>213833</v>
      </c>
      <c r="I42" s="127">
        <v>1217388</v>
      </c>
      <c r="J42" s="127">
        <v>17.564901247589102</v>
      </c>
    </row>
    <row r="43" spans="1:10" ht="15">
      <c r="A43" s="74" t="s">
        <v>1182</v>
      </c>
      <c r="B43" s="125">
        <v>0</v>
      </c>
      <c r="C43" s="125">
        <v>0</v>
      </c>
      <c r="D43" s="126" t="s">
        <v>227</v>
      </c>
      <c r="E43" s="124">
        <v>1362257</v>
      </c>
      <c r="F43" s="124">
        <v>1684000</v>
      </c>
      <c r="G43" s="127">
        <v>80.894121140142516</v>
      </c>
      <c r="H43" s="125">
        <v>0</v>
      </c>
      <c r="I43" s="125">
        <v>0</v>
      </c>
      <c r="J43" s="126" t="s">
        <v>227</v>
      </c>
    </row>
    <row r="44" spans="1:10" ht="15">
      <c r="A44" s="74" t="s">
        <v>940</v>
      </c>
      <c r="B44" s="124">
        <v>1704235</v>
      </c>
      <c r="C44" s="124">
        <v>1503000</v>
      </c>
      <c r="D44" s="127">
        <v>113.3888888888889</v>
      </c>
      <c r="E44" s="124">
        <v>8684942</v>
      </c>
      <c r="F44" s="124">
        <v>8725000</v>
      </c>
      <c r="G44" s="127">
        <v>99.540882521489976</v>
      </c>
      <c r="H44" s="124">
        <v>1449195</v>
      </c>
      <c r="I44" s="127">
        <v>9188735</v>
      </c>
      <c r="J44" s="127">
        <v>15.771430996758532</v>
      </c>
    </row>
    <row r="45" spans="1:10" ht="15">
      <c r="A45" s="74" t="s">
        <v>945</v>
      </c>
      <c r="B45" s="124">
        <v>0</v>
      </c>
      <c r="C45" s="125">
        <v>0</v>
      </c>
      <c r="D45" s="126" t="s">
        <v>227</v>
      </c>
      <c r="E45" s="124">
        <v>14995639</v>
      </c>
      <c r="F45" s="124">
        <v>15011000</v>
      </c>
      <c r="G45" s="127">
        <v>99.897668376523882</v>
      </c>
      <c r="H45" s="125">
        <v>0</v>
      </c>
      <c r="I45" s="125">
        <v>0</v>
      </c>
      <c r="J45" s="126" t="s">
        <v>227</v>
      </c>
    </row>
    <row r="46" spans="1:10" ht="15">
      <c r="A46" s="74" t="s">
        <v>971</v>
      </c>
      <c r="B46" s="125">
        <v>1873</v>
      </c>
      <c r="C46" s="125">
        <v>0</v>
      </c>
      <c r="D46" s="126" t="s">
        <v>227</v>
      </c>
      <c r="E46" s="124">
        <v>12311351</v>
      </c>
      <c r="F46" s="124">
        <v>12311351</v>
      </c>
      <c r="G46" s="127">
        <v>100</v>
      </c>
      <c r="H46" s="124">
        <v>184630</v>
      </c>
      <c r="I46" s="127">
        <v>270717</v>
      </c>
      <c r="J46" s="127">
        <v>68.200371605772816</v>
      </c>
    </row>
    <row r="47" spans="1:10" ht="15">
      <c r="A47" s="74" t="s">
        <v>948</v>
      </c>
      <c r="B47" s="124">
        <v>24264</v>
      </c>
      <c r="C47" s="124">
        <v>10000</v>
      </c>
      <c r="D47" s="127">
        <v>242.64000000000001</v>
      </c>
      <c r="E47" s="124">
        <v>4579012</v>
      </c>
      <c r="F47" s="124">
        <v>4579012</v>
      </c>
      <c r="G47" s="127">
        <v>100</v>
      </c>
      <c r="H47" s="124">
        <v>2608839</v>
      </c>
      <c r="I47" s="127">
        <v>3511335</v>
      </c>
      <c r="J47" s="127">
        <v>74.297638932201011</v>
      </c>
    </row>
    <row r="48" spans="1:10" ht="15">
      <c r="A48" s="74" t="s">
        <v>942</v>
      </c>
      <c r="B48" s="124">
        <v>22671205</v>
      </c>
      <c r="C48" s="124">
        <v>11365000</v>
      </c>
      <c r="D48" s="127">
        <v>199.4826660800704</v>
      </c>
      <c r="E48" s="124">
        <v>6470564</v>
      </c>
      <c r="F48" s="124">
        <v>6470565</v>
      </c>
      <c r="G48" s="127">
        <v>99.999984545399045</v>
      </c>
      <c r="H48" s="124">
        <v>1776818</v>
      </c>
      <c r="I48" s="127">
        <v>5081818</v>
      </c>
      <c r="J48" s="127">
        <v>34.964219497825383</v>
      </c>
    </row>
    <row r="49" spans="1:10" ht="15">
      <c r="A49" s="74" t="s">
        <v>56</v>
      </c>
      <c r="B49" s="124">
        <v>34588</v>
      </c>
      <c r="C49" s="124">
        <v>3000</v>
      </c>
      <c r="D49" s="127">
        <v>1152.9333333333334</v>
      </c>
      <c r="E49" s="124">
        <v>7874088</v>
      </c>
      <c r="F49" s="124">
        <v>8338000</v>
      </c>
      <c r="G49" s="127">
        <v>94.436171743823465</v>
      </c>
      <c r="H49" s="124">
        <v>1255961</v>
      </c>
      <c r="I49" s="127">
        <v>9754755</v>
      </c>
      <c r="J49" s="127">
        <v>12.875372062137902</v>
      </c>
    </row>
    <row r="50" spans="1:10" ht="15">
      <c r="A50" s="74" t="s">
        <v>226</v>
      </c>
      <c r="B50" s="124">
        <v>97643744</v>
      </c>
      <c r="C50" s="124">
        <v>111487000</v>
      </c>
      <c r="D50" s="127">
        <v>87.5830760537103</v>
      </c>
      <c r="E50" s="124">
        <v>17035966</v>
      </c>
      <c r="F50" s="124">
        <v>16505000</v>
      </c>
      <c r="G50" s="127">
        <v>103.21700090881552</v>
      </c>
      <c r="H50" s="124">
        <v>1626679</v>
      </c>
      <c r="I50" s="127">
        <v>4652150</v>
      </c>
      <c r="J50" s="127">
        <v>34.96617692894683</v>
      </c>
    </row>
    <row r="51" spans="1:10" ht="15">
      <c r="A51" s="74" t="s">
        <v>442</v>
      </c>
      <c r="B51" s="125">
        <v>0</v>
      </c>
      <c r="C51" s="125">
        <v>0</v>
      </c>
      <c r="D51" s="126" t="s">
        <v>227</v>
      </c>
      <c r="E51" s="124">
        <v>39247352</v>
      </c>
      <c r="F51" s="124">
        <v>38500000</v>
      </c>
      <c r="G51" s="127">
        <v>101.94117402597402</v>
      </c>
      <c r="H51" s="124">
        <v>9702410</v>
      </c>
      <c r="I51" s="127">
        <v>17860000</v>
      </c>
      <c r="J51" s="127">
        <v>54.324804031354979</v>
      </c>
    </row>
    <row r="52" spans="1:10" ht="17.25" customHeight="1">
      <c r="A52" s="210" t="s">
        <v>34</v>
      </c>
      <c r="B52" s="211">
        <f>SUM(B5:B51)</f>
        <v>3089469108</v>
      </c>
      <c r="C52" s="211">
        <f>SUM(C5:C51)</f>
        <v>2793305000</v>
      </c>
      <c r="D52" s="211">
        <f>B52/C52*100</f>
        <v>110.60264124397443</v>
      </c>
      <c r="E52" s="211">
        <f>SUM(E5:E51)</f>
        <v>3096230245</v>
      </c>
      <c r="F52" s="211">
        <f>SUM(F5:F51)</f>
        <v>3152743000</v>
      </c>
      <c r="G52" s="212">
        <f>E52/F52*100</f>
        <v>98.207505178823652</v>
      </c>
      <c r="H52" s="211">
        <f>SUM(H5:H51)</f>
        <v>448304933</v>
      </c>
      <c r="I52" s="211">
        <f>SUM(I5:I51)</f>
        <v>825562104</v>
      </c>
      <c r="J52" s="212">
        <f>H52/I52*100</f>
        <v>54.302993176149961</v>
      </c>
    </row>
    <row r="53" spans="1:10" ht="17.25" customHeight="1">
      <c r="A53" s="43"/>
      <c r="B53" s="43"/>
      <c r="C53" s="43"/>
      <c r="D53" s="50"/>
      <c r="E53" s="43"/>
      <c r="F53" s="43"/>
      <c r="G53" s="50"/>
      <c r="H53" s="43"/>
      <c r="I53" s="43"/>
      <c r="J53" s="50"/>
    </row>
    <row r="54" spans="1:10" ht="17.25" customHeight="1">
      <c r="A54" s="43"/>
      <c r="B54" s="43"/>
      <c r="C54" s="43"/>
      <c r="D54" s="50"/>
      <c r="E54" s="43"/>
      <c r="F54" s="43"/>
      <c r="G54" s="50"/>
      <c r="H54" s="43"/>
      <c r="I54" s="43"/>
      <c r="J54" s="50"/>
    </row>
    <row r="55" spans="1:10" ht="17.25" customHeight="1">
      <c r="A55" s="43"/>
      <c r="B55" s="43"/>
      <c r="C55" s="43"/>
      <c r="D55" s="50"/>
      <c r="E55" s="43"/>
      <c r="F55" s="43"/>
      <c r="G55" s="50"/>
      <c r="H55" s="43"/>
      <c r="I55" s="43"/>
      <c r="J55" s="50"/>
    </row>
    <row r="56" spans="1:10" ht="17.25" customHeight="1">
      <c r="A56" s="43"/>
      <c r="B56" s="43"/>
      <c r="C56" s="43"/>
      <c r="D56" s="50"/>
      <c r="E56" s="43"/>
      <c r="F56" s="43"/>
      <c r="G56" s="50"/>
      <c r="H56" s="43"/>
      <c r="I56" s="43"/>
      <c r="J56" s="50"/>
    </row>
    <row r="57" spans="1:10" ht="17.25" customHeight="1">
      <c r="A57" s="43"/>
      <c r="B57" s="43"/>
      <c r="C57" s="43"/>
      <c r="D57" s="50"/>
      <c r="E57" s="43"/>
      <c r="F57" s="43"/>
      <c r="G57" s="50"/>
      <c r="H57" s="43"/>
      <c r="I57" s="43"/>
      <c r="J57" s="50"/>
    </row>
    <row r="58" spans="1:10" ht="17.25" customHeight="1">
      <c r="A58" s="43"/>
      <c r="B58" s="43"/>
      <c r="C58" s="43"/>
      <c r="D58" s="50"/>
      <c r="E58" s="43"/>
      <c r="F58" s="43"/>
      <c r="G58" s="50"/>
      <c r="H58" s="43"/>
      <c r="I58" s="43"/>
      <c r="J58" s="50"/>
    </row>
    <row r="59" spans="1:10" ht="17.25" customHeight="1">
      <c r="A59" s="43"/>
      <c r="B59" s="43"/>
      <c r="C59" s="43"/>
      <c r="D59" s="50"/>
      <c r="E59" s="43"/>
      <c r="F59" s="43"/>
      <c r="G59" s="50"/>
      <c r="H59" s="43"/>
      <c r="I59" s="43"/>
      <c r="J59" s="50"/>
    </row>
    <row r="60" spans="1:10" ht="17.25" customHeight="1">
      <c r="A60" s="43"/>
      <c r="B60" s="43"/>
      <c r="C60" s="43"/>
      <c r="D60" s="50"/>
      <c r="E60" s="43"/>
      <c r="F60" s="43"/>
      <c r="G60" s="50"/>
      <c r="H60" s="43"/>
      <c r="I60" s="43"/>
      <c r="J60" s="50"/>
    </row>
    <row r="61" spans="1:10" ht="17.25" customHeight="1">
      <c r="A61" s="43"/>
      <c r="B61" s="43"/>
      <c r="C61" s="43"/>
      <c r="D61" s="50"/>
      <c r="E61" s="43"/>
      <c r="F61" s="43"/>
      <c r="G61" s="50"/>
      <c r="H61" s="43"/>
      <c r="I61" s="43"/>
      <c r="J61" s="50"/>
    </row>
    <row r="62" spans="1:10" ht="17.25" customHeight="1">
      <c r="A62" s="43"/>
      <c r="B62" s="43" t="s">
        <v>974</v>
      </c>
      <c r="C62" s="43"/>
      <c r="D62" s="50"/>
      <c r="E62" s="43"/>
      <c r="F62" s="43"/>
      <c r="G62" s="50"/>
      <c r="H62" s="43"/>
      <c r="I62" s="43"/>
      <c r="J62" s="50"/>
    </row>
    <row r="63" spans="1:10" ht="17.25" customHeight="1">
      <c r="A63" s="43"/>
      <c r="B63" s="43"/>
      <c r="C63" s="43"/>
      <c r="D63" s="50"/>
      <c r="E63" s="43"/>
      <c r="F63" s="43"/>
      <c r="G63" s="50"/>
      <c r="H63" s="43"/>
      <c r="I63" s="43"/>
      <c r="J63" s="50"/>
    </row>
    <row r="64" spans="1:10" ht="17.25" customHeight="1">
      <c r="A64" s="43"/>
      <c r="B64" s="43"/>
      <c r="C64" s="43"/>
      <c r="D64" s="50"/>
      <c r="E64" s="43"/>
      <c r="F64" s="43"/>
      <c r="G64" s="50"/>
      <c r="H64" s="43"/>
      <c r="I64" s="43"/>
      <c r="J64" s="50"/>
    </row>
    <row r="65" spans="1:10" ht="17.25" customHeight="1">
      <c r="A65" s="43"/>
      <c r="B65" s="43"/>
      <c r="C65" s="43"/>
      <c r="D65" s="50"/>
      <c r="E65" s="43"/>
      <c r="F65" s="43"/>
      <c r="G65" s="50"/>
      <c r="H65" s="43"/>
      <c r="I65" s="43"/>
      <c r="J65" s="50"/>
    </row>
    <row r="66" spans="1:10" ht="17.25" customHeight="1">
      <c r="A66" s="43"/>
      <c r="B66" s="43"/>
      <c r="C66" s="43"/>
      <c r="D66" s="50"/>
      <c r="E66" s="43"/>
      <c r="F66" s="43"/>
      <c r="G66" s="50"/>
      <c r="H66" s="43"/>
      <c r="I66" s="43"/>
      <c r="J66" s="50"/>
    </row>
    <row r="67" spans="1:10" ht="17.25" customHeight="1">
      <c r="A67" s="43"/>
      <c r="B67" s="43"/>
      <c r="C67" s="43"/>
      <c r="D67" s="50"/>
      <c r="E67" s="43"/>
      <c r="F67" s="43"/>
      <c r="G67" s="50"/>
      <c r="H67" s="43"/>
      <c r="I67" s="43"/>
      <c r="J67" s="50"/>
    </row>
    <row r="68" spans="1:10" ht="17.25" customHeight="1">
      <c r="A68" s="43"/>
      <c r="B68" s="43"/>
      <c r="C68" s="43"/>
      <c r="D68" s="50"/>
      <c r="E68" s="43"/>
      <c r="F68" s="43"/>
      <c r="G68" s="50"/>
      <c r="H68" s="43"/>
      <c r="I68" s="43"/>
      <c r="J68" s="50"/>
    </row>
    <row r="69" spans="1:10" ht="17.25" customHeight="1">
      <c r="A69" s="43"/>
      <c r="B69" s="43"/>
      <c r="C69" s="43"/>
      <c r="D69" s="50"/>
      <c r="E69" s="43"/>
      <c r="F69" s="43"/>
      <c r="G69" s="50"/>
      <c r="H69" s="43"/>
      <c r="I69" s="43"/>
      <c r="J69" s="50"/>
    </row>
    <row r="70" spans="1:10" ht="17.25" customHeight="1">
      <c r="A70" s="43"/>
      <c r="B70" s="43"/>
      <c r="C70" s="43"/>
      <c r="D70" s="50"/>
      <c r="E70" s="43"/>
      <c r="F70" s="43"/>
      <c r="G70" s="50"/>
      <c r="H70" s="43"/>
      <c r="I70" s="43"/>
      <c r="J70" s="50"/>
    </row>
    <row r="71" spans="1:10" ht="17.25" customHeight="1">
      <c r="A71" s="43"/>
      <c r="B71" s="43"/>
      <c r="C71" s="43"/>
      <c r="D71" s="50"/>
      <c r="E71" s="43"/>
      <c r="F71" s="43"/>
      <c r="G71" s="50"/>
      <c r="H71" s="43"/>
      <c r="I71" s="43"/>
      <c r="J71" s="50"/>
    </row>
    <row r="72" spans="1:10" ht="17.25" customHeight="1">
      <c r="A72" s="43"/>
      <c r="B72" s="43"/>
      <c r="C72" s="43"/>
      <c r="D72" s="50"/>
      <c r="E72" s="43"/>
      <c r="F72" s="43"/>
      <c r="G72" s="50"/>
      <c r="H72" s="43"/>
      <c r="I72" s="43"/>
      <c r="J72" s="50"/>
    </row>
    <row r="73" spans="1:10" ht="17.25" customHeight="1">
      <c r="A73" s="43"/>
      <c r="B73" s="43"/>
      <c r="C73" s="43"/>
      <c r="D73" s="50"/>
      <c r="E73" s="43"/>
      <c r="F73" s="43"/>
      <c r="G73" s="50"/>
      <c r="H73" s="43"/>
      <c r="I73" s="43"/>
      <c r="J73" s="50"/>
    </row>
    <row r="74" spans="1:10" ht="17.25" customHeight="1">
      <c r="A74" s="43"/>
      <c r="B74" s="43"/>
      <c r="C74" s="43"/>
      <c r="D74" s="50"/>
      <c r="E74" s="43"/>
      <c r="F74" s="43"/>
      <c r="G74" s="50"/>
      <c r="H74" s="43"/>
      <c r="I74" s="43"/>
      <c r="J74" s="50"/>
    </row>
    <row r="75" spans="1:10" ht="17.25" customHeight="1">
      <c r="A75" s="43"/>
      <c r="B75" s="43"/>
      <c r="C75" s="43"/>
      <c r="D75" s="50"/>
      <c r="E75" s="43"/>
      <c r="F75" s="43"/>
      <c r="G75" s="50"/>
      <c r="H75" s="43"/>
      <c r="I75" s="43"/>
      <c r="J75" s="50"/>
    </row>
    <row r="76" spans="1:10" ht="17.25" customHeight="1">
      <c r="A76" s="43"/>
      <c r="B76" s="43"/>
      <c r="C76" s="43"/>
      <c r="D76" s="50"/>
      <c r="E76" s="43"/>
      <c r="F76" s="43"/>
      <c r="G76" s="50"/>
      <c r="H76" s="43"/>
      <c r="I76" s="43"/>
      <c r="J76" s="50"/>
    </row>
    <row r="77" spans="1:10" ht="17.25" customHeight="1">
      <c r="A77" s="43"/>
      <c r="B77" s="43"/>
      <c r="C77" s="43"/>
      <c r="D77" s="50"/>
      <c r="E77" s="43"/>
      <c r="F77" s="43"/>
      <c r="G77" s="50"/>
      <c r="H77" s="43"/>
      <c r="I77" s="43"/>
      <c r="J77" s="50"/>
    </row>
    <row r="78" spans="1:10" ht="17.25" customHeight="1">
      <c r="A78" s="43"/>
      <c r="B78" s="43"/>
      <c r="C78" s="43"/>
      <c r="D78" s="50"/>
      <c r="E78" s="43"/>
      <c r="F78" s="43"/>
      <c r="G78" s="50"/>
      <c r="H78" s="43"/>
      <c r="I78" s="43"/>
      <c r="J78" s="50"/>
    </row>
    <row r="79" spans="1:10" ht="17.25" customHeight="1">
      <c r="A79" s="43"/>
      <c r="B79" s="43"/>
      <c r="C79" s="43"/>
      <c r="D79" s="50"/>
      <c r="E79" s="43"/>
      <c r="F79" s="43"/>
      <c r="G79" s="50"/>
      <c r="H79" s="43"/>
      <c r="I79" s="43"/>
      <c r="J79" s="50"/>
    </row>
    <row r="80" spans="1:10" ht="17.25" customHeight="1">
      <c r="A80" s="43"/>
      <c r="B80" s="43"/>
      <c r="C80" s="43"/>
      <c r="D80" s="50"/>
      <c r="E80" s="43"/>
      <c r="F80" s="43"/>
      <c r="G80" s="50"/>
      <c r="H80" s="43"/>
      <c r="I80" s="43"/>
      <c r="J80" s="50"/>
    </row>
    <row r="81" spans="1:10" ht="17.25" customHeight="1">
      <c r="A81" s="43"/>
      <c r="B81" s="43"/>
      <c r="C81" s="43"/>
      <c r="D81" s="50"/>
      <c r="E81" s="43"/>
      <c r="F81" s="43"/>
      <c r="G81" s="50"/>
      <c r="H81" s="43"/>
      <c r="I81" s="43"/>
      <c r="J81" s="50"/>
    </row>
    <row r="82" spans="1:10" ht="17.25" customHeight="1">
      <c r="A82" s="43"/>
      <c r="B82" s="43"/>
      <c r="C82" s="43"/>
      <c r="D82" s="50"/>
      <c r="E82" s="43"/>
      <c r="F82" s="43"/>
      <c r="G82" s="50"/>
      <c r="H82" s="43"/>
      <c r="I82" s="43"/>
      <c r="J82" s="50"/>
    </row>
    <row r="83" spans="1:10" ht="17.25" customHeight="1">
      <c r="A83" s="43"/>
      <c r="B83" s="43"/>
      <c r="C83" s="43"/>
      <c r="D83" s="50"/>
      <c r="E83" s="43"/>
      <c r="F83" s="43"/>
      <c r="G83" s="50"/>
      <c r="H83" s="43"/>
      <c r="I83" s="43"/>
      <c r="J83" s="50"/>
    </row>
    <row r="84" spans="1:10" ht="17.25" customHeight="1">
      <c r="A84" s="43"/>
      <c r="B84" s="43"/>
      <c r="C84" s="43"/>
      <c r="D84" s="50"/>
      <c r="E84" s="43"/>
      <c r="F84" s="43"/>
      <c r="G84" s="50"/>
      <c r="H84" s="43"/>
      <c r="I84" s="43"/>
      <c r="J84" s="50"/>
    </row>
    <row r="85" spans="1:10" ht="17.25" customHeight="1">
      <c r="A85" s="43"/>
      <c r="B85" s="43"/>
      <c r="C85" s="43"/>
      <c r="D85" s="50"/>
      <c r="E85" s="43"/>
      <c r="F85" s="43"/>
      <c r="G85" s="50"/>
      <c r="H85" s="43"/>
      <c r="I85" s="43"/>
      <c r="J85" s="50"/>
    </row>
    <row r="86" spans="1:10" ht="17.25" customHeight="1">
      <c r="A86" s="43"/>
      <c r="B86" s="43"/>
      <c r="C86" s="43"/>
      <c r="D86" s="50"/>
      <c r="E86" s="43"/>
      <c r="F86" s="43"/>
      <c r="G86" s="50"/>
      <c r="H86" s="43"/>
      <c r="I86" s="43"/>
      <c r="J86" s="50"/>
    </row>
    <row r="87" spans="1:10" ht="17.25" customHeight="1">
      <c r="A87" s="43"/>
      <c r="B87" s="43"/>
      <c r="C87" s="43"/>
      <c r="D87" s="50"/>
      <c r="E87" s="43"/>
      <c r="F87" s="43"/>
      <c r="G87" s="50"/>
      <c r="H87" s="43"/>
      <c r="I87" s="43"/>
      <c r="J87" s="50"/>
    </row>
    <row r="88" spans="1:10" ht="17.25" customHeight="1">
      <c r="A88" s="43"/>
      <c r="B88" s="43"/>
      <c r="C88" s="43"/>
      <c r="D88" s="50"/>
      <c r="E88" s="43"/>
      <c r="F88" s="43"/>
      <c r="G88" s="50"/>
      <c r="H88" s="43"/>
      <c r="I88" s="43"/>
      <c r="J88" s="50"/>
    </row>
    <row r="89" spans="1:10" ht="17.25" customHeight="1">
      <c r="A89" s="43"/>
      <c r="B89" s="43"/>
      <c r="C89" s="43"/>
      <c r="D89" s="50"/>
      <c r="E89" s="43"/>
      <c r="F89" s="43"/>
      <c r="G89" s="50"/>
      <c r="H89" s="43"/>
      <c r="I89" s="43"/>
      <c r="J89" s="50"/>
    </row>
    <row r="90" spans="1:10" ht="17.25" customHeight="1">
      <c r="A90" s="43"/>
      <c r="B90" s="43"/>
      <c r="C90" s="43"/>
      <c r="D90" s="50"/>
      <c r="E90" s="43"/>
      <c r="F90" s="43"/>
      <c r="G90" s="50"/>
      <c r="H90" s="43"/>
      <c r="I90" s="43"/>
      <c r="J90" s="50"/>
    </row>
    <row r="91" spans="1:10" ht="17.25" customHeight="1">
      <c r="A91" s="43"/>
      <c r="B91" s="43"/>
      <c r="C91" s="43"/>
      <c r="D91" s="50"/>
      <c r="E91" s="43"/>
      <c r="F91" s="43"/>
      <c r="G91" s="50"/>
      <c r="H91" s="43"/>
      <c r="I91" s="43"/>
      <c r="J91" s="50"/>
    </row>
    <row r="92" spans="1:10" ht="17.25" customHeight="1">
      <c r="A92" s="43"/>
      <c r="B92" s="43"/>
      <c r="C92" s="43"/>
      <c r="D92" s="50"/>
      <c r="E92" s="43"/>
      <c r="F92" s="43"/>
      <c r="G92" s="50"/>
      <c r="H92" s="43"/>
      <c r="I92" s="43"/>
      <c r="J92" s="50"/>
    </row>
    <row r="93" spans="1:10" ht="17.25" customHeight="1">
      <c r="A93" s="43"/>
      <c r="B93" s="43"/>
      <c r="C93" s="43"/>
      <c r="D93" s="50"/>
      <c r="E93" s="43"/>
      <c r="F93" s="43"/>
      <c r="G93" s="50"/>
      <c r="H93" s="43"/>
      <c r="I93" s="43"/>
      <c r="J93" s="50"/>
    </row>
    <row r="94" spans="1:10" ht="17.25" customHeight="1">
      <c r="A94" s="43"/>
      <c r="B94" s="43"/>
      <c r="C94" s="43"/>
      <c r="D94" s="50"/>
      <c r="E94" s="43"/>
      <c r="F94" s="43"/>
      <c r="G94" s="50"/>
      <c r="H94" s="43"/>
      <c r="I94" s="43"/>
      <c r="J94" s="50"/>
    </row>
    <row r="95" spans="1:10" ht="17.25" customHeight="1">
      <c r="A95" s="43"/>
      <c r="B95" s="43"/>
      <c r="C95" s="43"/>
      <c r="D95" s="50"/>
      <c r="E95" s="43"/>
      <c r="F95" s="43"/>
      <c r="G95" s="50"/>
      <c r="H95" s="43"/>
      <c r="I95" s="43"/>
      <c r="J95" s="50"/>
    </row>
    <row r="96" spans="1:10" ht="17.25" customHeight="1">
      <c r="A96" s="43"/>
      <c r="B96" s="43"/>
      <c r="C96" s="43"/>
      <c r="D96" s="50"/>
      <c r="E96" s="43"/>
      <c r="F96" s="43"/>
      <c r="G96" s="50"/>
      <c r="H96" s="43"/>
      <c r="I96" s="43"/>
      <c r="J96" s="50"/>
    </row>
    <row r="97" spans="1:10" ht="17.25" customHeight="1">
      <c r="A97" s="43"/>
      <c r="B97" s="43"/>
      <c r="C97" s="43"/>
      <c r="D97" s="50"/>
      <c r="E97" s="43"/>
      <c r="F97" s="43"/>
      <c r="G97" s="50"/>
      <c r="H97" s="43"/>
      <c r="I97" s="43"/>
      <c r="J97" s="50"/>
    </row>
    <row r="98" spans="1:10" ht="17.25" customHeight="1">
      <c r="A98" s="43"/>
      <c r="B98" s="43"/>
      <c r="C98" s="43"/>
      <c r="D98" s="50"/>
      <c r="E98" s="43"/>
      <c r="F98" s="43"/>
      <c r="G98" s="50"/>
      <c r="H98" s="43"/>
      <c r="I98" s="43"/>
      <c r="J98" s="50"/>
    </row>
    <row r="99" spans="1:10" ht="17.25" customHeight="1">
      <c r="A99" s="43"/>
      <c r="B99" s="43"/>
      <c r="C99" s="43"/>
      <c r="D99" s="50"/>
      <c r="E99" s="43"/>
      <c r="F99" s="43"/>
      <c r="G99" s="50"/>
      <c r="H99" s="43"/>
      <c r="I99" s="43"/>
      <c r="J99" s="50"/>
    </row>
    <row r="100" spans="1:10" ht="17.25" customHeight="1">
      <c r="A100" s="43"/>
      <c r="B100" s="43"/>
      <c r="C100" s="43"/>
      <c r="D100" s="50"/>
      <c r="E100" s="43"/>
      <c r="F100" s="43"/>
      <c r="G100" s="50"/>
      <c r="H100" s="43"/>
      <c r="I100" s="43"/>
      <c r="J100" s="50"/>
    </row>
    <row r="101" spans="1:10" ht="17.25" customHeight="1">
      <c r="A101" s="43"/>
      <c r="B101" s="43"/>
      <c r="C101" s="43"/>
      <c r="D101" s="50"/>
      <c r="E101" s="43"/>
      <c r="F101" s="43"/>
      <c r="G101" s="50"/>
      <c r="H101" s="43"/>
      <c r="I101" s="43"/>
      <c r="J101" s="50"/>
    </row>
    <row r="102" spans="1:10" ht="17.25" customHeight="1">
      <c r="A102" s="43"/>
      <c r="B102" s="43"/>
      <c r="C102" s="43"/>
      <c r="D102" s="50"/>
      <c r="E102" s="43"/>
      <c r="F102" s="43"/>
      <c r="G102" s="50"/>
      <c r="H102" s="43"/>
      <c r="I102" s="43"/>
      <c r="J102" s="50"/>
    </row>
    <row r="103" spans="1:10" ht="17.25" customHeight="1">
      <c r="A103" s="43"/>
      <c r="B103" s="43"/>
      <c r="C103" s="43"/>
      <c r="D103" s="50"/>
      <c r="E103" s="43"/>
      <c r="F103" s="43"/>
      <c r="G103" s="50"/>
      <c r="H103" s="43"/>
      <c r="I103" s="43"/>
      <c r="J103" s="50"/>
    </row>
    <row r="104" spans="1:10" ht="17.25" customHeight="1">
      <c r="A104" s="43"/>
      <c r="B104" s="43"/>
      <c r="C104" s="43"/>
      <c r="D104" s="50"/>
      <c r="E104" s="43"/>
      <c r="F104" s="43"/>
      <c r="G104" s="50"/>
      <c r="H104" s="43"/>
      <c r="I104" s="43"/>
      <c r="J104" s="50"/>
    </row>
    <row r="105" spans="1:10" ht="17.25" customHeight="1">
      <c r="A105" s="43"/>
      <c r="B105" s="43"/>
      <c r="C105" s="43"/>
      <c r="D105" s="50"/>
      <c r="E105" s="43"/>
      <c r="F105" s="43"/>
      <c r="G105" s="50"/>
      <c r="H105" s="43"/>
      <c r="I105" s="43"/>
      <c r="J105" s="50"/>
    </row>
    <row r="106" spans="1:10" ht="17.25" customHeight="1">
      <c r="A106" s="43"/>
      <c r="B106" s="43"/>
      <c r="C106" s="43"/>
      <c r="D106" s="50"/>
      <c r="E106" s="43"/>
      <c r="F106" s="43"/>
      <c r="G106" s="50"/>
      <c r="H106" s="43"/>
      <c r="I106" s="43"/>
      <c r="J106" s="50"/>
    </row>
    <row r="107" spans="1:10" ht="17.25" customHeight="1">
      <c r="A107" s="43"/>
      <c r="B107" s="43"/>
      <c r="C107" s="43"/>
      <c r="D107" s="50"/>
      <c r="E107" s="43"/>
      <c r="F107" s="43"/>
      <c r="G107" s="50"/>
      <c r="H107" s="43"/>
      <c r="I107" s="43"/>
      <c r="J107" s="50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5"/>
  <sheetViews>
    <sheetView view="pageBreakPreview" zoomScaleNormal="100" zoomScaleSheetLayoutView="100" workbookViewId="0">
      <selection activeCell="J35" sqref="J35"/>
    </sheetView>
  </sheetViews>
  <sheetFormatPr defaultRowHeight="12.75"/>
  <cols>
    <col min="1" max="1" width="34.7109375" style="13" customWidth="1"/>
    <col min="2" max="2" width="12.42578125" style="14" bestFit="1" customWidth="1"/>
    <col min="3" max="3" width="10.85546875" style="14" customWidth="1"/>
    <col min="4" max="4" width="10" style="14" customWidth="1"/>
    <col min="5" max="6" width="10.28515625" style="14" bestFit="1" customWidth="1"/>
    <col min="7" max="7" width="8.140625" style="14" bestFit="1" customWidth="1"/>
    <col min="8" max="8" width="10.28515625" style="14" bestFit="1" customWidth="1"/>
    <col min="9" max="10" width="12.42578125" style="14" bestFit="1" customWidth="1"/>
    <col min="11" max="11" width="12.42578125" style="13" bestFit="1" customWidth="1"/>
    <col min="12" max="16384" width="9.140625" style="13"/>
  </cols>
  <sheetData>
    <row r="1" spans="1:101" s="51" customFormat="1" ht="21.75" customHeight="1">
      <c r="A1" s="262" t="s">
        <v>13</v>
      </c>
      <c r="B1" s="263"/>
      <c r="C1" s="263"/>
      <c r="D1" s="263"/>
      <c r="E1" s="263"/>
      <c r="F1" s="263"/>
      <c r="G1" s="263"/>
      <c r="H1" s="263"/>
      <c r="I1" s="263"/>
      <c r="J1" s="26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</row>
    <row r="2" spans="1:101" ht="14.25" customHeight="1">
      <c r="A2" s="41"/>
      <c r="B2" s="65"/>
      <c r="C2" s="65"/>
      <c r="D2" s="65"/>
      <c r="E2" s="65"/>
      <c r="F2" s="65"/>
      <c r="G2" s="65"/>
      <c r="H2" s="65"/>
      <c r="I2" s="65"/>
      <c r="J2" s="65"/>
      <c r="K2" s="55" t="s">
        <v>61</v>
      </c>
    </row>
    <row r="3" spans="1:101" s="14" customFormat="1" ht="39" customHeight="1">
      <c r="A3" s="77" t="s">
        <v>96</v>
      </c>
      <c r="B3" s="77" t="s">
        <v>18</v>
      </c>
      <c r="C3" s="77" t="s">
        <v>19</v>
      </c>
      <c r="D3" s="77" t="s">
        <v>848</v>
      </c>
      <c r="E3" s="77" t="s">
        <v>949</v>
      </c>
      <c r="F3" s="77" t="s">
        <v>21</v>
      </c>
      <c r="G3" s="77" t="s">
        <v>22</v>
      </c>
      <c r="H3" s="77" t="s">
        <v>849</v>
      </c>
      <c r="I3" s="77" t="s">
        <v>32</v>
      </c>
      <c r="J3" s="77" t="s">
        <v>33</v>
      </c>
      <c r="K3" s="77" t="s">
        <v>1107</v>
      </c>
    </row>
    <row r="4" spans="1:101" s="14" customFormat="1">
      <c r="A4" s="131" t="s">
        <v>926</v>
      </c>
      <c r="B4" s="215">
        <v>0</v>
      </c>
      <c r="C4" s="215">
        <v>0</v>
      </c>
      <c r="D4" s="215">
        <v>0</v>
      </c>
      <c r="E4" s="215">
        <v>0</v>
      </c>
      <c r="F4" s="215">
        <v>0</v>
      </c>
      <c r="G4" s="215">
        <v>0</v>
      </c>
      <c r="H4" s="216">
        <v>1563</v>
      </c>
      <c r="I4" s="216">
        <v>1563</v>
      </c>
      <c r="J4" s="215">
        <v>0</v>
      </c>
      <c r="K4" s="216">
        <v>958</v>
      </c>
    </row>
    <row r="5" spans="1:101" s="52" customFormat="1">
      <c r="A5" s="131" t="s">
        <v>47</v>
      </c>
      <c r="B5" s="215">
        <v>0</v>
      </c>
      <c r="C5" s="216">
        <v>33847338</v>
      </c>
      <c r="D5" s="216">
        <v>5948038</v>
      </c>
      <c r="E5" s="216">
        <v>57400</v>
      </c>
      <c r="F5" s="215">
        <v>0</v>
      </c>
      <c r="G5" s="216">
        <v>39230</v>
      </c>
      <c r="H5" s="216">
        <v>837518</v>
      </c>
      <c r="I5" s="216">
        <v>40729524</v>
      </c>
      <c r="J5" s="216">
        <v>34600000</v>
      </c>
      <c r="K5" s="216">
        <v>38079849</v>
      </c>
    </row>
    <row r="6" spans="1:101" s="52" customFormat="1">
      <c r="A6" s="131" t="s">
        <v>48</v>
      </c>
      <c r="B6" s="215">
        <v>0</v>
      </c>
      <c r="C6" s="215">
        <v>0</v>
      </c>
      <c r="D6" s="216">
        <v>170</v>
      </c>
      <c r="E6" s="215">
        <v>0</v>
      </c>
      <c r="F6" s="215">
        <v>0</v>
      </c>
      <c r="G6" s="215">
        <v>0</v>
      </c>
      <c r="H6" s="215">
        <v>0</v>
      </c>
      <c r="I6" s="216">
        <v>170</v>
      </c>
      <c r="J6" s="215">
        <v>0</v>
      </c>
      <c r="K6" s="216">
        <v>760</v>
      </c>
    </row>
    <row r="7" spans="1:101" s="52" customFormat="1">
      <c r="A7" s="131" t="s">
        <v>228</v>
      </c>
      <c r="B7" s="215">
        <v>0</v>
      </c>
      <c r="C7" s="216">
        <v>0</v>
      </c>
      <c r="D7" s="216">
        <v>3117</v>
      </c>
      <c r="E7" s="215">
        <v>0</v>
      </c>
      <c r="F7" s="215">
        <v>0</v>
      </c>
      <c r="G7" s="216">
        <v>235</v>
      </c>
      <c r="H7" s="216">
        <v>352</v>
      </c>
      <c r="I7" s="216">
        <v>3704</v>
      </c>
      <c r="J7" s="216">
        <v>5000</v>
      </c>
      <c r="K7" s="216">
        <v>7684</v>
      </c>
    </row>
    <row r="8" spans="1:101" s="52" customFormat="1">
      <c r="A8" s="131" t="s">
        <v>49</v>
      </c>
      <c r="B8" s="215">
        <v>0</v>
      </c>
      <c r="C8" s="216">
        <v>1816300</v>
      </c>
      <c r="D8" s="215">
        <v>0</v>
      </c>
      <c r="E8" s="215">
        <v>0</v>
      </c>
      <c r="F8" s="215">
        <v>0</v>
      </c>
      <c r="G8" s="215">
        <v>0</v>
      </c>
      <c r="H8" s="216">
        <v>63059</v>
      </c>
      <c r="I8" s="216">
        <v>1879359</v>
      </c>
      <c r="J8" s="216">
        <v>1877000</v>
      </c>
      <c r="K8" s="216">
        <v>1850282</v>
      </c>
    </row>
    <row r="9" spans="1:101" s="52" customFormat="1">
      <c r="A9" s="131" t="s">
        <v>946</v>
      </c>
      <c r="B9" s="215">
        <v>0</v>
      </c>
      <c r="C9" s="216">
        <v>5432972</v>
      </c>
      <c r="D9" s="216">
        <v>10112</v>
      </c>
      <c r="E9" s="216">
        <v>56348</v>
      </c>
      <c r="F9" s="215">
        <v>0</v>
      </c>
      <c r="G9" s="216">
        <v>0</v>
      </c>
      <c r="H9" s="216">
        <v>4453249</v>
      </c>
      <c r="I9" s="216">
        <v>9952681</v>
      </c>
      <c r="J9" s="216">
        <v>9498000</v>
      </c>
      <c r="K9" s="216">
        <v>10824306</v>
      </c>
    </row>
    <row r="10" spans="1:101" s="52" customFormat="1">
      <c r="A10" s="131" t="s">
        <v>50</v>
      </c>
      <c r="B10" s="215">
        <v>0</v>
      </c>
      <c r="C10" s="216">
        <v>24440</v>
      </c>
      <c r="D10" s="216">
        <v>107295</v>
      </c>
      <c r="E10" s="215">
        <v>0</v>
      </c>
      <c r="F10" s="215">
        <v>0</v>
      </c>
      <c r="G10" s="216">
        <v>58733</v>
      </c>
      <c r="H10" s="216">
        <v>998463</v>
      </c>
      <c r="I10" s="216">
        <v>1188931</v>
      </c>
      <c r="J10" s="216">
        <v>3198000</v>
      </c>
      <c r="K10" s="216">
        <v>1091114</v>
      </c>
    </row>
    <row r="11" spans="1:101" s="52" customFormat="1">
      <c r="A11" s="131" t="s">
        <v>51</v>
      </c>
      <c r="B11" s="215">
        <v>0</v>
      </c>
      <c r="C11" s="216">
        <v>24838</v>
      </c>
      <c r="D11" s="216">
        <v>13013358</v>
      </c>
      <c r="E11" s="216">
        <v>133892</v>
      </c>
      <c r="F11" s="215">
        <v>0</v>
      </c>
      <c r="G11" s="216">
        <v>37076</v>
      </c>
      <c r="H11" s="216">
        <v>972523</v>
      </c>
      <c r="I11" s="216">
        <v>14181687</v>
      </c>
      <c r="J11" s="216">
        <v>14925000</v>
      </c>
      <c r="K11" s="216">
        <v>13815100</v>
      </c>
    </row>
    <row r="12" spans="1:101" s="52" customFormat="1">
      <c r="A12" s="131" t="s">
        <v>1183</v>
      </c>
      <c r="B12" s="215">
        <v>0</v>
      </c>
      <c r="C12" s="216">
        <v>38041</v>
      </c>
      <c r="D12" s="216">
        <v>190127</v>
      </c>
      <c r="E12" s="216">
        <v>77575</v>
      </c>
      <c r="F12" s="215">
        <v>0</v>
      </c>
      <c r="G12" s="216">
        <v>37235</v>
      </c>
      <c r="H12" s="216">
        <v>57430</v>
      </c>
      <c r="I12" s="216">
        <v>400408</v>
      </c>
      <c r="J12" s="216">
        <v>330000</v>
      </c>
      <c r="K12" s="216">
        <v>326067</v>
      </c>
    </row>
    <row r="13" spans="1:101" s="52" customFormat="1">
      <c r="A13" s="131" t="s">
        <v>929</v>
      </c>
      <c r="B13" s="215">
        <v>0</v>
      </c>
      <c r="C13" s="216">
        <v>1374755</v>
      </c>
      <c r="D13" s="216">
        <v>3615</v>
      </c>
      <c r="E13" s="216">
        <v>1200</v>
      </c>
      <c r="F13" s="215">
        <v>0</v>
      </c>
      <c r="G13" s="215">
        <v>0</v>
      </c>
      <c r="H13" s="216">
        <v>2557</v>
      </c>
      <c r="I13" s="216">
        <v>1382127</v>
      </c>
      <c r="J13" s="216">
        <v>2188000</v>
      </c>
      <c r="K13" s="216">
        <v>2024889</v>
      </c>
    </row>
    <row r="14" spans="1:101" s="52" customFormat="1">
      <c r="A14" s="131" t="s">
        <v>930</v>
      </c>
      <c r="B14" s="215">
        <v>0</v>
      </c>
      <c r="C14" s="216">
        <v>14620</v>
      </c>
      <c r="D14" s="215">
        <v>0</v>
      </c>
      <c r="E14" s="216">
        <v>3800</v>
      </c>
      <c r="F14" s="215">
        <v>0</v>
      </c>
      <c r="G14" s="215">
        <v>0</v>
      </c>
      <c r="H14" s="216">
        <v>58722</v>
      </c>
      <c r="I14" s="216">
        <v>77142</v>
      </c>
      <c r="J14" s="216">
        <v>35500</v>
      </c>
      <c r="K14" s="216">
        <v>57640</v>
      </c>
    </row>
    <row r="15" spans="1:101" s="52" customFormat="1">
      <c r="A15" s="100" t="s">
        <v>84</v>
      </c>
      <c r="B15" s="215">
        <v>0</v>
      </c>
      <c r="C15" s="216">
        <v>1355</v>
      </c>
      <c r="D15" s="215">
        <v>0</v>
      </c>
      <c r="E15" s="215">
        <v>0</v>
      </c>
      <c r="F15" s="215">
        <v>0</v>
      </c>
      <c r="G15" s="216">
        <v>1436</v>
      </c>
      <c r="H15" s="216">
        <v>1296</v>
      </c>
      <c r="I15" s="216">
        <v>4087</v>
      </c>
      <c r="J15" s="216">
        <v>12500</v>
      </c>
      <c r="K15" s="216">
        <v>159670</v>
      </c>
    </row>
    <row r="16" spans="1:101" s="52" customFormat="1">
      <c r="A16" s="131" t="s">
        <v>950</v>
      </c>
      <c r="B16" s="215">
        <v>0</v>
      </c>
      <c r="C16" s="216">
        <v>5488611</v>
      </c>
      <c r="D16" s="216">
        <v>246319</v>
      </c>
      <c r="E16" s="216">
        <v>4169452</v>
      </c>
      <c r="F16" s="215">
        <v>0</v>
      </c>
      <c r="G16" s="215">
        <v>0</v>
      </c>
      <c r="H16" s="216">
        <v>32887</v>
      </c>
      <c r="I16" s="216">
        <v>9937269</v>
      </c>
      <c r="J16" s="216">
        <v>8434000</v>
      </c>
      <c r="K16" s="216">
        <v>8990818</v>
      </c>
    </row>
    <row r="17" spans="1:11" s="53" customFormat="1">
      <c r="A17" s="131" t="s">
        <v>224</v>
      </c>
      <c r="B17" s="215">
        <v>0</v>
      </c>
      <c r="C17" s="216">
        <v>21672</v>
      </c>
      <c r="D17" s="215">
        <v>0</v>
      </c>
      <c r="E17" s="215">
        <v>0</v>
      </c>
      <c r="F17" s="215">
        <v>0</v>
      </c>
      <c r="G17" s="215">
        <v>0</v>
      </c>
      <c r="H17" s="215">
        <v>10271</v>
      </c>
      <c r="I17" s="216">
        <v>31943</v>
      </c>
      <c r="J17" s="216">
        <v>30000</v>
      </c>
      <c r="K17" s="216">
        <v>33460</v>
      </c>
    </row>
    <row r="18" spans="1:11" s="53" customFormat="1">
      <c r="A18" s="131" t="s">
        <v>934</v>
      </c>
      <c r="B18" s="215">
        <v>0</v>
      </c>
      <c r="C18" s="216">
        <v>177473</v>
      </c>
      <c r="D18" s="216">
        <v>68</v>
      </c>
      <c r="E18" s="216">
        <v>100288</v>
      </c>
      <c r="F18" s="215">
        <v>0</v>
      </c>
      <c r="G18" s="215">
        <v>0</v>
      </c>
      <c r="H18" s="216">
        <v>93611</v>
      </c>
      <c r="I18" s="216">
        <v>371440</v>
      </c>
      <c r="J18" s="216">
        <v>579000</v>
      </c>
      <c r="K18" s="216">
        <v>224975</v>
      </c>
    </row>
    <row r="19" spans="1:11" s="53" customFormat="1">
      <c r="A19" s="131" t="s">
        <v>1180</v>
      </c>
      <c r="B19" s="215">
        <v>0</v>
      </c>
      <c r="C19" s="216">
        <v>103151</v>
      </c>
      <c r="D19" s="216">
        <v>5890</v>
      </c>
      <c r="E19" s="215">
        <v>0</v>
      </c>
      <c r="F19" s="215">
        <v>0</v>
      </c>
      <c r="G19" s="216">
        <v>83320</v>
      </c>
      <c r="H19" s="216">
        <v>1758265</v>
      </c>
      <c r="I19" s="216">
        <v>1950626</v>
      </c>
      <c r="J19" s="216">
        <v>393000</v>
      </c>
      <c r="K19" s="216">
        <v>430991</v>
      </c>
    </row>
    <row r="20" spans="1:11" s="53" customFormat="1">
      <c r="A20" s="131" t="s">
        <v>1181</v>
      </c>
      <c r="B20" s="215">
        <v>0</v>
      </c>
      <c r="C20" s="216">
        <v>3444309</v>
      </c>
      <c r="D20" s="216">
        <v>32536522</v>
      </c>
      <c r="E20" s="216">
        <v>8429444</v>
      </c>
      <c r="F20" s="215">
        <v>0</v>
      </c>
      <c r="G20" s="215">
        <v>0</v>
      </c>
      <c r="H20" s="216">
        <v>54012</v>
      </c>
      <c r="I20" s="216">
        <v>44464287</v>
      </c>
      <c r="J20" s="216">
        <v>37488000</v>
      </c>
      <c r="K20" s="216">
        <v>40630784</v>
      </c>
    </row>
    <row r="21" spans="1:11" s="53" customFormat="1">
      <c r="A21" s="131" t="s">
        <v>52</v>
      </c>
      <c r="B21" s="215">
        <v>0</v>
      </c>
      <c r="C21" s="216">
        <v>90</v>
      </c>
      <c r="D21" s="215">
        <v>0</v>
      </c>
      <c r="E21" s="215">
        <v>0</v>
      </c>
      <c r="F21" s="215">
        <v>0</v>
      </c>
      <c r="G21" s="216">
        <v>0</v>
      </c>
      <c r="H21" s="216">
        <v>48870</v>
      </c>
      <c r="I21" s="216">
        <v>48960</v>
      </c>
      <c r="J21" s="215">
        <v>0</v>
      </c>
      <c r="K21" s="216">
        <v>16456</v>
      </c>
    </row>
    <row r="22" spans="1:11" s="53" customFormat="1">
      <c r="A22" s="131" t="s">
        <v>936</v>
      </c>
      <c r="B22" s="215">
        <v>0</v>
      </c>
      <c r="C22" s="215">
        <v>10885</v>
      </c>
      <c r="D22" s="215">
        <v>0</v>
      </c>
      <c r="E22" s="215">
        <v>0</v>
      </c>
      <c r="F22" s="215">
        <v>0</v>
      </c>
      <c r="G22" s="215">
        <v>0</v>
      </c>
      <c r="H22" s="215">
        <v>0</v>
      </c>
      <c r="I22" s="215">
        <v>10885</v>
      </c>
      <c r="J22" s="215">
        <v>0</v>
      </c>
      <c r="K22" s="216">
        <v>0</v>
      </c>
    </row>
    <row r="23" spans="1:11" s="53" customFormat="1">
      <c r="A23" s="131" t="s">
        <v>29</v>
      </c>
      <c r="B23" s="215">
        <v>0</v>
      </c>
      <c r="C23" s="216">
        <v>24765911</v>
      </c>
      <c r="D23" s="216">
        <v>790217</v>
      </c>
      <c r="E23" s="216">
        <v>69137440</v>
      </c>
      <c r="F23" s="215">
        <v>28169772</v>
      </c>
      <c r="G23" s="215">
        <v>581901</v>
      </c>
      <c r="H23" s="216">
        <v>41153188</v>
      </c>
      <c r="I23" s="216">
        <v>164598429</v>
      </c>
      <c r="J23" s="216">
        <v>141425000</v>
      </c>
      <c r="K23" s="216">
        <v>66285676</v>
      </c>
    </row>
    <row r="24" spans="1:11" s="53" customFormat="1">
      <c r="A24" s="131" t="s">
        <v>54</v>
      </c>
      <c r="B24" s="216">
        <v>2662346395</v>
      </c>
      <c r="C24" s="215">
        <v>0</v>
      </c>
      <c r="D24" s="215">
        <v>0</v>
      </c>
      <c r="E24" s="215">
        <v>0</v>
      </c>
      <c r="F24" s="215">
        <v>0</v>
      </c>
      <c r="G24" s="215">
        <v>0</v>
      </c>
      <c r="H24" s="215">
        <v>0</v>
      </c>
      <c r="I24" s="216">
        <v>2662346395</v>
      </c>
      <c r="J24" s="216">
        <v>2404200000</v>
      </c>
      <c r="K24" s="216">
        <v>2600157462</v>
      </c>
    </row>
    <row r="25" spans="1:11" s="53" customFormat="1">
      <c r="A25" s="131" t="s">
        <v>937</v>
      </c>
      <c r="B25" s="215">
        <v>0</v>
      </c>
      <c r="C25" s="216">
        <v>415264</v>
      </c>
      <c r="D25" s="216">
        <v>829348</v>
      </c>
      <c r="E25" s="216">
        <v>27800</v>
      </c>
      <c r="F25" s="215">
        <v>0</v>
      </c>
      <c r="G25" s="215">
        <v>2000</v>
      </c>
      <c r="H25" s="216">
        <v>23645</v>
      </c>
      <c r="I25" s="216">
        <v>1298057</v>
      </c>
      <c r="J25" s="216">
        <v>1144000</v>
      </c>
      <c r="K25" s="216">
        <v>1588485</v>
      </c>
    </row>
    <row r="26" spans="1:11" s="53" customFormat="1">
      <c r="A26" s="131" t="s">
        <v>938</v>
      </c>
      <c r="B26" s="215">
        <v>0</v>
      </c>
      <c r="C26" s="216">
        <v>12317975</v>
      </c>
      <c r="D26" s="216">
        <v>12600</v>
      </c>
      <c r="E26" s="216">
        <v>151912</v>
      </c>
      <c r="F26" s="215">
        <v>0</v>
      </c>
      <c r="G26" s="216">
        <v>0</v>
      </c>
      <c r="H26" s="216">
        <v>32887</v>
      </c>
      <c r="I26" s="216">
        <v>12515374</v>
      </c>
      <c r="J26" s="216">
        <v>8570000</v>
      </c>
      <c r="K26" s="216">
        <v>10977595</v>
      </c>
    </row>
    <row r="27" spans="1:11" s="53" customFormat="1">
      <c r="A27" s="131" t="s">
        <v>55</v>
      </c>
      <c r="B27" s="215">
        <v>0</v>
      </c>
      <c r="C27" s="216">
        <v>0</v>
      </c>
      <c r="D27" s="215">
        <v>0</v>
      </c>
      <c r="E27" s="215">
        <v>0</v>
      </c>
      <c r="F27" s="215">
        <v>0</v>
      </c>
      <c r="G27" s="215">
        <v>0</v>
      </c>
      <c r="H27" s="216">
        <v>14151</v>
      </c>
      <c r="I27" s="216">
        <v>14151</v>
      </c>
      <c r="J27" s="216">
        <v>5000</v>
      </c>
      <c r="K27" s="216">
        <v>367</v>
      </c>
    </row>
    <row r="28" spans="1:11" s="53" customFormat="1">
      <c r="A28" s="131" t="s">
        <v>940</v>
      </c>
      <c r="B28" s="215">
        <v>0</v>
      </c>
      <c r="C28" s="216">
        <v>1702572</v>
      </c>
      <c r="D28" s="216">
        <v>102</v>
      </c>
      <c r="E28" s="215">
        <v>0</v>
      </c>
      <c r="F28" s="215">
        <v>0</v>
      </c>
      <c r="G28" s="216">
        <v>1561</v>
      </c>
      <c r="H28" s="215">
        <v>0</v>
      </c>
      <c r="I28" s="216">
        <v>1704235</v>
      </c>
      <c r="J28" s="216">
        <v>1503000</v>
      </c>
      <c r="K28" s="216">
        <v>1828030</v>
      </c>
    </row>
    <row r="29" spans="1:11" s="53" customFormat="1">
      <c r="A29" s="131" t="s">
        <v>945</v>
      </c>
      <c r="B29" s="215">
        <v>0</v>
      </c>
      <c r="C29" s="216">
        <v>0</v>
      </c>
      <c r="D29" s="215">
        <v>0</v>
      </c>
      <c r="E29" s="215">
        <v>0</v>
      </c>
      <c r="F29" s="215">
        <v>0</v>
      </c>
      <c r="G29" s="215">
        <v>0</v>
      </c>
      <c r="H29" s="215">
        <v>0</v>
      </c>
      <c r="I29" s="216">
        <v>0</v>
      </c>
      <c r="J29" s="215">
        <v>0</v>
      </c>
      <c r="K29" s="215">
        <v>250</v>
      </c>
    </row>
    <row r="30" spans="1:11" s="53" customFormat="1">
      <c r="A30" s="131" t="s">
        <v>971</v>
      </c>
      <c r="B30" s="215">
        <v>0</v>
      </c>
      <c r="C30" s="216">
        <v>0</v>
      </c>
      <c r="D30" s="215">
        <v>1873</v>
      </c>
      <c r="E30" s="215">
        <v>0</v>
      </c>
      <c r="F30" s="215">
        <v>0</v>
      </c>
      <c r="G30" s="215">
        <v>0</v>
      </c>
      <c r="H30" s="215">
        <v>0</v>
      </c>
      <c r="I30" s="216">
        <v>1873</v>
      </c>
      <c r="J30" s="215">
        <v>0</v>
      </c>
      <c r="K30" s="215">
        <v>0</v>
      </c>
    </row>
    <row r="31" spans="1:11" s="53" customFormat="1">
      <c r="A31" s="131" t="s">
        <v>948</v>
      </c>
      <c r="B31" s="215">
        <v>0</v>
      </c>
      <c r="C31" s="216">
        <v>6320</v>
      </c>
      <c r="D31" s="215">
        <v>0</v>
      </c>
      <c r="E31" s="215">
        <v>0</v>
      </c>
      <c r="F31" s="215">
        <v>0</v>
      </c>
      <c r="G31" s="215">
        <v>0</v>
      </c>
      <c r="H31" s="216">
        <v>17944</v>
      </c>
      <c r="I31" s="216">
        <v>24264</v>
      </c>
      <c r="J31" s="216">
        <v>10000</v>
      </c>
      <c r="K31" s="216">
        <v>13323</v>
      </c>
    </row>
    <row r="32" spans="1:11" s="53" customFormat="1">
      <c r="A32" s="131" t="s">
        <v>942</v>
      </c>
      <c r="B32" s="215">
        <v>0</v>
      </c>
      <c r="C32" s="216">
        <v>22511221</v>
      </c>
      <c r="D32" s="216">
        <v>154908</v>
      </c>
      <c r="E32" s="215">
        <v>0</v>
      </c>
      <c r="F32" s="215">
        <v>0</v>
      </c>
      <c r="G32" s="215">
        <v>0</v>
      </c>
      <c r="H32" s="216">
        <v>5076</v>
      </c>
      <c r="I32" s="216">
        <v>22671205</v>
      </c>
      <c r="J32" s="216">
        <v>11365000</v>
      </c>
      <c r="K32" s="216">
        <v>18773590</v>
      </c>
    </row>
    <row r="33" spans="1:11" s="53" customFormat="1">
      <c r="A33" s="131" t="s">
        <v>56</v>
      </c>
      <c r="B33" s="215">
        <v>0</v>
      </c>
      <c r="C33" s="216">
        <v>2240</v>
      </c>
      <c r="D33" s="215">
        <v>0</v>
      </c>
      <c r="E33" s="216">
        <v>90</v>
      </c>
      <c r="F33" s="215">
        <v>0</v>
      </c>
      <c r="G33" s="215">
        <v>2130</v>
      </c>
      <c r="H33" s="216">
        <v>30128</v>
      </c>
      <c r="I33" s="216">
        <v>34588</v>
      </c>
      <c r="J33" s="216">
        <v>3000</v>
      </c>
      <c r="K33" s="216">
        <v>44993</v>
      </c>
    </row>
    <row r="34" spans="1:11" s="53" customFormat="1">
      <c r="A34" s="131" t="s">
        <v>226</v>
      </c>
      <c r="B34" s="215">
        <v>0</v>
      </c>
      <c r="C34" s="216">
        <v>89352580</v>
      </c>
      <c r="D34" s="216">
        <v>64168</v>
      </c>
      <c r="E34" s="217">
        <v>0</v>
      </c>
      <c r="F34" s="215">
        <v>0</v>
      </c>
      <c r="G34" s="215">
        <v>57121</v>
      </c>
      <c r="H34" s="216">
        <v>8169875</v>
      </c>
      <c r="I34" s="216">
        <v>97643744</v>
      </c>
      <c r="J34" s="216">
        <v>111487000</v>
      </c>
      <c r="K34" s="216">
        <v>125421962</v>
      </c>
    </row>
    <row r="35" spans="1:11" ht="14.25" customHeight="1">
      <c r="A35" s="213" t="s">
        <v>34</v>
      </c>
      <c r="B35" s="214">
        <f t="shared" ref="B35:K35" si="0">SUM(B4:B34)</f>
        <v>2662346395</v>
      </c>
      <c r="C35" s="214">
        <f t="shared" si="0"/>
        <v>202894933</v>
      </c>
      <c r="D35" s="214">
        <f t="shared" si="0"/>
        <v>53917847</v>
      </c>
      <c r="E35" s="214">
        <f t="shared" si="0"/>
        <v>82346641</v>
      </c>
      <c r="F35" s="214">
        <f t="shared" si="0"/>
        <v>28169772</v>
      </c>
      <c r="G35" s="214">
        <f t="shared" si="0"/>
        <v>901978</v>
      </c>
      <c r="H35" s="214">
        <f t="shared" si="0"/>
        <v>58891542</v>
      </c>
      <c r="I35" s="214">
        <f t="shared" si="0"/>
        <v>3089469108</v>
      </c>
      <c r="J35" s="214">
        <f t="shared" si="0"/>
        <v>2793305000</v>
      </c>
      <c r="K35" s="214">
        <f t="shared" si="0"/>
        <v>2943657536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orientation="landscape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9"/>
  <sheetViews>
    <sheetView view="pageBreakPreview" zoomScaleNormal="90" zoomScaleSheetLayoutView="100" workbookViewId="0">
      <selection activeCell="I38" sqref="I38"/>
    </sheetView>
  </sheetViews>
  <sheetFormatPr defaultRowHeight="12.75" outlineLevelRow="1"/>
  <cols>
    <col min="1" max="2" width="3.5703125" style="71" bestFit="1" customWidth="1"/>
    <col min="3" max="3" width="3.85546875" style="71" bestFit="1" customWidth="1"/>
    <col min="4" max="4" width="5.28515625" style="71" bestFit="1" customWidth="1"/>
    <col min="5" max="5" width="24.140625" style="71" customWidth="1"/>
    <col min="6" max="8" width="14.85546875" style="71" customWidth="1"/>
    <col min="9" max="9" width="15.28515625" style="71" customWidth="1"/>
    <col min="10" max="16384" width="9.140625" style="71"/>
  </cols>
  <sheetData>
    <row r="1" spans="1:9" ht="21.75" customHeight="1">
      <c r="A1" s="262" t="s">
        <v>873</v>
      </c>
      <c r="B1" s="263"/>
      <c r="C1" s="263"/>
      <c r="D1" s="273"/>
      <c r="E1" s="273"/>
      <c r="F1" s="273"/>
      <c r="G1" s="273"/>
      <c r="H1" s="273"/>
      <c r="I1" s="273"/>
    </row>
    <row r="2" spans="1:9" ht="14.25" customHeight="1">
      <c r="I2" s="115" t="s">
        <v>61</v>
      </c>
    </row>
    <row r="3" spans="1:9">
      <c r="A3" s="274" t="s">
        <v>116</v>
      </c>
      <c r="B3" s="275"/>
      <c r="C3" s="275"/>
      <c r="D3" s="275"/>
      <c r="E3" s="276" t="s">
        <v>35</v>
      </c>
      <c r="F3" s="274">
        <v>2014</v>
      </c>
      <c r="G3" s="274"/>
      <c r="H3" s="274"/>
      <c r="I3" s="278" t="s">
        <v>969</v>
      </c>
    </row>
    <row r="4" spans="1:9" ht="12.75" customHeight="1">
      <c r="A4" s="85" t="s">
        <v>872</v>
      </c>
      <c r="B4" s="85" t="s">
        <v>903</v>
      </c>
      <c r="C4" s="85" t="s">
        <v>869</v>
      </c>
      <c r="D4" s="85" t="s">
        <v>902</v>
      </c>
      <c r="E4" s="277"/>
      <c r="F4" s="85" t="s">
        <v>33</v>
      </c>
      <c r="G4" s="85" t="s">
        <v>60</v>
      </c>
      <c r="H4" s="85" t="s">
        <v>117</v>
      </c>
      <c r="I4" s="279"/>
    </row>
    <row r="5" spans="1:9" outlineLevel="1">
      <c r="A5" s="119" t="s">
        <v>229</v>
      </c>
      <c r="B5" s="119" t="s">
        <v>230</v>
      </c>
      <c r="C5" s="119" t="s">
        <v>230</v>
      </c>
      <c r="D5" s="119" t="s">
        <v>231</v>
      </c>
      <c r="E5" s="120" t="s">
        <v>232</v>
      </c>
      <c r="F5" s="121">
        <v>209461200</v>
      </c>
      <c r="G5" s="121">
        <v>206473297</v>
      </c>
      <c r="H5" s="121">
        <f>G5-F5</f>
        <v>-2987903</v>
      </c>
      <c r="I5" s="121">
        <v>223654144</v>
      </c>
    </row>
    <row r="6" spans="1:9" ht="15" customHeight="1" outlineLevel="1">
      <c r="A6" s="119" t="s">
        <v>229</v>
      </c>
      <c r="B6" s="119" t="s">
        <v>230</v>
      </c>
      <c r="C6" s="119" t="s">
        <v>230</v>
      </c>
      <c r="D6" s="119" t="s">
        <v>233</v>
      </c>
      <c r="E6" s="120" t="s">
        <v>234</v>
      </c>
      <c r="F6" s="121">
        <v>1769676800</v>
      </c>
      <c r="G6" s="121">
        <v>2027312875</v>
      </c>
      <c r="H6" s="121">
        <f t="shared" ref="H6:H69" si="0">G6-F6</f>
        <v>257636075</v>
      </c>
      <c r="I6" s="121">
        <v>1979267179</v>
      </c>
    </row>
    <row r="7" spans="1:9" ht="15" customHeight="1" outlineLevel="1">
      <c r="A7" s="119" t="s">
        <v>229</v>
      </c>
      <c r="B7" s="119" t="s">
        <v>230</v>
      </c>
      <c r="C7" s="119" t="s">
        <v>230</v>
      </c>
      <c r="D7" s="119" t="s">
        <v>235</v>
      </c>
      <c r="E7" s="120" t="s">
        <v>236</v>
      </c>
      <c r="F7" s="121">
        <v>-21000000</v>
      </c>
      <c r="G7" s="121">
        <v>-21172996</v>
      </c>
      <c r="H7" s="121">
        <f t="shared" si="0"/>
        <v>-172996</v>
      </c>
      <c r="I7" s="121">
        <v>-19597752</v>
      </c>
    </row>
    <row r="8" spans="1:9" ht="15" customHeight="1" outlineLevel="1">
      <c r="A8" s="119" t="s">
        <v>229</v>
      </c>
      <c r="B8" s="119" t="s">
        <v>230</v>
      </c>
      <c r="C8" s="119" t="s">
        <v>237</v>
      </c>
      <c r="D8" s="119" t="s">
        <v>1060</v>
      </c>
      <c r="E8" s="120" t="s">
        <v>1061</v>
      </c>
      <c r="F8" s="121">
        <v>17253800</v>
      </c>
      <c r="G8" s="121"/>
      <c r="H8" s="121">
        <f t="shared" si="0"/>
        <v>-17253800</v>
      </c>
      <c r="I8" s="121"/>
    </row>
    <row r="9" spans="1:9" ht="15" customHeight="1" outlineLevel="1">
      <c r="A9" s="119" t="s">
        <v>229</v>
      </c>
      <c r="B9" s="119" t="s">
        <v>230</v>
      </c>
      <c r="C9" s="119" t="s">
        <v>237</v>
      </c>
      <c r="D9" s="119" t="s">
        <v>1062</v>
      </c>
      <c r="E9" s="120" t="s">
        <v>1063</v>
      </c>
      <c r="F9" s="121">
        <v>23889700</v>
      </c>
      <c r="G9" s="121"/>
      <c r="H9" s="121">
        <f t="shared" si="0"/>
        <v>-23889700</v>
      </c>
      <c r="I9" s="121"/>
    </row>
    <row r="10" spans="1:9" ht="15" customHeight="1" outlineLevel="1">
      <c r="A10" s="119" t="s">
        <v>229</v>
      </c>
      <c r="B10" s="119" t="s">
        <v>230</v>
      </c>
      <c r="C10" s="119" t="s">
        <v>237</v>
      </c>
      <c r="D10" s="119" t="s">
        <v>1064</v>
      </c>
      <c r="E10" s="120" t="s">
        <v>1065</v>
      </c>
      <c r="F10" s="121">
        <v>71669600</v>
      </c>
      <c r="G10" s="121"/>
      <c r="H10" s="121">
        <f t="shared" si="0"/>
        <v>-71669600</v>
      </c>
      <c r="I10" s="121"/>
    </row>
    <row r="11" spans="1:9" ht="15" customHeight="1" outlineLevel="1">
      <c r="A11" s="119" t="s">
        <v>229</v>
      </c>
      <c r="B11" s="119" t="s">
        <v>230</v>
      </c>
      <c r="C11" s="119" t="s">
        <v>237</v>
      </c>
      <c r="D11" s="119" t="s">
        <v>238</v>
      </c>
      <c r="E11" s="120" t="s">
        <v>239</v>
      </c>
      <c r="F11" s="121">
        <v>57070200</v>
      </c>
      <c r="G11" s="121">
        <v>62390724</v>
      </c>
      <c r="H11" s="121">
        <f t="shared" si="0"/>
        <v>5320524</v>
      </c>
      <c r="I11" s="121">
        <v>54155856</v>
      </c>
    </row>
    <row r="12" spans="1:9" ht="15" customHeight="1" outlineLevel="1">
      <c r="A12" s="119" t="s">
        <v>229</v>
      </c>
      <c r="B12" s="119" t="s">
        <v>230</v>
      </c>
      <c r="C12" s="119" t="s">
        <v>237</v>
      </c>
      <c r="D12" s="119" t="s">
        <v>240</v>
      </c>
      <c r="E12" s="120" t="s">
        <v>241</v>
      </c>
      <c r="F12" s="121">
        <v>99541200</v>
      </c>
      <c r="G12" s="121">
        <v>107213712</v>
      </c>
      <c r="H12" s="121">
        <f t="shared" si="0"/>
        <v>7672512</v>
      </c>
      <c r="I12" s="121">
        <v>101266533</v>
      </c>
    </row>
    <row r="13" spans="1:9" ht="15" customHeight="1" outlineLevel="1">
      <c r="A13" s="119" t="s">
        <v>229</v>
      </c>
      <c r="B13" s="119" t="s">
        <v>230</v>
      </c>
      <c r="C13" s="119" t="s">
        <v>237</v>
      </c>
      <c r="D13" s="119" t="s">
        <v>242</v>
      </c>
      <c r="E13" s="120" t="s">
        <v>243</v>
      </c>
      <c r="F13" s="121">
        <v>56539500</v>
      </c>
      <c r="G13" s="121">
        <v>38935826</v>
      </c>
      <c r="H13" s="121">
        <f t="shared" si="0"/>
        <v>-17603674</v>
      </c>
      <c r="I13" s="121">
        <v>37630660</v>
      </c>
    </row>
    <row r="14" spans="1:9" ht="15" customHeight="1" outlineLevel="1">
      <c r="A14" s="119" t="s">
        <v>229</v>
      </c>
      <c r="B14" s="119" t="s">
        <v>230</v>
      </c>
      <c r="C14" s="119" t="s">
        <v>237</v>
      </c>
      <c r="D14" s="119" t="s">
        <v>244</v>
      </c>
      <c r="E14" s="120" t="s">
        <v>245</v>
      </c>
      <c r="F14" s="121">
        <v>34291200</v>
      </c>
      <c r="G14" s="121">
        <v>36231980</v>
      </c>
      <c r="H14" s="121">
        <f t="shared" si="0"/>
        <v>1940780</v>
      </c>
      <c r="I14" s="121">
        <v>34248280</v>
      </c>
    </row>
    <row r="15" spans="1:9" ht="15" customHeight="1" outlineLevel="1">
      <c r="A15" s="119" t="s">
        <v>229</v>
      </c>
      <c r="B15" s="119" t="s">
        <v>230</v>
      </c>
      <c r="C15" s="119" t="s">
        <v>237</v>
      </c>
      <c r="D15" s="119" t="s">
        <v>246</v>
      </c>
      <c r="E15" s="120" t="s">
        <v>247</v>
      </c>
      <c r="F15" s="121">
        <v>71221300</v>
      </c>
      <c r="G15" s="121">
        <v>189949848</v>
      </c>
      <c r="H15" s="121">
        <f t="shared" si="0"/>
        <v>118728548</v>
      </c>
      <c r="I15" s="121">
        <v>173713023</v>
      </c>
    </row>
    <row r="16" spans="1:9" ht="15" customHeight="1" outlineLevel="1">
      <c r="A16" s="119" t="s">
        <v>229</v>
      </c>
      <c r="B16" s="119" t="s">
        <v>230</v>
      </c>
      <c r="C16" s="119" t="s">
        <v>248</v>
      </c>
      <c r="D16" s="119" t="s">
        <v>249</v>
      </c>
      <c r="E16" s="120" t="s">
        <v>118</v>
      </c>
      <c r="F16" s="121">
        <v>8779700</v>
      </c>
      <c r="G16" s="121">
        <v>10605738</v>
      </c>
      <c r="H16" s="121">
        <f t="shared" si="0"/>
        <v>1826038</v>
      </c>
      <c r="I16" s="121">
        <v>11676073</v>
      </c>
    </row>
    <row r="17" spans="1:9" ht="15" customHeight="1" outlineLevel="1">
      <c r="A17" s="119" t="s">
        <v>229</v>
      </c>
      <c r="B17" s="119" t="s">
        <v>230</v>
      </c>
      <c r="C17" s="119" t="s">
        <v>248</v>
      </c>
      <c r="D17" s="119" t="s">
        <v>250</v>
      </c>
      <c r="E17" s="120" t="s">
        <v>119</v>
      </c>
      <c r="F17" s="121">
        <v>5805800</v>
      </c>
      <c r="G17" s="121">
        <v>4405390</v>
      </c>
      <c r="H17" s="121">
        <f t="shared" si="0"/>
        <v>-1400410</v>
      </c>
      <c r="I17" s="121">
        <v>4143467</v>
      </c>
    </row>
    <row r="18" spans="1:9" ht="15" customHeight="1" outlineLevel="1">
      <c r="A18" s="119" t="s">
        <v>229</v>
      </c>
      <c r="B18" s="119" t="s">
        <v>237</v>
      </c>
      <c r="C18" s="119" t="s">
        <v>237</v>
      </c>
      <c r="D18" s="119" t="s">
        <v>252</v>
      </c>
      <c r="E18" s="120" t="s">
        <v>253</v>
      </c>
      <c r="F18" s="121">
        <v>50000000</v>
      </c>
      <c r="G18" s="121">
        <v>45313631</v>
      </c>
      <c r="H18" s="121">
        <f t="shared" si="0"/>
        <v>-4686369</v>
      </c>
      <c r="I18" s="121">
        <v>28116872</v>
      </c>
    </row>
    <row r="19" spans="1:9" ht="15" customHeight="1" outlineLevel="1">
      <c r="A19" s="119" t="s">
        <v>229</v>
      </c>
      <c r="B19" s="119" t="s">
        <v>237</v>
      </c>
      <c r="C19" s="119" t="s">
        <v>237</v>
      </c>
      <c r="D19" s="119" t="s">
        <v>254</v>
      </c>
      <c r="E19" s="120" t="s">
        <v>255</v>
      </c>
      <c r="F19" s="121">
        <v>12000000</v>
      </c>
      <c r="G19" s="121">
        <v>7457362</v>
      </c>
      <c r="H19" s="121">
        <f t="shared" si="0"/>
        <v>-4542638</v>
      </c>
      <c r="I19" s="121">
        <v>8877231</v>
      </c>
    </row>
    <row r="20" spans="1:9" ht="15" customHeight="1" outlineLevel="1">
      <c r="A20" s="119" t="s">
        <v>229</v>
      </c>
      <c r="B20" s="119" t="s">
        <v>237</v>
      </c>
      <c r="C20" s="119" t="s">
        <v>237</v>
      </c>
      <c r="D20" s="119" t="s">
        <v>256</v>
      </c>
      <c r="E20" s="120" t="s">
        <v>257</v>
      </c>
      <c r="F20" s="121">
        <v>30000000</v>
      </c>
      <c r="G20" s="121">
        <v>16968822</v>
      </c>
      <c r="H20" s="121">
        <f t="shared" si="0"/>
        <v>-13031178</v>
      </c>
      <c r="I20" s="121">
        <v>59526086</v>
      </c>
    </row>
    <row r="21" spans="1:9" ht="15" customHeight="1" outlineLevel="1">
      <c r="A21" s="119" t="s">
        <v>229</v>
      </c>
      <c r="B21" s="119" t="s">
        <v>237</v>
      </c>
      <c r="C21" s="119" t="s">
        <v>237</v>
      </c>
      <c r="D21" s="119" t="s">
        <v>258</v>
      </c>
      <c r="E21" s="120" t="s">
        <v>259</v>
      </c>
      <c r="F21" s="121">
        <v>16000000</v>
      </c>
      <c r="G21" s="121">
        <v>17912053</v>
      </c>
      <c r="H21" s="121">
        <f t="shared" si="0"/>
        <v>1912053</v>
      </c>
      <c r="I21" s="121">
        <v>18019058</v>
      </c>
    </row>
    <row r="22" spans="1:9" ht="15" customHeight="1" outlineLevel="1">
      <c r="A22" s="119" t="s">
        <v>229</v>
      </c>
      <c r="B22" s="119" t="s">
        <v>237</v>
      </c>
      <c r="C22" s="119" t="s">
        <v>237</v>
      </c>
      <c r="D22" s="119" t="s">
        <v>260</v>
      </c>
      <c r="E22" s="120" t="s">
        <v>261</v>
      </c>
      <c r="F22" s="121">
        <v>21000</v>
      </c>
      <c r="G22" s="121">
        <v>361304</v>
      </c>
      <c r="H22" s="121">
        <f t="shared" si="0"/>
        <v>340304</v>
      </c>
      <c r="I22" s="121">
        <v>46703</v>
      </c>
    </row>
    <row r="23" spans="1:9" ht="15" customHeight="1" outlineLevel="1">
      <c r="A23" s="119" t="s">
        <v>229</v>
      </c>
      <c r="B23" s="119" t="s">
        <v>237</v>
      </c>
      <c r="C23" s="119" t="s">
        <v>237</v>
      </c>
      <c r="D23" s="119" t="s">
        <v>262</v>
      </c>
      <c r="E23" s="120" t="s">
        <v>120</v>
      </c>
      <c r="F23" s="121">
        <v>300000</v>
      </c>
      <c r="G23" s="121">
        <v>573849</v>
      </c>
      <c r="H23" s="121">
        <f t="shared" si="0"/>
        <v>273849</v>
      </c>
      <c r="I23" s="121">
        <v>497919</v>
      </c>
    </row>
    <row r="24" spans="1:9" ht="15" customHeight="1" outlineLevel="1">
      <c r="A24" s="119" t="s">
        <v>229</v>
      </c>
      <c r="B24" s="119" t="s">
        <v>237</v>
      </c>
      <c r="C24" s="119" t="s">
        <v>248</v>
      </c>
      <c r="D24" s="119" t="s">
        <v>263</v>
      </c>
      <c r="E24" s="120" t="s">
        <v>264</v>
      </c>
      <c r="F24" s="121">
        <v>82105</v>
      </c>
      <c r="G24" s="121">
        <v>41885</v>
      </c>
      <c r="H24" s="121">
        <f t="shared" si="0"/>
        <v>-40220</v>
      </c>
      <c r="I24" s="121">
        <v>623569</v>
      </c>
    </row>
    <row r="25" spans="1:9" ht="15" customHeight="1" outlineLevel="1">
      <c r="A25" s="119" t="s">
        <v>229</v>
      </c>
      <c r="B25" s="119" t="s">
        <v>237</v>
      </c>
      <c r="C25" s="119" t="s">
        <v>248</v>
      </c>
      <c r="D25" s="119" t="s">
        <v>265</v>
      </c>
      <c r="E25" s="120" t="s">
        <v>266</v>
      </c>
      <c r="F25" s="121">
        <v>5000</v>
      </c>
      <c r="G25" s="121">
        <v>9603</v>
      </c>
      <c r="H25" s="121">
        <f t="shared" si="0"/>
        <v>4603</v>
      </c>
      <c r="I25" s="121">
        <v>3288</v>
      </c>
    </row>
    <row r="26" spans="1:9" ht="15" customHeight="1" outlineLevel="1">
      <c r="A26" s="119" t="s">
        <v>229</v>
      </c>
      <c r="B26" s="119" t="s">
        <v>237</v>
      </c>
      <c r="C26" s="119" t="s">
        <v>248</v>
      </c>
      <c r="D26" s="119" t="s">
        <v>267</v>
      </c>
      <c r="E26" s="120" t="s">
        <v>268</v>
      </c>
      <c r="F26" s="121">
        <v>10000</v>
      </c>
      <c r="G26" s="121">
        <v>13892</v>
      </c>
      <c r="H26" s="121">
        <f t="shared" si="0"/>
        <v>3892</v>
      </c>
      <c r="I26" s="121">
        <v>13450</v>
      </c>
    </row>
    <row r="27" spans="1:9" ht="15" customHeight="1" outlineLevel="1">
      <c r="A27" s="119" t="s">
        <v>229</v>
      </c>
      <c r="B27" s="119" t="s">
        <v>237</v>
      </c>
      <c r="C27" s="119" t="s">
        <v>248</v>
      </c>
      <c r="D27" s="119" t="s">
        <v>269</v>
      </c>
      <c r="E27" s="120" t="s">
        <v>270</v>
      </c>
      <c r="F27" s="121">
        <v>771193</v>
      </c>
      <c r="G27" s="121">
        <v>1579778</v>
      </c>
      <c r="H27" s="121">
        <f t="shared" si="0"/>
        <v>808585</v>
      </c>
      <c r="I27" s="121">
        <v>754447</v>
      </c>
    </row>
    <row r="28" spans="1:9" ht="22.15" customHeight="1" outlineLevel="1">
      <c r="A28" s="119" t="s">
        <v>229</v>
      </c>
      <c r="B28" s="119" t="s">
        <v>237</v>
      </c>
      <c r="C28" s="119" t="s">
        <v>248</v>
      </c>
      <c r="D28" s="119" t="s">
        <v>271</v>
      </c>
      <c r="E28" s="120" t="s">
        <v>121</v>
      </c>
      <c r="F28" s="121">
        <v>14000</v>
      </c>
      <c r="G28" s="121">
        <v>13787</v>
      </c>
      <c r="H28" s="121">
        <f t="shared" si="0"/>
        <v>-213</v>
      </c>
      <c r="I28" s="121">
        <v>18197</v>
      </c>
    </row>
    <row r="29" spans="1:9" ht="15" customHeight="1" outlineLevel="1">
      <c r="A29" s="119" t="s">
        <v>229</v>
      </c>
      <c r="B29" s="119" t="s">
        <v>237</v>
      </c>
      <c r="C29" s="119" t="s">
        <v>248</v>
      </c>
      <c r="D29" s="119" t="s">
        <v>272</v>
      </c>
      <c r="E29" s="120" t="s">
        <v>273</v>
      </c>
      <c r="F29" s="121">
        <v>190000</v>
      </c>
      <c r="G29" s="121">
        <v>40000</v>
      </c>
      <c r="H29" s="121">
        <f t="shared" si="0"/>
        <v>-150000</v>
      </c>
      <c r="I29" s="121">
        <v>194639</v>
      </c>
    </row>
    <row r="30" spans="1:9" ht="15" customHeight="1" outlineLevel="1">
      <c r="A30" s="119" t="s">
        <v>229</v>
      </c>
      <c r="B30" s="119" t="s">
        <v>237</v>
      </c>
      <c r="C30" s="119" t="s">
        <v>248</v>
      </c>
      <c r="D30" s="119" t="s">
        <v>1067</v>
      </c>
      <c r="E30" s="120" t="s">
        <v>1068</v>
      </c>
      <c r="F30" s="121"/>
      <c r="G30" s="121">
        <v>31799</v>
      </c>
      <c r="H30" s="121">
        <f t="shared" si="0"/>
        <v>31799</v>
      </c>
      <c r="I30" s="121">
        <v>15445</v>
      </c>
    </row>
    <row r="31" spans="1:9" ht="15" customHeight="1" outlineLevel="1">
      <c r="A31" s="119" t="s">
        <v>229</v>
      </c>
      <c r="B31" s="119" t="s">
        <v>237</v>
      </c>
      <c r="C31" s="119" t="s">
        <v>248</v>
      </c>
      <c r="D31" s="119" t="s">
        <v>1069</v>
      </c>
      <c r="E31" s="120" t="s">
        <v>1070</v>
      </c>
      <c r="F31" s="121"/>
      <c r="G31" s="121">
        <v>109042</v>
      </c>
      <c r="H31" s="121">
        <f t="shared" si="0"/>
        <v>109042</v>
      </c>
      <c r="I31" s="121">
        <v>31613</v>
      </c>
    </row>
    <row r="32" spans="1:9" ht="15" customHeight="1" outlineLevel="1">
      <c r="A32" s="119" t="s">
        <v>229</v>
      </c>
      <c r="B32" s="119" t="s">
        <v>237</v>
      </c>
      <c r="C32" s="119" t="s">
        <v>248</v>
      </c>
      <c r="D32" s="119" t="s">
        <v>1071</v>
      </c>
      <c r="E32" s="120" t="s">
        <v>1072</v>
      </c>
      <c r="F32" s="121"/>
      <c r="G32" s="121">
        <v>117822</v>
      </c>
      <c r="H32" s="121">
        <f t="shared" si="0"/>
        <v>117822</v>
      </c>
      <c r="I32" s="121">
        <v>34074</v>
      </c>
    </row>
    <row r="33" spans="1:9" ht="15" customHeight="1" outlineLevel="1">
      <c r="A33" s="119" t="s">
        <v>229</v>
      </c>
      <c r="B33" s="119" t="s">
        <v>237</v>
      </c>
      <c r="C33" s="119" t="s">
        <v>229</v>
      </c>
      <c r="D33" s="119" t="s">
        <v>274</v>
      </c>
      <c r="E33" s="120" t="s">
        <v>275</v>
      </c>
      <c r="F33" s="121">
        <v>1605900</v>
      </c>
      <c r="G33" s="121">
        <v>982251</v>
      </c>
      <c r="H33" s="121">
        <f t="shared" si="0"/>
        <v>-623649</v>
      </c>
      <c r="I33" s="121">
        <v>1470554</v>
      </c>
    </row>
    <row r="34" spans="1:9" ht="15" customHeight="1" outlineLevel="1">
      <c r="A34" s="119" t="s">
        <v>229</v>
      </c>
      <c r="B34" s="119" t="s">
        <v>237</v>
      </c>
      <c r="C34" s="119" t="s">
        <v>229</v>
      </c>
      <c r="D34" s="119" t="s">
        <v>276</v>
      </c>
      <c r="E34" s="120" t="s">
        <v>122</v>
      </c>
      <c r="F34" s="121">
        <v>2073600</v>
      </c>
      <c r="G34" s="121">
        <v>2428954</v>
      </c>
      <c r="H34" s="121">
        <f t="shared" si="0"/>
        <v>355354</v>
      </c>
      <c r="I34" s="121">
        <v>2145700</v>
      </c>
    </row>
    <row r="35" spans="1:9" ht="15" customHeight="1" outlineLevel="1">
      <c r="A35" s="119" t="s">
        <v>229</v>
      </c>
      <c r="B35" s="119" t="s">
        <v>237</v>
      </c>
      <c r="C35" s="119" t="s">
        <v>229</v>
      </c>
      <c r="D35" s="119" t="s">
        <v>277</v>
      </c>
      <c r="E35" s="120" t="s">
        <v>278</v>
      </c>
      <c r="F35" s="121">
        <v>8606000</v>
      </c>
      <c r="G35" s="121">
        <v>11471167</v>
      </c>
      <c r="H35" s="121">
        <f t="shared" si="0"/>
        <v>2865167</v>
      </c>
      <c r="I35" s="121">
        <v>9291907</v>
      </c>
    </row>
    <row r="36" spans="1:9" ht="15" customHeight="1" outlineLevel="1">
      <c r="A36" s="119" t="s">
        <v>229</v>
      </c>
      <c r="B36" s="119" t="s">
        <v>237</v>
      </c>
      <c r="C36" s="119" t="s">
        <v>229</v>
      </c>
      <c r="D36" s="119" t="s">
        <v>279</v>
      </c>
      <c r="E36" s="120" t="s">
        <v>123</v>
      </c>
      <c r="F36" s="121">
        <v>1500000</v>
      </c>
      <c r="G36" s="121">
        <v>1475497</v>
      </c>
      <c r="H36" s="121">
        <f t="shared" si="0"/>
        <v>-24503</v>
      </c>
      <c r="I36" s="121">
        <v>1546156</v>
      </c>
    </row>
    <row r="37" spans="1:9" ht="15" customHeight="1" outlineLevel="1">
      <c r="A37" s="119" t="s">
        <v>229</v>
      </c>
      <c r="B37" s="119" t="s">
        <v>237</v>
      </c>
      <c r="C37" s="119" t="s">
        <v>229</v>
      </c>
      <c r="D37" s="119" t="s">
        <v>920</v>
      </c>
      <c r="E37" s="120" t="s">
        <v>921</v>
      </c>
      <c r="F37" s="121">
        <v>165420</v>
      </c>
      <c r="G37" s="121">
        <v>7000</v>
      </c>
      <c r="H37" s="121">
        <f t="shared" si="0"/>
        <v>-158420</v>
      </c>
      <c r="I37" s="121">
        <v>19012</v>
      </c>
    </row>
    <row r="38" spans="1:9" ht="15" customHeight="1" outlineLevel="1">
      <c r="A38" s="119" t="s">
        <v>229</v>
      </c>
      <c r="B38" s="119" t="s">
        <v>237</v>
      </c>
      <c r="C38" s="119" t="s">
        <v>229</v>
      </c>
      <c r="D38" s="119" t="s">
        <v>280</v>
      </c>
      <c r="E38" s="120" t="s">
        <v>281</v>
      </c>
      <c r="F38" s="121">
        <v>25650000</v>
      </c>
      <c r="G38" s="121">
        <v>24231174</v>
      </c>
      <c r="H38" s="121">
        <f t="shared" si="0"/>
        <v>-1418826</v>
      </c>
      <c r="I38" s="121">
        <v>26949976</v>
      </c>
    </row>
    <row r="39" spans="1:9" ht="15" customHeight="1" outlineLevel="1">
      <c r="A39" s="119" t="s">
        <v>229</v>
      </c>
      <c r="B39" s="119" t="s">
        <v>237</v>
      </c>
      <c r="C39" s="119" t="s">
        <v>229</v>
      </c>
      <c r="D39" s="119" t="s">
        <v>282</v>
      </c>
      <c r="E39" s="120" t="s">
        <v>124</v>
      </c>
      <c r="F39" s="121">
        <v>1349000</v>
      </c>
      <c r="G39" s="121">
        <v>783410</v>
      </c>
      <c r="H39" s="121">
        <f t="shared" si="0"/>
        <v>-565590</v>
      </c>
      <c r="I39" s="121">
        <v>1200965</v>
      </c>
    </row>
    <row r="40" spans="1:9" ht="15" customHeight="1" outlineLevel="1">
      <c r="A40" s="119" t="s">
        <v>229</v>
      </c>
      <c r="B40" s="119" t="s">
        <v>237</v>
      </c>
      <c r="C40" s="119" t="s">
        <v>229</v>
      </c>
      <c r="D40" s="119" t="s">
        <v>283</v>
      </c>
      <c r="E40" s="120" t="s">
        <v>125</v>
      </c>
      <c r="F40" s="121">
        <v>805000</v>
      </c>
      <c r="G40" s="121">
        <v>557105</v>
      </c>
      <c r="H40" s="121">
        <f t="shared" si="0"/>
        <v>-247895</v>
      </c>
      <c r="I40" s="121">
        <v>768775</v>
      </c>
    </row>
    <row r="41" spans="1:9" ht="15" customHeight="1" outlineLevel="1">
      <c r="A41" s="119" t="s">
        <v>229</v>
      </c>
      <c r="B41" s="119" t="s">
        <v>237</v>
      </c>
      <c r="C41" s="119" t="s">
        <v>229</v>
      </c>
      <c r="D41" s="119" t="s">
        <v>284</v>
      </c>
      <c r="E41" s="120" t="s">
        <v>126</v>
      </c>
      <c r="F41" s="121">
        <v>150000</v>
      </c>
      <c r="G41" s="121">
        <v>91573</v>
      </c>
      <c r="H41" s="121">
        <f t="shared" si="0"/>
        <v>-58427</v>
      </c>
      <c r="I41" s="121">
        <v>79757</v>
      </c>
    </row>
    <row r="42" spans="1:9" ht="15" customHeight="1" outlineLevel="1">
      <c r="A42" s="119" t="s">
        <v>229</v>
      </c>
      <c r="B42" s="119" t="s">
        <v>237</v>
      </c>
      <c r="C42" s="119" t="s">
        <v>229</v>
      </c>
      <c r="D42" s="119" t="s">
        <v>285</v>
      </c>
      <c r="E42" s="120" t="s">
        <v>127</v>
      </c>
      <c r="F42" s="121">
        <v>11009000</v>
      </c>
      <c r="G42" s="121">
        <v>22418893</v>
      </c>
      <c r="H42" s="121">
        <f t="shared" si="0"/>
        <v>11409893</v>
      </c>
      <c r="I42" s="121">
        <v>18569156</v>
      </c>
    </row>
    <row r="43" spans="1:9" ht="15" customHeight="1" outlineLevel="1">
      <c r="A43" s="119" t="s">
        <v>229</v>
      </c>
      <c r="B43" s="119" t="s">
        <v>237</v>
      </c>
      <c r="C43" s="119" t="s">
        <v>229</v>
      </c>
      <c r="D43" s="119" t="s">
        <v>286</v>
      </c>
      <c r="E43" s="120" t="s">
        <v>128</v>
      </c>
      <c r="F43" s="121">
        <v>12338420</v>
      </c>
      <c r="G43" s="121">
        <v>14490304</v>
      </c>
      <c r="H43" s="121">
        <f t="shared" si="0"/>
        <v>2151884</v>
      </c>
      <c r="I43" s="121">
        <v>14183298</v>
      </c>
    </row>
    <row r="44" spans="1:9" ht="15" customHeight="1" outlineLevel="1">
      <c r="A44" s="119" t="s">
        <v>229</v>
      </c>
      <c r="B44" s="119" t="s">
        <v>237</v>
      </c>
      <c r="C44" s="119" t="s">
        <v>229</v>
      </c>
      <c r="D44" s="119" t="s">
        <v>287</v>
      </c>
      <c r="E44" s="120" t="s">
        <v>129</v>
      </c>
      <c r="F44" s="121">
        <v>3250976</v>
      </c>
      <c r="G44" s="121">
        <v>3695338</v>
      </c>
      <c r="H44" s="121">
        <f t="shared" si="0"/>
        <v>444362</v>
      </c>
      <c r="I44" s="121">
        <v>3512006</v>
      </c>
    </row>
    <row r="45" spans="1:9" ht="15" customHeight="1" outlineLevel="1">
      <c r="A45" s="119" t="s">
        <v>229</v>
      </c>
      <c r="B45" s="119" t="s">
        <v>237</v>
      </c>
      <c r="C45" s="119" t="s">
        <v>229</v>
      </c>
      <c r="D45" s="119" t="s">
        <v>288</v>
      </c>
      <c r="E45" s="120" t="s">
        <v>130</v>
      </c>
      <c r="F45" s="121">
        <v>4125000</v>
      </c>
      <c r="G45" s="121">
        <v>4775298</v>
      </c>
      <c r="H45" s="121">
        <f t="shared" si="0"/>
        <v>650298</v>
      </c>
      <c r="I45" s="121">
        <v>5097901</v>
      </c>
    </row>
    <row r="46" spans="1:9" s="171" customFormat="1" ht="15" customHeight="1" outlineLevel="1">
      <c r="A46" s="168" t="s">
        <v>229</v>
      </c>
      <c r="B46" s="168" t="s">
        <v>237</v>
      </c>
      <c r="C46" s="168" t="s">
        <v>229</v>
      </c>
      <c r="D46" s="168" t="s">
        <v>289</v>
      </c>
      <c r="E46" s="169" t="s">
        <v>131</v>
      </c>
      <c r="F46" s="170">
        <v>550000</v>
      </c>
      <c r="G46" s="170">
        <v>526107</v>
      </c>
      <c r="H46" s="121">
        <f t="shared" si="0"/>
        <v>-23893</v>
      </c>
      <c r="I46" s="170">
        <v>571020</v>
      </c>
    </row>
    <row r="47" spans="1:9" s="171" customFormat="1" ht="15" customHeight="1" outlineLevel="1">
      <c r="A47" s="168" t="s">
        <v>229</v>
      </c>
      <c r="B47" s="168" t="s">
        <v>237</v>
      </c>
      <c r="C47" s="168" t="s">
        <v>229</v>
      </c>
      <c r="D47" s="168" t="s">
        <v>290</v>
      </c>
      <c r="E47" s="169" t="s">
        <v>291</v>
      </c>
      <c r="F47" s="170">
        <v>1230000</v>
      </c>
      <c r="G47" s="170">
        <v>2581558</v>
      </c>
      <c r="H47" s="121">
        <f t="shared" si="0"/>
        <v>1351558</v>
      </c>
      <c r="I47" s="170">
        <v>2424129</v>
      </c>
    </row>
    <row r="48" spans="1:9" ht="15" customHeight="1" outlineLevel="1">
      <c r="A48" s="119" t="s">
        <v>229</v>
      </c>
      <c r="B48" s="119" t="s">
        <v>237</v>
      </c>
      <c r="C48" s="119" t="s">
        <v>229</v>
      </c>
      <c r="D48" s="119" t="s">
        <v>292</v>
      </c>
      <c r="E48" s="120" t="s">
        <v>293</v>
      </c>
      <c r="F48" s="121">
        <v>360000</v>
      </c>
      <c r="G48" s="121">
        <v>456500</v>
      </c>
      <c r="H48" s="121">
        <f t="shared" si="0"/>
        <v>96500</v>
      </c>
      <c r="I48" s="121">
        <v>457350</v>
      </c>
    </row>
    <row r="49" spans="1:9" ht="15" customHeight="1" outlineLevel="1">
      <c r="A49" s="119" t="s">
        <v>229</v>
      </c>
      <c r="B49" s="119" t="s">
        <v>237</v>
      </c>
      <c r="C49" s="119" t="s">
        <v>229</v>
      </c>
      <c r="D49" s="119" t="s">
        <v>294</v>
      </c>
      <c r="E49" s="120" t="s">
        <v>295</v>
      </c>
      <c r="F49" s="121">
        <v>8000000</v>
      </c>
      <c r="G49" s="121">
        <v>11427380</v>
      </c>
      <c r="H49" s="121">
        <f t="shared" si="0"/>
        <v>3427380</v>
      </c>
      <c r="I49" s="121">
        <v>9735429</v>
      </c>
    </row>
    <row r="50" spans="1:9" ht="15" customHeight="1" outlineLevel="1">
      <c r="A50" s="119" t="s">
        <v>229</v>
      </c>
      <c r="B50" s="119" t="s">
        <v>237</v>
      </c>
      <c r="C50" s="119" t="s">
        <v>229</v>
      </c>
      <c r="D50" s="119" t="s">
        <v>296</v>
      </c>
      <c r="E50" s="120" t="s">
        <v>132</v>
      </c>
      <c r="F50" s="121">
        <v>155650</v>
      </c>
      <c r="G50" s="121">
        <v>236632</v>
      </c>
      <c r="H50" s="121">
        <f t="shared" si="0"/>
        <v>80982</v>
      </c>
      <c r="I50" s="121">
        <v>199195</v>
      </c>
    </row>
    <row r="51" spans="1:9" ht="15" customHeight="1" outlineLevel="1">
      <c r="A51" s="119" t="s">
        <v>229</v>
      </c>
      <c r="B51" s="119" t="s">
        <v>237</v>
      </c>
      <c r="C51" s="119" t="s">
        <v>229</v>
      </c>
      <c r="D51" s="119" t="s">
        <v>297</v>
      </c>
      <c r="E51" s="120" t="s">
        <v>133</v>
      </c>
      <c r="F51" s="121">
        <v>28850</v>
      </c>
      <c r="G51" s="121">
        <v>56916</v>
      </c>
      <c r="H51" s="121">
        <f t="shared" si="0"/>
        <v>28066</v>
      </c>
      <c r="I51" s="121">
        <v>42490</v>
      </c>
    </row>
    <row r="52" spans="1:9" ht="15" customHeight="1" outlineLevel="1">
      <c r="A52" s="119" t="s">
        <v>229</v>
      </c>
      <c r="B52" s="119" t="s">
        <v>237</v>
      </c>
      <c r="C52" s="119" t="s">
        <v>229</v>
      </c>
      <c r="D52" s="119" t="s">
        <v>298</v>
      </c>
      <c r="E52" s="120" t="s">
        <v>299</v>
      </c>
      <c r="F52" s="121">
        <v>5500</v>
      </c>
      <c r="G52" s="121">
        <v>6988</v>
      </c>
      <c r="H52" s="121">
        <f t="shared" si="0"/>
        <v>1488</v>
      </c>
      <c r="I52" s="121">
        <v>6438</v>
      </c>
    </row>
    <row r="53" spans="1:9" ht="15" customHeight="1" outlineLevel="1">
      <c r="A53" s="119" t="s">
        <v>229</v>
      </c>
      <c r="B53" s="119" t="s">
        <v>237</v>
      </c>
      <c r="C53" s="119" t="s">
        <v>229</v>
      </c>
      <c r="D53" s="119" t="s">
        <v>300</v>
      </c>
      <c r="E53" s="120" t="s">
        <v>301</v>
      </c>
      <c r="F53" s="121">
        <v>1600000</v>
      </c>
      <c r="G53" s="121">
        <v>1299825</v>
      </c>
      <c r="H53" s="121">
        <f t="shared" si="0"/>
        <v>-300175</v>
      </c>
      <c r="I53" s="121">
        <v>1349574</v>
      </c>
    </row>
    <row r="54" spans="1:9" ht="15" customHeight="1" outlineLevel="1">
      <c r="A54" s="119" t="s">
        <v>229</v>
      </c>
      <c r="B54" s="119" t="s">
        <v>237</v>
      </c>
      <c r="C54" s="119" t="s">
        <v>229</v>
      </c>
      <c r="D54" s="119" t="s">
        <v>302</v>
      </c>
      <c r="E54" s="120" t="s">
        <v>303</v>
      </c>
      <c r="F54" s="121">
        <v>3150000</v>
      </c>
      <c r="G54" s="121">
        <v>3739191</v>
      </c>
      <c r="H54" s="121">
        <f t="shared" si="0"/>
        <v>589191</v>
      </c>
      <c r="I54" s="121">
        <v>3254755</v>
      </c>
    </row>
    <row r="55" spans="1:9" ht="15" customHeight="1" outlineLevel="1">
      <c r="A55" s="119" t="s">
        <v>229</v>
      </c>
      <c r="B55" s="119" t="s">
        <v>237</v>
      </c>
      <c r="C55" s="119" t="s">
        <v>229</v>
      </c>
      <c r="D55" s="119" t="s">
        <v>1073</v>
      </c>
      <c r="E55" s="120" t="s">
        <v>1074</v>
      </c>
      <c r="F55" s="121">
        <v>60638</v>
      </c>
      <c r="G55" s="121">
        <v>2016602</v>
      </c>
      <c r="H55" s="121">
        <f t="shared" si="0"/>
        <v>1955964</v>
      </c>
      <c r="I55" s="121">
        <v>1195076</v>
      </c>
    </row>
    <row r="56" spans="1:9" ht="15" customHeight="1" outlineLevel="1">
      <c r="A56" s="119" t="s">
        <v>229</v>
      </c>
      <c r="B56" s="119" t="s">
        <v>237</v>
      </c>
      <c r="C56" s="119" t="s">
        <v>229</v>
      </c>
      <c r="D56" s="119" t="s">
        <v>304</v>
      </c>
      <c r="E56" s="120" t="s">
        <v>305</v>
      </c>
      <c r="F56" s="121">
        <v>145518</v>
      </c>
      <c r="G56" s="121">
        <v>813061</v>
      </c>
      <c r="H56" s="121">
        <f t="shared" si="0"/>
        <v>667543</v>
      </c>
      <c r="I56" s="121">
        <v>939758</v>
      </c>
    </row>
    <row r="57" spans="1:9" ht="15" customHeight="1" outlineLevel="1">
      <c r="A57" s="119" t="s">
        <v>229</v>
      </c>
      <c r="B57" s="119" t="s">
        <v>237</v>
      </c>
      <c r="C57" s="119" t="s">
        <v>229</v>
      </c>
      <c r="D57" s="119" t="s">
        <v>306</v>
      </c>
      <c r="E57" s="120" t="s">
        <v>134</v>
      </c>
      <c r="F57" s="121">
        <v>195388</v>
      </c>
      <c r="G57" s="121">
        <v>199350</v>
      </c>
      <c r="H57" s="121">
        <f t="shared" si="0"/>
        <v>3962</v>
      </c>
      <c r="I57" s="121">
        <v>194415</v>
      </c>
    </row>
    <row r="58" spans="1:9" ht="15" customHeight="1" outlineLevel="1">
      <c r="A58" s="119" t="s">
        <v>229</v>
      </c>
      <c r="B58" s="119" t="s">
        <v>237</v>
      </c>
      <c r="C58" s="119" t="s">
        <v>229</v>
      </c>
      <c r="D58" s="119" t="s">
        <v>307</v>
      </c>
      <c r="E58" s="120" t="s">
        <v>135</v>
      </c>
      <c r="F58" s="121">
        <v>583300</v>
      </c>
      <c r="G58" s="121">
        <v>753425</v>
      </c>
      <c r="H58" s="121">
        <f t="shared" si="0"/>
        <v>170125</v>
      </c>
      <c r="I58" s="121">
        <v>893524</v>
      </c>
    </row>
    <row r="59" spans="1:9" ht="15" customHeight="1" outlineLevel="1">
      <c r="A59" s="119" t="s">
        <v>229</v>
      </c>
      <c r="B59" s="119" t="s">
        <v>237</v>
      </c>
      <c r="C59" s="119" t="s">
        <v>229</v>
      </c>
      <c r="D59" s="119" t="s">
        <v>308</v>
      </c>
      <c r="E59" s="120" t="s">
        <v>309</v>
      </c>
      <c r="F59" s="121">
        <v>3000</v>
      </c>
      <c r="G59" s="121">
        <v>10164</v>
      </c>
      <c r="H59" s="121">
        <f t="shared" si="0"/>
        <v>7164</v>
      </c>
      <c r="I59" s="121">
        <v>8110</v>
      </c>
    </row>
    <row r="60" spans="1:9" ht="15" customHeight="1" outlineLevel="1">
      <c r="A60" s="119" t="s">
        <v>229</v>
      </c>
      <c r="B60" s="119" t="s">
        <v>237</v>
      </c>
      <c r="C60" s="119" t="s">
        <v>229</v>
      </c>
      <c r="D60" s="119" t="s">
        <v>310</v>
      </c>
      <c r="E60" s="120" t="s">
        <v>311</v>
      </c>
      <c r="F60" s="121">
        <v>780000</v>
      </c>
      <c r="G60" s="121">
        <v>515456</v>
      </c>
      <c r="H60" s="121">
        <f t="shared" si="0"/>
        <v>-264544</v>
      </c>
      <c r="I60" s="121">
        <v>543125</v>
      </c>
    </row>
    <row r="61" spans="1:9" ht="15" customHeight="1" outlineLevel="1">
      <c r="A61" s="119" t="s">
        <v>229</v>
      </c>
      <c r="B61" s="119" t="s">
        <v>237</v>
      </c>
      <c r="C61" s="119" t="s">
        <v>229</v>
      </c>
      <c r="D61" s="119" t="s">
        <v>312</v>
      </c>
      <c r="E61" s="120" t="s">
        <v>313</v>
      </c>
      <c r="F61" s="121">
        <v>88500</v>
      </c>
      <c r="G61" s="121">
        <v>136611</v>
      </c>
      <c r="H61" s="121">
        <f t="shared" si="0"/>
        <v>48111</v>
      </c>
      <c r="I61" s="121">
        <v>86941</v>
      </c>
    </row>
    <row r="62" spans="1:9" ht="15" customHeight="1" outlineLevel="1">
      <c r="A62" s="119" t="s">
        <v>229</v>
      </c>
      <c r="B62" s="119" t="s">
        <v>237</v>
      </c>
      <c r="C62" s="119" t="s">
        <v>229</v>
      </c>
      <c r="D62" s="119" t="s">
        <v>314</v>
      </c>
      <c r="E62" s="120" t="s">
        <v>136</v>
      </c>
      <c r="F62" s="121">
        <v>290000</v>
      </c>
      <c r="G62" s="121">
        <v>166574</v>
      </c>
      <c r="H62" s="121">
        <f t="shared" si="0"/>
        <v>-123426</v>
      </c>
      <c r="I62" s="121">
        <v>261418</v>
      </c>
    </row>
    <row r="63" spans="1:9" ht="15" customHeight="1" outlineLevel="1">
      <c r="A63" s="119" t="s">
        <v>229</v>
      </c>
      <c r="B63" s="119" t="s">
        <v>248</v>
      </c>
      <c r="C63" s="119" t="s">
        <v>230</v>
      </c>
      <c r="D63" s="119" t="s">
        <v>315</v>
      </c>
      <c r="E63" s="120" t="s">
        <v>316</v>
      </c>
      <c r="F63" s="121">
        <v>550000</v>
      </c>
      <c r="G63" s="121">
        <v>420375</v>
      </c>
      <c r="H63" s="121">
        <f t="shared" si="0"/>
        <v>-129625</v>
      </c>
      <c r="I63" s="121">
        <v>466034</v>
      </c>
    </row>
    <row r="64" spans="1:9" ht="15" customHeight="1" outlineLevel="1">
      <c r="A64" s="119" t="s">
        <v>229</v>
      </c>
      <c r="B64" s="119" t="s">
        <v>248</v>
      </c>
      <c r="C64" s="119" t="s">
        <v>230</v>
      </c>
      <c r="D64" s="119" t="s">
        <v>317</v>
      </c>
      <c r="E64" s="120" t="s">
        <v>318</v>
      </c>
      <c r="F64" s="121">
        <v>9975000</v>
      </c>
      <c r="G64" s="121">
        <v>8560266</v>
      </c>
      <c r="H64" s="121">
        <f t="shared" si="0"/>
        <v>-1414734</v>
      </c>
      <c r="I64" s="121">
        <v>9155804</v>
      </c>
    </row>
    <row r="65" spans="1:9" ht="15" customHeight="1" outlineLevel="1">
      <c r="A65" s="119" t="s">
        <v>229</v>
      </c>
      <c r="B65" s="119" t="s">
        <v>248</v>
      </c>
      <c r="C65" s="119" t="s">
        <v>230</v>
      </c>
      <c r="D65" s="119" t="s">
        <v>319</v>
      </c>
      <c r="E65" s="120" t="s">
        <v>1170</v>
      </c>
      <c r="F65" s="121">
        <v>1425000</v>
      </c>
      <c r="G65" s="121">
        <v>1466386</v>
      </c>
      <c r="H65" s="121">
        <f t="shared" si="0"/>
        <v>41386</v>
      </c>
      <c r="I65" s="121">
        <v>1399255</v>
      </c>
    </row>
    <row r="66" spans="1:9" ht="15" customHeight="1" outlineLevel="1">
      <c r="A66" s="119" t="s">
        <v>229</v>
      </c>
      <c r="B66" s="119" t="s">
        <v>248</v>
      </c>
      <c r="C66" s="119" t="s">
        <v>230</v>
      </c>
      <c r="D66" s="119" t="s">
        <v>320</v>
      </c>
      <c r="E66" s="120" t="s">
        <v>321</v>
      </c>
      <c r="F66" s="121">
        <v>15000</v>
      </c>
      <c r="G66" s="121">
        <v>18439</v>
      </c>
      <c r="H66" s="121">
        <f t="shared" si="0"/>
        <v>3439</v>
      </c>
      <c r="I66" s="121">
        <v>11636</v>
      </c>
    </row>
    <row r="67" spans="1:9" ht="15" customHeight="1" outlineLevel="1">
      <c r="A67" s="119" t="s">
        <v>229</v>
      </c>
      <c r="B67" s="119" t="s">
        <v>248</v>
      </c>
      <c r="C67" s="119" t="s">
        <v>230</v>
      </c>
      <c r="D67" s="119" t="s">
        <v>322</v>
      </c>
      <c r="E67" s="120" t="s">
        <v>138</v>
      </c>
      <c r="F67" s="121">
        <v>5000</v>
      </c>
      <c r="G67" s="121"/>
      <c r="H67" s="121">
        <f t="shared" si="0"/>
        <v>-5000</v>
      </c>
      <c r="I67" s="121">
        <v>419</v>
      </c>
    </row>
    <row r="68" spans="1:9" ht="15" customHeight="1" outlineLevel="1">
      <c r="A68" s="119" t="s">
        <v>229</v>
      </c>
      <c r="B68" s="119" t="s">
        <v>248</v>
      </c>
      <c r="C68" s="119" t="s">
        <v>230</v>
      </c>
      <c r="D68" s="119" t="s">
        <v>323</v>
      </c>
      <c r="E68" s="120" t="s">
        <v>324</v>
      </c>
      <c r="F68" s="121">
        <v>10000</v>
      </c>
      <c r="G68" s="121">
        <v>900</v>
      </c>
      <c r="H68" s="121">
        <f t="shared" si="0"/>
        <v>-9100</v>
      </c>
      <c r="I68" s="121">
        <v>26283</v>
      </c>
    </row>
    <row r="69" spans="1:9" ht="15" customHeight="1" outlineLevel="1">
      <c r="A69" s="119" t="s">
        <v>229</v>
      </c>
      <c r="B69" s="119" t="s">
        <v>248</v>
      </c>
      <c r="C69" s="119" t="s">
        <v>230</v>
      </c>
      <c r="D69" s="119" t="s">
        <v>325</v>
      </c>
      <c r="E69" s="120" t="s">
        <v>326</v>
      </c>
      <c r="F69" s="121">
        <v>1040000</v>
      </c>
      <c r="G69" s="121">
        <v>1224931</v>
      </c>
      <c r="H69" s="121">
        <f t="shared" si="0"/>
        <v>184931</v>
      </c>
      <c r="I69" s="121">
        <v>1100859</v>
      </c>
    </row>
    <row r="70" spans="1:9" ht="15" customHeight="1" outlineLevel="1">
      <c r="A70" s="119" t="s">
        <v>229</v>
      </c>
      <c r="B70" s="119" t="s">
        <v>248</v>
      </c>
      <c r="C70" s="119" t="s">
        <v>230</v>
      </c>
      <c r="D70" s="119" t="s">
        <v>327</v>
      </c>
      <c r="E70" s="120" t="s">
        <v>328</v>
      </c>
      <c r="F70" s="121">
        <v>310000</v>
      </c>
      <c r="G70" s="121">
        <v>115491</v>
      </c>
      <c r="H70" s="121">
        <f t="shared" ref="H70:H133" si="1">G70-F70</f>
        <v>-194509</v>
      </c>
      <c r="I70" s="121">
        <v>240736</v>
      </c>
    </row>
    <row r="71" spans="1:9" ht="15" customHeight="1" outlineLevel="1">
      <c r="A71" s="119" t="s">
        <v>229</v>
      </c>
      <c r="B71" s="119" t="s">
        <v>248</v>
      </c>
      <c r="C71" s="119" t="s">
        <v>230</v>
      </c>
      <c r="D71" s="119" t="s">
        <v>329</v>
      </c>
      <c r="E71" s="120" t="s">
        <v>139</v>
      </c>
      <c r="F71" s="121">
        <v>270000</v>
      </c>
      <c r="G71" s="121">
        <v>272660</v>
      </c>
      <c r="H71" s="121">
        <f t="shared" si="1"/>
        <v>2660</v>
      </c>
      <c r="I71" s="121">
        <v>270000</v>
      </c>
    </row>
    <row r="72" spans="1:9" ht="15" customHeight="1" outlineLevel="1">
      <c r="A72" s="119" t="s">
        <v>229</v>
      </c>
      <c r="B72" s="119" t="s">
        <v>248</v>
      </c>
      <c r="C72" s="119" t="s">
        <v>230</v>
      </c>
      <c r="D72" s="119" t="s">
        <v>330</v>
      </c>
      <c r="E72" s="120" t="s">
        <v>331</v>
      </c>
      <c r="F72" s="121">
        <v>440000</v>
      </c>
      <c r="G72" s="121">
        <v>455586</v>
      </c>
      <c r="H72" s="121">
        <f t="shared" si="1"/>
        <v>15586</v>
      </c>
      <c r="I72" s="121">
        <v>421290</v>
      </c>
    </row>
    <row r="73" spans="1:9" ht="15" customHeight="1" outlineLevel="1">
      <c r="A73" s="119" t="s">
        <v>229</v>
      </c>
      <c r="B73" s="119" t="s">
        <v>248</v>
      </c>
      <c r="C73" s="119" t="s">
        <v>230</v>
      </c>
      <c r="D73" s="119" t="s">
        <v>332</v>
      </c>
      <c r="E73" s="120" t="s">
        <v>333</v>
      </c>
      <c r="F73" s="121">
        <v>150000</v>
      </c>
      <c r="G73" s="121">
        <v>13000</v>
      </c>
      <c r="H73" s="121">
        <f t="shared" si="1"/>
        <v>-137000</v>
      </c>
      <c r="I73" s="121">
        <v>69600</v>
      </c>
    </row>
    <row r="74" spans="1:9" ht="15" customHeight="1" outlineLevel="1">
      <c r="A74" s="119" t="s">
        <v>229</v>
      </c>
      <c r="B74" s="119" t="s">
        <v>248</v>
      </c>
      <c r="C74" s="119" t="s">
        <v>230</v>
      </c>
      <c r="D74" s="119" t="s">
        <v>334</v>
      </c>
      <c r="E74" s="120" t="s">
        <v>335</v>
      </c>
      <c r="F74" s="121">
        <v>35000</v>
      </c>
      <c r="G74" s="121">
        <v>40884</v>
      </c>
      <c r="H74" s="121">
        <f t="shared" si="1"/>
        <v>5884</v>
      </c>
      <c r="I74" s="121">
        <v>35184</v>
      </c>
    </row>
    <row r="75" spans="1:9" ht="15" customHeight="1" outlineLevel="1">
      <c r="A75" s="119" t="s">
        <v>229</v>
      </c>
      <c r="B75" s="119" t="s">
        <v>248</v>
      </c>
      <c r="C75" s="119" t="s">
        <v>230</v>
      </c>
      <c r="D75" s="119" t="s">
        <v>336</v>
      </c>
      <c r="E75" s="120" t="s">
        <v>337</v>
      </c>
      <c r="F75" s="121">
        <v>85000</v>
      </c>
      <c r="G75" s="121">
        <v>110623</v>
      </c>
      <c r="H75" s="121">
        <f t="shared" si="1"/>
        <v>25623</v>
      </c>
      <c r="I75" s="121">
        <v>102261</v>
      </c>
    </row>
    <row r="76" spans="1:9" ht="15" customHeight="1" outlineLevel="1">
      <c r="A76" s="119" t="s">
        <v>229</v>
      </c>
      <c r="B76" s="119" t="s">
        <v>248</v>
      </c>
      <c r="C76" s="119" t="s">
        <v>230</v>
      </c>
      <c r="D76" s="119" t="s">
        <v>338</v>
      </c>
      <c r="E76" s="120" t="s">
        <v>339</v>
      </c>
      <c r="F76" s="121">
        <v>105000</v>
      </c>
      <c r="G76" s="121">
        <v>201883</v>
      </c>
      <c r="H76" s="121">
        <f t="shared" si="1"/>
        <v>96883</v>
      </c>
      <c r="I76" s="121">
        <v>98517</v>
      </c>
    </row>
    <row r="77" spans="1:9" ht="15" customHeight="1" outlineLevel="1">
      <c r="A77" s="119" t="s">
        <v>229</v>
      </c>
      <c r="B77" s="119" t="s">
        <v>248</v>
      </c>
      <c r="C77" s="119" t="s">
        <v>230</v>
      </c>
      <c r="D77" s="119" t="s">
        <v>340</v>
      </c>
      <c r="E77" s="120" t="s">
        <v>341</v>
      </c>
      <c r="F77" s="121">
        <v>155000</v>
      </c>
      <c r="G77" s="121">
        <v>130374</v>
      </c>
      <c r="H77" s="121">
        <f t="shared" si="1"/>
        <v>-24626</v>
      </c>
      <c r="I77" s="121">
        <v>102315</v>
      </c>
    </row>
    <row r="78" spans="1:9" ht="15" customHeight="1" outlineLevel="1">
      <c r="A78" s="119" t="s">
        <v>229</v>
      </c>
      <c r="B78" s="119" t="s">
        <v>248</v>
      </c>
      <c r="C78" s="119" t="s">
        <v>230</v>
      </c>
      <c r="D78" s="119" t="s">
        <v>342</v>
      </c>
      <c r="E78" s="120" t="s">
        <v>1170</v>
      </c>
      <c r="F78" s="121">
        <v>450000</v>
      </c>
      <c r="G78" s="121">
        <v>956945</v>
      </c>
      <c r="H78" s="121">
        <f t="shared" si="1"/>
        <v>506945</v>
      </c>
      <c r="I78" s="121">
        <v>1131140</v>
      </c>
    </row>
    <row r="79" spans="1:9" ht="15" customHeight="1" outlineLevel="1">
      <c r="A79" s="119" t="s">
        <v>229</v>
      </c>
      <c r="B79" s="119" t="s">
        <v>248</v>
      </c>
      <c r="C79" s="119" t="s">
        <v>230</v>
      </c>
      <c r="D79" s="119" t="s">
        <v>343</v>
      </c>
      <c r="E79" s="120" t="s">
        <v>140</v>
      </c>
      <c r="F79" s="121">
        <v>350000</v>
      </c>
      <c r="G79" s="121">
        <v>520760</v>
      </c>
      <c r="H79" s="121">
        <f t="shared" si="1"/>
        <v>170760</v>
      </c>
      <c r="I79" s="121">
        <v>330142</v>
      </c>
    </row>
    <row r="80" spans="1:9" ht="15" customHeight="1" outlineLevel="1">
      <c r="A80" s="119" t="s">
        <v>229</v>
      </c>
      <c r="B80" s="119" t="s">
        <v>248</v>
      </c>
      <c r="C80" s="119" t="s">
        <v>230</v>
      </c>
      <c r="D80" s="119" t="s">
        <v>344</v>
      </c>
      <c r="E80" s="120" t="s">
        <v>141</v>
      </c>
      <c r="F80" s="121">
        <v>400000</v>
      </c>
      <c r="G80" s="121">
        <v>357218</v>
      </c>
      <c r="H80" s="121">
        <f t="shared" si="1"/>
        <v>-42782</v>
      </c>
      <c r="I80" s="121">
        <v>301212</v>
      </c>
    </row>
    <row r="81" spans="1:9" ht="15" customHeight="1" outlineLevel="1">
      <c r="A81" s="119" t="s">
        <v>229</v>
      </c>
      <c r="B81" s="119" t="s">
        <v>248</v>
      </c>
      <c r="C81" s="119" t="s">
        <v>230</v>
      </c>
      <c r="D81" s="119" t="s">
        <v>345</v>
      </c>
      <c r="E81" s="120" t="s">
        <v>346</v>
      </c>
      <c r="F81" s="121">
        <v>1500000</v>
      </c>
      <c r="G81" s="121">
        <v>908474</v>
      </c>
      <c r="H81" s="121">
        <f t="shared" si="1"/>
        <v>-591526</v>
      </c>
      <c r="I81" s="121">
        <v>879913</v>
      </c>
    </row>
    <row r="82" spans="1:9" ht="15" customHeight="1" outlineLevel="1">
      <c r="A82" s="119" t="s">
        <v>229</v>
      </c>
      <c r="B82" s="119" t="s">
        <v>248</v>
      </c>
      <c r="C82" s="119" t="s">
        <v>230</v>
      </c>
      <c r="D82" s="119" t="s">
        <v>347</v>
      </c>
      <c r="E82" s="120" t="s">
        <v>142</v>
      </c>
      <c r="F82" s="121">
        <v>2100000</v>
      </c>
      <c r="G82" s="121">
        <v>3000233</v>
      </c>
      <c r="H82" s="121">
        <f t="shared" si="1"/>
        <v>900233</v>
      </c>
      <c r="I82" s="121">
        <v>1918800</v>
      </c>
    </row>
    <row r="83" spans="1:9" ht="15" customHeight="1" outlineLevel="1">
      <c r="A83" s="119" t="s">
        <v>229</v>
      </c>
      <c r="B83" s="119" t="s">
        <v>248</v>
      </c>
      <c r="C83" s="119" t="s">
        <v>230</v>
      </c>
      <c r="D83" s="119" t="s">
        <v>1075</v>
      </c>
      <c r="E83" s="120" t="s">
        <v>1076</v>
      </c>
      <c r="F83" s="121">
        <v>5784552</v>
      </c>
      <c r="G83" s="121">
        <v>4519780</v>
      </c>
      <c r="H83" s="121">
        <f t="shared" si="1"/>
        <v>-1264772</v>
      </c>
      <c r="I83" s="121">
        <v>4590131</v>
      </c>
    </row>
    <row r="84" spans="1:9" ht="15" customHeight="1" outlineLevel="1">
      <c r="A84" s="119" t="s">
        <v>229</v>
      </c>
      <c r="B84" s="119" t="s">
        <v>248</v>
      </c>
      <c r="C84" s="119" t="s">
        <v>230</v>
      </c>
      <c r="D84" s="119" t="s">
        <v>348</v>
      </c>
      <c r="E84" s="120" t="s">
        <v>349</v>
      </c>
      <c r="F84" s="121">
        <v>1018650</v>
      </c>
      <c r="G84" s="121">
        <v>1331112</v>
      </c>
      <c r="H84" s="121">
        <f t="shared" si="1"/>
        <v>312462</v>
      </c>
      <c r="I84" s="121">
        <v>995111</v>
      </c>
    </row>
    <row r="85" spans="1:9" ht="15" customHeight="1" outlineLevel="1">
      <c r="A85" s="119" t="s">
        <v>229</v>
      </c>
      <c r="B85" s="119" t="s">
        <v>248</v>
      </c>
      <c r="C85" s="119" t="s">
        <v>230</v>
      </c>
      <c r="D85" s="119" t="s">
        <v>1077</v>
      </c>
      <c r="E85" s="120" t="s">
        <v>1078</v>
      </c>
      <c r="F85" s="121">
        <v>889439</v>
      </c>
      <c r="G85" s="121">
        <v>1542199</v>
      </c>
      <c r="H85" s="121">
        <f t="shared" si="1"/>
        <v>652760</v>
      </c>
      <c r="I85" s="121">
        <v>1463716</v>
      </c>
    </row>
    <row r="86" spans="1:9" ht="15" customHeight="1" outlineLevel="1">
      <c r="A86" s="119" t="s">
        <v>229</v>
      </c>
      <c r="B86" s="119" t="s">
        <v>248</v>
      </c>
      <c r="C86" s="119" t="s">
        <v>230</v>
      </c>
      <c r="D86" s="119" t="s">
        <v>1079</v>
      </c>
      <c r="E86" s="120" t="s">
        <v>1080</v>
      </c>
      <c r="F86" s="121">
        <v>33075</v>
      </c>
      <c r="G86" s="121"/>
      <c r="H86" s="121">
        <f t="shared" si="1"/>
        <v>-33075</v>
      </c>
      <c r="I86" s="121"/>
    </row>
    <row r="87" spans="1:9" ht="15" customHeight="1" outlineLevel="1">
      <c r="A87" s="119" t="s">
        <v>229</v>
      </c>
      <c r="B87" s="119" t="s">
        <v>248</v>
      </c>
      <c r="C87" s="119" t="s">
        <v>230</v>
      </c>
      <c r="D87" s="119" t="s">
        <v>350</v>
      </c>
      <c r="E87" s="120" t="s">
        <v>143</v>
      </c>
      <c r="F87" s="121">
        <v>55000</v>
      </c>
      <c r="G87" s="121">
        <v>54339</v>
      </c>
      <c r="H87" s="121">
        <f t="shared" si="1"/>
        <v>-661</v>
      </c>
      <c r="I87" s="121">
        <v>60634</v>
      </c>
    </row>
    <row r="88" spans="1:9" ht="15" customHeight="1" outlineLevel="1">
      <c r="A88" s="119" t="s">
        <v>229</v>
      </c>
      <c r="B88" s="119" t="s">
        <v>248</v>
      </c>
      <c r="C88" s="119" t="s">
        <v>230</v>
      </c>
      <c r="D88" s="119" t="s">
        <v>351</v>
      </c>
      <c r="E88" s="120" t="s">
        <v>144</v>
      </c>
      <c r="F88" s="121">
        <v>1514164</v>
      </c>
      <c r="G88" s="121">
        <v>604765</v>
      </c>
      <c r="H88" s="121">
        <f t="shared" si="1"/>
        <v>-909399</v>
      </c>
      <c r="I88" s="121">
        <v>1488855</v>
      </c>
    </row>
    <row r="89" spans="1:9" ht="15" customHeight="1" outlineLevel="1">
      <c r="A89" s="119" t="s">
        <v>229</v>
      </c>
      <c r="B89" s="119" t="s">
        <v>248</v>
      </c>
      <c r="C89" s="119" t="s">
        <v>230</v>
      </c>
      <c r="D89" s="119" t="s">
        <v>352</v>
      </c>
      <c r="E89" s="120" t="s">
        <v>145</v>
      </c>
      <c r="F89" s="121"/>
      <c r="G89" s="121">
        <v>2626</v>
      </c>
      <c r="H89" s="121">
        <f t="shared" si="1"/>
        <v>2626</v>
      </c>
      <c r="I89" s="121">
        <v>-3177</v>
      </c>
    </row>
    <row r="90" spans="1:9" ht="15" customHeight="1" outlineLevel="1">
      <c r="A90" s="119" t="s">
        <v>229</v>
      </c>
      <c r="B90" s="119" t="s">
        <v>248</v>
      </c>
      <c r="C90" s="119" t="s">
        <v>230</v>
      </c>
      <c r="D90" s="119" t="s">
        <v>353</v>
      </c>
      <c r="E90" s="120" t="s">
        <v>354</v>
      </c>
      <c r="F90" s="121">
        <v>15112820</v>
      </c>
      <c r="G90" s="121">
        <v>18437758</v>
      </c>
      <c r="H90" s="121">
        <f t="shared" si="1"/>
        <v>3324938</v>
      </c>
      <c r="I90" s="121">
        <v>17525693</v>
      </c>
    </row>
    <row r="91" spans="1:9" ht="15" customHeight="1" outlineLevel="1">
      <c r="A91" s="119" t="s">
        <v>229</v>
      </c>
      <c r="B91" s="119" t="s">
        <v>248</v>
      </c>
      <c r="C91" s="119" t="s">
        <v>230</v>
      </c>
      <c r="D91" s="119" t="s">
        <v>355</v>
      </c>
      <c r="E91" s="120" t="s">
        <v>146</v>
      </c>
      <c r="F91" s="121">
        <v>1500</v>
      </c>
      <c r="G91" s="121">
        <v>65940</v>
      </c>
      <c r="H91" s="121">
        <f t="shared" si="1"/>
        <v>64440</v>
      </c>
      <c r="I91" s="121">
        <v>67213</v>
      </c>
    </row>
    <row r="92" spans="1:9" ht="15" customHeight="1" outlineLevel="1">
      <c r="A92" s="119" t="s">
        <v>229</v>
      </c>
      <c r="B92" s="119" t="s">
        <v>248</v>
      </c>
      <c r="C92" s="119" t="s">
        <v>230</v>
      </c>
      <c r="D92" s="119" t="s">
        <v>356</v>
      </c>
      <c r="E92" s="120" t="s">
        <v>357</v>
      </c>
      <c r="F92" s="121">
        <v>97276</v>
      </c>
      <c r="G92" s="121">
        <v>116437</v>
      </c>
      <c r="H92" s="121">
        <f t="shared" si="1"/>
        <v>19161</v>
      </c>
      <c r="I92" s="121">
        <v>108192</v>
      </c>
    </row>
    <row r="93" spans="1:9" ht="15" customHeight="1" outlineLevel="1">
      <c r="A93" s="119" t="s">
        <v>229</v>
      </c>
      <c r="B93" s="119" t="s">
        <v>248</v>
      </c>
      <c r="C93" s="119" t="s">
        <v>230</v>
      </c>
      <c r="D93" s="119" t="s">
        <v>358</v>
      </c>
      <c r="E93" s="120" t="s">
        <v>147</v>
      </c>
      <c r="F93" s="121">
        <v>855557</v>
      </c>
      <c r="G93" s="121">
        <v>1047936</v>
      </c>
      <c r="H93" s="121">
        <f t="shared" si="1"/>
        <v>192379</v>
      </c>
      <c r="I93" s="121">
        <v>1089257</v>
      </c>
    </row>
    <row r="94" spans="1:9" ht="15" customHeight="1" outlineLevel="1">
      <c r="A94" s="119" t="s">
        <v>229</v>
      </c>
      <c r="B94" s="119" t="s">
        <v>248</v>
      </c>
      <c r="C94" s="119" t="s">
        <v>230</v>
      </c>
      <c r="D94" s="119" t="s">
        <v>359</v>
      </c>
      <c r="E94" s="120" t="s">
        <v>360</v>
      </c>
      <c r="F94" s="121">
        <v>656000</v>
      </c>
      <c r="G94" s="121">
        <v>594859</v>
      </c>
      <c r="H94" s="121">
        <f t="shared" si="1"/>
        <v>-61141</v>
      </c>
      <c r="I94" s="121">
        <v>561745</v>
      </c>
    </row>
    <row r="95" spans="1:9" ht="15" customHeight="1" outlineLevel="1">
      <c r="A95" s="119" t="s">
        <v>229</v>
      </c>
      <c r="B95" s="119" t="s">
        <v>248</v>
      </c>
      <c r="C95" s="119" t="s">
        <v>230</v>
      </c>
      <c r="D95" s="119" t="s">
        <v>361</v>
      </c>
      <c r="E95" s="120" t="s">
        <v>148</v>
      </c>
      <c r="F95" s="121">
        <v>3200000</v>
      </c>
      <c r="G95" s="121">
        <v>4336260</v>
      </c>
      <c r="H95" s="121">
        <f t="shared" si="1"/>
        <v>1136260</v>
      </c>
      <c r="I95" s="121">
        <v>3989825</v>
      </c>
    </row>
    <row r="96" spans="1:9" ht="15" customHeight="1" outlineLevel="1">
      <c r="A96" s="119" t="s">
        <v>229</v>
      </c>
      <c r="B96" s="119" t="s">
        <v>248</v>
      </c>
      <c r="C96" s="119" t="s">
        <v>230</v>
      </c>
      <c r="D96" s="119" t="s">
        <v>362</v>
      </c>
      <c r="E96" s="120" t="s">
        <v>363</v>
      </c>
      <c r="F96" s="121">
        <v>3864580</v>
      </c>
      <c r="G96" s="121">
        <v>750616</v>
      </c>
      <c r="H96" s="121">
        <f t="shared" si="1"/>
        <v>-3113964</v>
      </c>
      <c r="I96" s="121">
        <v>1019923</v>
      </c>
    </row>
    <row r="97" spans="1:9" ht="15" customHeight="1" outlineLevel="1">
      <c r="A97" s="119" t="s">
        <v>229</v>
      </c>
      <c r="B97" s="119" t="s">
        <v>248</v>
      </c>
      <c r="C97" s="119" t="s">
        <v>230</v>
      </c>
      <c r="D97" s="119" t="s">
        <v>364</v>
      </c>
      <c r="E97" s="120" t="s">
        <v>365</v>
      </c>
      <c r="F97" s="121">
        <v>20000</v>
      </c>
      <c r="G97" s="121"/>
      <c r="H97" s="121">
        <f t="shared" si="1"/>
        <v>-20000</v>
      </c>
      <c r="I97" s="121"/>
    </row>
    <row r="98" spans="1:9" ht="15" customHeight="1" outlineLevel="1">
      <c r="A98" s="119" t="s">
        <v>229</v>
      </c>
      <c r="B98" s="119" t="s">
        <v>248</v>
      </c>
      <c r="C98" s="119" t="s">
        <v>230</v>
      </c>
      <c r="D98" s="119" t="s">
        <v>366</v>
      </c>
      <c r="E98" s="120" t="s">
        <v>367</v>
      </c>
      <c r="F98" s="121">
        <v>150000</v>
      </c>
      <c r="G98" s="121">
        <v>77665</v>
      </c>
      <c r="H98" s="121">
        <f t="shared" si="1"/>
        <v>-72335</v>
      </c>
      <c r="I98" s="121">
        <v>81671</v>
      </c>
    </row>
    <row r="99" spans="1:9" ht="15" customHeight="1" outlineLevel="1">
      <c r="A99" s="119" t="s">
        <v>229</v>
      </c>
      <c r="B99" s="119" t="s">
        <v>248</v>
      </c>
      <c r="C99" s="119" t="s">
        <v>230</v>
      </c>
      <c r="D99" s="119" t="s">
        <v>368</v>
      </c>
      <c r="E99" s="120" t="s">
        <v>369</v>
      </c>
      <c r="F99" s="121">
        <v>635852</v>
      </c>
      <c r="G99" s="121">
        <v>764074</v>
      </c>
      <c r="H99" s="121">
        <f t="shared" si="1"/>
        <v>128222</v>
      </c>
      <c r="I99" s="121">
        <v>695993</v>
      </c>
    </row>
    <row r="100" spans="1:9" ht="15" customHeight="1" outlineLevel="1">
      <c r="A100" s="119" t="s">
        <v>229</v>
      </c>
      <c r="B100" s="119" t="s">
        <v>248</v>
      </c>
      <c r="C100" s="119" t="s">
        <v>230</v>
      </c>
      <c r="D100" s="119" t="s">
        <v>370</v>
      </c>
      <c r="E100" s="120" t="s">
        <v>371</v>
      </c>
      <c r="F100" s="121">
        <v>28025</v>
      </c>
      <c r="G100" s="121">
        <v>36661</v>
      </c>
      <c r="H100" s="121">
        <f t="shared" si="1"/>
        <v>8636</v>
      </c>
      <c r="I100" s="121">
        <v>28996</v>
      </c>
    </row>
    <row r="101" spans="1:9" ht="15" customHeight="1" outlineLevel="1">
      <c r="A101" s="119" t="s">
        <v>229</v>
      </c>
      <c r="B101" s="119" t="s">
        <v>248</v>
      </c>
      <c r="C101" s="119" t="s">
        <v>230</v>
      </c>
      <c r="D101" s="119" t="s">
        <v>870</v>
      </c>
      <c r="E101" s="120" t="s">
        <v>871</v>
      </c>
      <c r="F101" s="121">
        <v>55000</v>
      </c>
      <c r="G101" s="121">
        <v>159062</v>
      </c>
      <c r="H101" s="121">
        <f t="shared" si="1"/>
        <v>104062</v>
      </c>
      <c r="I101" s="121">
        <v>181050</v>
      </c>
    </row>
    <row r="102" spans="1:9" ht="15" customHeight="1" outlineLevel="1">
      <c r="A102" s="119" t="s">
        <v>229</v>
      </c>
      <c r="B102" s="119" t="s">
        <v>248</v>
      </c>
      <c r="C102" s="119" t="s">
        <v>237</v>
      </c>
      <c r="D102" s="119" t="s">
        <v>372</v>
      </c>
      <c r="E102" s="120" t="s">
        <v>373</v>
      </c>
      <c r="F102" s="121">
        <v>76000</v>
      </c>
      <c r="G102" s="121">
        <v>27111</v>
      </c>
      <c r="H102" s="121">
        <f t="shared" si="1"/>
        <v>-48889</v>
      </c>
      <c r="I102" s="121">
        <v>27478</v>
      </c>
    </row>
    <row r="103" spans="1:9" ht="15" customHeight="1" outlineLevel="1">
      <c r="A103" s="119" t="s">
        <v>229</v>
      </c>
      <c r="B103" s="119" t="s">
        <v>248</v>
      </c>
      <c r="C103" s="119" t="s">
        <v>237</v>
      </c>
      <c r="D103" s="119" t="s">
        <v>374</v>
      </c>
      <c r="E103" s="120" t="s">
        <v>375</v>
      </c>
      <c r="F103" s="121">
        <v>16500</v>
      </c>
      <c r="G103" s="121">
        <v>17458</v>
      </c>
      <c r="H103" s="121">
        <f t="shared" si="1"/>
        <v>958</v>
      </c>
      <c r="I103" s="121"/>
    </row>
    <row r="104" spans="1:9" ht="15" customHeight="1" outlineLevel="1">
      <c r="A104" s="119" t="s">
        <v>229</v>
      </c>
      <c r="B104" s="119" t="s">
        <v>248</v>
      </c>
      <c r="C104" s="119" t="s">
        <v>237</v>
      </c>
      <c r="D104" s="119" t="s">
        <v>376</v>
      </c>
      <c r="E104" s="120" t="s">
        <v>149</v>
      </c>
      <c r="F104" s="121">
        <v>3000</v>
      </c>
      <c r="G104" s="121">
        <v>44437</v>
      </c>
      <c r="H104" s="121">
        <f t="shared" si="1"/>
        <v>41437</v>
      </c>
      <c r="I104" s="121">
        <v>94827</v>
      </c>
    </row>
    <row r="105" spans="1:9" ht="15" customHeight="1" outlineLevel="1">
      <c r="A105" s="119" t="s">
        <v>229</v>
      </c>
      <c r="B105" s="119" t="s">
        <v>248</v>
      </c>
      <c r="C105" s="119" t="s">
        <v>237</v>
      </c>
      <c r="D105" s="119" t="s">
        <v>377</v>
      </c>
      <c r="E105" s="120" t="s">
        <v>150</v>
      </c>
      <c r="F105" s="121">
        <v>59150</v>
      </c>
      <c r="G105" s="121">
        <v>84272</v>
      </c>
      <c r="H105" s="121">
        <f t="shared" si="1"/>
        <v>25122</v>
      </c>
      <c r="I105" s="121">
        <v>41424</v>
      </c>
    </row>
    <row r="106" spans="1:9" ht="15" customHeight="1" outlineLevel="1">
      <c r="A106" s="119" t="s">
        <v>229</v>
      </c>
      <c r="B106" s="119" t="s">
        <v>248</v>
      </c>
      <c r="C106" s="119" t="s">
        <v>237</v>
      </c>
      <c r="D106" s="119" t="s">
        <v>378</v>
      </c>
      <c r="E106" s="120" t="s">
        <v>379</v>
      </c>
      <c r="F106" s="121">
        <v>85000</v>
      </c>
      <c r="G106" s="121">
        <v>47987</v>
      </c>
      <c r="H106" s="121">
        <f t="shared" si="1"/>
        <v>-37013</v>
      </c>
      <c r="I106" s="121">
        <v>51578</v>
      </c>
    </row>
    <row r="107" spans="1:9" ht="15" customHeight="1" outlineLevel="1">
      <c r="A107" s="119" t="s">
        <v>229</v>
      </c>
      <c r="B107" s="119" t="s">
        <v>248</v>
      </c>
      <c r="C107" s="119" t="s">
        <v>237</v>
      </c>
      <c r="D107" s="119" t="s">
        <v>380</v>
      </c>
      <c r="E107" s="120" t="s">
        <v>381</v>
      </c>
      <c r="F107" s="121">
        <v>11300</v>
      </c>
      <c r="G107" s="121">
        <v>11952</v>
      </c>
      <c r="H107" s="121">
        <f t="shared" si="1"/>
        <v>652</v>
      </c>
      <c r="I107" s="121">
        <v>11747</v>
      </c>
    </row>
    <row r="108" spans="1:9" ht="15" customHeight="1" outlineLevel="1">
      <c r="A108" s="119" t="s">
        <v>229</v>
      </c>
      <c r="B108" s="119" t="s">
        <v>248</v>
      </c>
      <c r="C108" s="119" t="s">
        <v>237</v>
      </c>
      <c r="D108" s="119" t="s">
        <v>382</v>
      </c>
      <c r="E108" s="120" t="s">
        <v>151</v>
      </c>
      <c r="F108" s="121">
        <v>191000</v>
      </c>
      <c r="G108" s="121">
        <v>338579</v>
      </c>
      <c r="H108" s="121">
        <f t="shared" si="1"/>
        <v>147579</v>
      </c>
      <c r="I108" s="121">
        <v>339654</v>
      </c>
    </row>
    <row r="109" spans="1:9" ht="15" customHeight="1" outlineLevel="1">
      <c r="A109" s="119" t="s">
        <v>229</v>
      </c>
      <c r="B109" s="119" t="s">
        <v>248</v>
      </c>
      <c r="C109" s="119" t="s">
        <v>237</v>
      </c>
      <c r="D109" s="119" t="s">
        <v>383</v>
      </c>
      <c r="E109" s="120" t="s">
        <v>137</v>
      </c>
      <c r="F109" s="121">
        <v>2754</v>
      </c>
      <c r="G109" s="121">
        <v>5358</v>
      </c>
      <c r="H109" s="121">
        <f t="shared" si="1"/>
        <v>2604</v>
      </c>
      <c r="I109" s="121">
        <v>11617</v>
      </c>
    </row>
    <row r="110" spans="1:9" ht="15" customHeight="1" outlineLevel="1">
      <c r="A110" s="119" t="s">
        <v>229</v>
      </c>
      <c r="B110" s="119" t="s">
        <v>248</v>
      </c>
      <c r="C110" s="119" t="s">
        <v>237</v>
      </c>
      <c r="D110" s="119" t="s">
        <v>384</v>
      </c>
      <c r="E110" s="120" t="s">
        <v>152</v>
      </c>
      <c r="F110" s="121">
        <v>30000</v>
      </c>
      <c r="G110" s="121">
        <v>20063</v>
      </c>
      <c r="H110" s="121">
        <f t="shared" si="1"/>
        <v>-9937</v>
      </c>
      <c r="I110" s="121">
        <v>14385</v>
      </c>
    </row>
    <row r="111" spans="1:9" ht="15" customHeight="1" outlineLevel="1">
      <c r="A111" s="119" t="s">
        <v>229</v>
      </c>
      <c r="B111" s="119" t="s">
        <v>248</v>
      </c>
      <c r="C111" s="119" t="s">
        <v>237</v>
      </c>
      <c r="D111" s="119" t="s">
        <v>385</v>
      </c>
      <c r="E111" s="120" t="s">
        <v>161</v>
      </c>
      <c r="F111" s="121">
        <v>10000</v>
      </c>
      <c r="G111" s="121">
        <v>8724</v>
      </c>
      <c r="H111" s="121">
        <f t="shared" si="1"/>
        <v>-1276</v>
      </c>
      <c r="I111" s="121">
        <v>5171</v>
      </c>
    </row>
    <row r="112" spans="1:9" ht="15" customHeight="1" outlineLevel="1">
      <c r="A112" s="119" t="s">
        <v>229</v>
      </c>
      <c r="B112" s="119" t="s">
        <v>248</v>
      </c>
      <c r="C112" s="119" t="s">
        <v>237</v>
      </c>
      <c r="D112" s="119" t="s">
        <v>1171</v>
      </c>
      <c r="E112" s="120" t="s">
        <v>1172</v>
      </c>
      <c r="F112" s="121"/>
      <c r="G112" s="121">
        <v>94390</v>
      </c>
      <c r="H112" s="121">
        <f t="shared" si="1"/>
        <v>94390</v>
      </c>
      <c r="I112" s="121"/>
    </row>
    <row r="113" spans="1:9" ht="15" customHeight="1" outlineLevel="1">
      <c r="A113" s="119" t="s">
        <v>229</v>
      </c>
      <c r="B113" s="119" t="s">
        <v>229</v>
      </c>
      <c r="C113" s="119" t="s">
        <v>230</v>
      </c>
      <c r="D113" s="119" t="s">
        <v>386</v>
      </c>
      <c r="E113" s="120" t="s">
        <v>387</v>
      </c>
      <c r="F113" s="121">
        <v>3000000</v>
      </c>
      <c r="G113" s="121">
        <v>7000000</v>
      </c>
      <c r="H113" s="121">
        <f t="shared" si="1"/>
        <v>4000000</v>
      </c>
      <c r="I113" s="299">
        <v>305701</v>
      </c>
    </row>
    <row r="114" spans="1:9" ht="15" customHeight="1" outlineLevel="1">
      <c r="A114" s="119" t="s">
        <v>229</v>
      </c>
      <c r="B114" s="119" t="s">
        <v>229</v>
      </c>
      <c r="C114" s="119" t="s">
        <v>230</v>
      </c>
      <c r="D114" s="119" t="s">
        <v>251</v>
      </c>
      <c r="E114" s="120" t="s">
        <v>1066</v>
      </c>
      <c r="F114" s="121">
        <v>56400000</v>
      </c>
      <c r="G114" s="121">
        <v>56400000</v>
      </c>
      <c r="H114" s="121">
        <f t="shared" si="1"/>
        <v>0</v>
      </c>
      <c r="I114" s="121"/>
    </row>
    <row r="115" spans="1:9" ht="15" customHeight="1" outlineLevel="1">
      <c r="A115" s="119" t="s">
        <v>229</v>
      </c>
      <c r="B115" s="119" t="s">
        <v>229</v>
      </c>
      <c r="C115" s="119" t="s">
        <v>230</v>
      </c>
      <c r="D115" s="119" t="s">
        <v>1081</v>
      </c>
      <c r="E115" s="120" t="s">
        <v>1082</v>
      </c>
      <c r="F115" s="121"/>
      <c r="G115" s="121"/>
      <c r="H115" s="121">
        <f t="shared" si="1"/>
        <v>0</v>
      </c>
      <c r="I115" s="121">
        <v>21542</v>
      </c>
    </row>
    <row r="116" spans="1:9" ht="15" customHeight="1" outlineLevel="1">
      <c r="A116" s="119" t="s">
        <v>229</v>
      </c>
      <c r="B116" s="119" t="s">
        <v>229</v>
      </c>
      <c r="C116" s="119" t="s">
        <v>230</v>
      </c>
      <c r="D116" s="119" t="s">
        <v>388</v>
      </c>
      <c r="E116" s="120" t="s">
        <v>389</v>
      </c>
      <c r="F116" s="121">
        <v>138588</v>
      </c>
      <c r="G116" s="121">
        <v>1198831</v>
      </c>
      <c r="H116" s="121">
        <f t="shared" si="1"/>
        <v>1060243</v>
      </c>
      <c r="I116" s="121">
        <v>930080</v>
      </c>
    </row>
    <row r="117" spans="1:9" ht="15" customHeight="1" outlineLevel="1">
      <c r="A117" s="119" t="s">
        <v>229</v>
      </c>
      <c r="B117" s="119" t="s">
        <v>229</v>
      </c>
      <c r="C117" s="119" t="s">
        <v>237</v>
      </c>
      <c r="D117" s="119" t="s">
        <v>390</v>
      </c>
      <c r="E117" s="120" t="s">
        <v>153</v>
      </c>
      <c r="F117" s="121">
        <v>2327132</v>
      </c>
      <c r="G117" s="121">
        <v>2263548</v>
      </c>
      <c r="H117" s="121">
        <f t="shared" si="1"/>
        <v>-63584</v>
      </c>
      <c r="I117" s="121">
        <v>1325647</v>
      </c>
    </row>
    <row r="118" spans="1:9" ht="15" customHeight="1" outlineLevel="1">
      <c r="A118" s="119" t="s">
        <v>229</v>
      </c>
      <c r="B118" s="119" t="s">
        <v>229</v>
      </c>
      <c r="C118" s="119" t="s">
        <v>237</v>
      </c>
      <c r="D118" s="119" t="s">
        <v>391</v>
      </c>
      <c r="E118" s="120" t="s">
        <v>392</v>
      </c>
      <c r="F118" s="121">
        <v>3766500</v>
      </c>
      <c r="G118" s="121">
        <v>4921444</v>
      </c>
      <c r="H118" s="121">
        <f t="shared" si="1"/>
        <v>1154944</v>
      </c>
      <c r="I118" s="121">
        <v>4471011</v>
      </c>
    </row>
    <row r="119" spans="1:9" ht="15" customHeight="1" outlineLevel="1">
      <c r="A119" s="119" t="s">
        <v>229</v>
      </c>
      <c r="B119" s="119" t="s">
        <v>229</v>
      </c>
      <c r="C119" s="119" t="s">
        <v>237</v>
      </c>
      <c r="D119" s="119" t="s">
        <v>393</v>
      </c>
      <c r="E119" s="120" t="s">
        <v>394</v>
      </c>
      <c r="F119" s="121">
        <v>1937715</v>
      </c>
      <c r="G119" s="121">
        <v>211749</v>
      </c>
      <c r="H119" s="121">
        <f t="shared" si="1"/>
        <v>-1725966</v>
      </c>
      <c r="I119" s="121">
        <v>1476047</v>
      </c>
    </row>
    <row r="120" spans="1:9" ht="15" customHeight="1" outlineLevel="1">
      <c r="A120" s="119" t="s">
        <v>229</v>
      </c>
      <c r="B120" s="119" t="s">
        <v>229</v>
      </c>
      <c r="C120" s="119" t="s">
        <v>237</v>
      </c>
      <c r="D120" s="119" t="s">
        <v>395</v>
      </c>
      <c r="E120" s="120" t="s">
        <v>154</v>
      </c>
      <c r="F120" s="121">
        <v>130643</v>
      </c>
      <c r="G120" s="121">
        <v>155477</v>
      </c>
      <c r="H120" s="121">
        <f t="shared" si="1"/>
        <v>24834</v>
      </c>
      <c r="I120" s="121">
        <v>91293</v>
      </c>
    </row>
    <row r="121" spans="1:9" ht="15" customHeight="1" outlineLevel="1">
      <c r="A121" s="119" t="s">
        <v>229</v>
      </c>
      <c r="B121" s="119" t="s">
        <v>229</v>
      </c>
      <c r="C121" s="119" t="s">
        <v>237</v>
      </c>
      <c r="D121" s="119" t="s">
        <v>396</v>
      </c>
      <c r="E121" s="120" t="s">
        <v>397</v>
      </c>
      <c r="F121" s="121">
        <v>20000</v>
      </c>
      <c r="G121" s="121">
        <v>15600</v>
      </c>
      <c r="H121" s="121">
        <f t="shared" si="1"/>
        <v>-4400</v>
      </c>
      <c r="I121" s="121">
        <v>11950</v>
      </c>
    </row>
    <row r="122" spans="1:9" ht="15" customHeight="1" outlineLevel="1">
      <c r="A122" s="119" t="s">
        <v>229</v>
      </c>
      <c r="B122" s="119" t="s">
        <v>229</v>
      </c>
      <c r="C122" s="119" t="s">
        <v>237</v>
      </c>
      <c r="D122" s="119" t="s">
        <v>398</v>
      </c>
      <c r="E122" s="120" t="s">
        <v>155</v>
      </c>
      <c r="F122" s="121">
        <v>10000</v>
      </c>
      <c r="G122" s="121">
        <v>17436</v>
      </c>
      <c r="H122" s="121">
        <f t="shared" si="1"/>
        <v>7436</v>
      </c>
      <c r="I122" s="121">
        <v>4386</v>
      </c>
    </row>
    <row r="123" spans="1:9" ht="15" customHeight="1" outlineLevel="1">
      <c r="A123" s="119" t="s">
        <v>229</v>
      </c>
      <c r="B123" s="119" t="s">
        <v>229</v>
      </c>
      <c r="C123" s="119" t="s">
        <v>237</v>
      </c>
      <c r="D123" s="119" t="s">
        <v>399</v>
      </c>
      <c r="E123" s="120" t="s">
        <v>400</v>
      </c>
      <c r="F123" s="121">
        <v>80000</v>
      </c>
      <c r="G123" s="121">
        <v>132712</v>
      </c>
      <c r="H123" s="121">
        <f t="shared" si="1"/>
        <v>52712</v>
      </c>
      <c r="I123" s="121">
        <v>24500</v>
      </c>
    </row>
    <row r="124" spans="1:9" ht="15" customHeight="1" outlineLevel="1">
      <c r="A124" s="119" t="s">
        <v>229</v>
      </c>
      <c r="B124" s="119" t="s">
        <v>229</v>
      </c>
      <c r="C124" s="119" t="s">
        <v>248</v>
      </c>
      <c r="D124" s="119" t="s">
        <v>1173</v>
      </c>
      <c r="E124" s="120" t="s">
        <v>1174</v>
      </c>
      <c r="F124" s="121"/>
      <c r="G124" s="121">
        <v>120</v>
      </c>
      <c r="H124" s="121">
        <f t="shared" si="1"/>
        <v>120</v>
      </c>
      <c r="I124" s="121"/>
    </row>
    <row r="125" spans="1:9" ht="15" customHeight="1" outlineLevel="1">
      <c r="A125" s="119" t="s">
        <v>229</v>
      </c>
      <c r="B125" s="119" t="s">
        <v>229</v>
      </c>
      <c r="C125" s="119" t="s">
        <v>248</v>
      </c>
      <c r="D125" s="119" t="s">
        <v>401</v>
      </c>
      <c r="E125" s="120" t="s">
        <v>402</v>
      </c>
      <c r="F125" s="121">
        <v>8122438</v>
      </c>
      <c r="G125" s="121">
        <v>10029723</v>
      </c>
      <c r="H125" s="121">
        <f t="shared" si="1"/>
        <v>1907285</v>
      </c>
      <c r="I125" s="121">
        <v>8908864</v>
      </c>
    </row>
    <row r="126" spans="1:9" ht="15" customHeight="1" outlineLevel="1">
      <c r="A126" s="119" t="s">
        <v>229</v>
      </c>
      <c r="B126" s="119" t="s">
        <v>403</v>
      </c>
      <c r="C126" s="119" t="s">
        <v>230</v>
      </c>
      <c r="D126" s="119" t="s">
        <v>404</v>
      </c>
      <c r="E126" s="120" t="s">
        <v>405</v>
      </c>
      <c r="F126" s="121">
        <v>37600000</v>
      </c>
      <c r="G126" s="121">
        <v>28169772</v>
      </c>
      <c r="H126" s="121">
        <f t="shared" si="1"/>
        <v>-9430228</v>
      </c>
      <c r="I126" s="121"/>
    </row>
    <row r="127" spans="1:9" ht="15" customHeight="1" outlineLevel="1">
      <c r="A127" s="119" t="s">
        <v>229</v>
      </c>
      <c r="B127" s="119" t="s">
        <v>406</v>
      </c>
      <c r="C127" s="119" t="s">
        <v>230</v>
      </c>
      <c r="D127" s="119" t="s">
        <v>407</v>
      </c>
      <c r="E127" s="120" t="s">
        <v>408</v>
      </c>
      <c r="F127" s="121">
        <v>105000</v>
      </c>
      <c r="G127" s="121">
        <v>66149</v>
      </c>
      <c r="H127" s="121">
        <f t="shared" si="1"/>
        <v>-38851</v>
      </c>
      <c r="I127" s="121">
        <v>79442</v>
      </c>
    </row>
    <row r="128" spans="1:9" ht="15" customHeight="1" outlineLevel="1">
      <c r="A128" s="119" t="s">
        <v>229</v>
      </c>
      <c r="B128" s="119" t="s">
        <v>406</v>
      </c>
      <c r="C128" s="119" t="s">
        <v>230</v>
      </c>
      <c r="D128" s="119" t="s">
        <v>409</v>
      </c>
      <c r="E128" s="120" t="s">
        <v>410</v>
      </c>
      <c r="F128" s="121">
        <v>115000</v>
      </c>
      <c r="G128" s="121">
        <v>154369</v>
      </c>
      <c r="H128" s="121">
        <f t="shared" si="1"/>
        <v>39369</v>
      </c>
      <c r="I128" s="121">
        <v>145716</v>
      </c>
    </row>
    <row r="129" spans="1:9" ht="15" customHeight="1" outlineLevel="1">
      <c r="A129" s="119" t="s">
        <v>229</v>
      </c>
      <c r="B129" s="119" t="s">
        <v>406</v>
      </c>
      <c r="C129" s="119" t="s">
        <v>230</v>
      </c>
      <c r="D129" s="119" t="s">
        <v>411</v>
      </c>
      <c r="E129" s="120" t="s">
        <v>412</v>
      </c>
      <c r="F129" s="121">
        <v>3600</v>
      </c>
      <c r="G129" s="121">
        <v>1206</v>
      </c>
      <c r="H129" s="121">
        <f t="shared" si="1"/>
        <v>-2394</v>
      </c>
      <c r="I129" s="121">
        <v>2910</v>
      </c>
    </row>
    <row r="130" spans="1:9" ht="15" customHeight="1" outlineLevel="1">
      <c r="A130" s="119" t="s">
        <v>229</v>
      </c>
      <c r="B130" s="119" t="s">
        <v>406</v>
      </c>
      <c r="C130" s="119" t="s">
        <v>230</v>
      </c>
      <c r="D130" s="119" t="s">
        <v>413</v>
      </c>
      <c r="E130" s="120" t="s">
        <v>414</v>
      </c>
      <c r="F130" s="121">
        <v>20000</v>
      </c>
      <c r="G130" s="121">
        <v>149888</v>
      </c>
      <c r="H130" s="121">
        <f t="shared" si="1"/>
        <v>129888</v>
      </c>
      <c r="I130" s="121"/>
    </row>
    <row r="131" spans="1:9" ht="15" customHeight="1" outlineLevel="1">
      <c r="A131" s="119" t="s">
        <v>229</v>
      </c>
      <c r="B131" s="119" t="s">
        <v>406</v>
      </c>
      <c r="C131" s="119" t="s">
        <v>230</v>
      </c>
      <c r="D131" s="119" t="s">
        <v>415</v>
      </c>
      <c r="E131" s="120" t="s">
        <v>416</v>
      </c>
      <c r="F131" s="121">
        <v>10000</v>
      </c>
      <c r="G131" s="121">
        <v>1985</v>
      </c>
      <c r="H131" s="121">
        <f t="shared" si="1"/>
        <v>-8015</v>
      </c>
      <c r="I131" s="121">
        <v>13945</v>
      </c>
    </row>
    <row r="132" spans="1:9" ht="15" customHeight="1" outlineLevel="1">
      <c r="A132" s="119" t="s">
        <v>229</v>
      </c>
      <c r="B132" s="119" t="s">
        <v>406</v>
      </c>
      <c r="C132" s="119" t="s">
        <v>237</v>
      </c>
      <c r="D132" s="119" t="s">
        <v>1175</v>
      </c>
      <c r="E132" s="120" t="s">
        <v>1176</v>
      </c>
      <c r="F132" s="121"/>
      <c r="G132" s="121">
        <v>432013</v>
      </c>
      <c r="H132" s="121">
        <f t="shared" si="1"/>
        <v>432013</v>
      </c>
      <c r="I132" s="121"/>
    </row>
    <row r="133" spans="1:9" ht="15" customHeight="1" outlineLevel="1">
      <c r="A133" s="119" t="s">
        <v>229</v>
      </c>
      <c r="B133" s="119" t="s">
        <v>406</v>
      </c>
      <c r="C133" s="119" t="s">
        <v>248</v>
      </c>
      <c r="D133" s="119" t="s">
        <v>417</v>
      </c>
      <c r="E133" s="120" t="s">
        <v>418</v>
      </c>
      <c r="F133" s="121">
        <v>169500</v>
      </c>
      <c r="G133" s="121">
        <v>96367</v>
      </c>
      <c r="H133" s="121">
        <f t="shared" si="1"/>
        <v>-73133</v>
      </c>
      <c r="I133" s="121">
        <v>32760</v>
      </c>
    </row>
    <row r="134" spans="1:9" ht="15" customHeight="1" outlineLevel="1">
      <c r="A134" s="119" t="s">
        <v>229</v>
      </c>
      <c r="B134" s="119" t="s">
        <v>419</v>
      </c>
      <c r="C134" s="119" t="s">
        <v>230</v>
      </c>
      <c r="D134" s="119" t="s">
        <v>420</v>
      </c>
      <c r="E134" s="120" t="s">
        <v>156</v>
      </c>
      <c r="F134" s="121">
        <v>5051500</v>
      </c>
      <c r="G134" s="121">
        <v>4589838</v>
      </c>
      <c r="H134" s="121">
        <f t="shared" ref="H134:H149" si="2">G134-F134</f>
        <v>-461662</v>
      </c>
      <c r="I134" s="121">
        <v>5173961</v>
      </c>
    </row>
    <row r="135" spans="1:9" ht="15" customHeight="1" outlineLevel="1">
      <c r="A135" s="119" t="s">
        <v>229</v>
      </c>
      <c r="B135" s="119" t="s">
        <v>419</v>
      </c>
      <c r="C135" s="119" t="s">
        <v>230</v>
      </c>
      <c r="D135" s="119" t="s">
        <v>421</v>
      </c>
      <c r="E135" s="120" t="s">
        <v>422</v>
      </c>
      <c r="F135" s="121">
        <v>274000</v>
      </c>
      <c r="G135" s="121">
        <v>1667249</v>
      </c>
      <c r="H135" s="121">
        <f t="shared" si="2"/>
        <v>1393249</v>
      </c>
      <c r="I135" s="121">
        <v>246597</v>
      </c>
    </row>
    <row r="136" spans="1:9" ht="15" customHeight="1" outlineLevel="1">
      <c r="A136" s="119" t="s">
        <v>229</v>
      </c>
      <c r="B136" s="119" t="s">
        <v>419</v>
      </c>
      <c r="C136" s="119" t="s">
        <v>230</v>
      </c>
      <c r="D136" s="119" t="s">
        <v>423</v>
      </c>
      <c r="E136" s="120" t="s">
        <v>157</v>
      </c>
      <c r="F136" s="121">
        <v>5000</v>
      </c>
      <c r="G136" s="121">
        <v>23640</v>
      </c>
      <c r="H136" s="121">
        <f t="shared" si="2"/>
        <v>18640</v>
      </c>
      <c r="I136" s="121">
        <v>86685</v>
      </c>
    </row>
    <row r="137" spans="1:9" ht="15" customHeight="1" outlineLevel="1">
      <c r="A137" s="119" t="s">
        <v>229</v>
      </c>
      <c r="B137" s="119" t="s">
        <v>419</v>
      </c>
      <c r="C137" s="119" t="s">
        <v>230</v>
      </c>
      <c r="D137" s="119" t="s">
        <v>424</v>
      </c>
      <c r="E137" s="120" t="s">
        <v>425</v>
      </c>
      <c r="F137" s="121">
        <v>106591</v>
      </c>
      <c r="G137" s="121">
        <v>106399</v>
      </c>
      <c r="H137" s="121">
        <f t="shared" si="2"/>
        <v>-192</v>
      </c>
      <c r="I137" s="121">
        <v>103472</v>
      </c>
    </row>
    <row r="138" spans="1:9" ht="15" customHeight="1" outlineLevel="1">
      <c r="A138" s="119" t="s">
        <v>229</v>
      </c>
      <c r="B138" s="119" t="s">
        <v>419</v>
      </c>
      <c r="C138" s="119" t="s">
        <v>230</v>
      </c>
      <c r="D138" s="119" t="s">
        <v>426</v>
      </c>
      <c r="E138" s="120" t="s">
        <v>427</v>
      </c>
      <c r="F138" s="121">
        <v>577616</v>
      </c>
      <c r="G138" s="121">
        <v>730799</v>
      </c>
      <c r="H138" s="121">
        <f t="shared" si="2"/>
        <v>153183</v>
      </c>
      <c r="I138" s="121">
        <v>702942</v>
      </c>
    </row>
    <row r="139" spans="1:9" ht="15" customHeight="1" outlineLevel="1">
      <c r="A139" s="119" t="s">
        <v>229</v>
      </c>
      <c r="B139" s="119" t="s">
        <v>419</v>
      </c>
      <c r="C139" s="119" t="s">
        <v>230</v>
      </c>
      <c r="D139" s="119" t="s">
        <v>428</v>
      </c>
      <c r="E139" s="120" t="s">
        <v>158</v>
      </c>
      <c r="F139" s="121">
        <v>2000000</v>
      </c>
      <c r="G139" s="121">
        <v>8268318</v>
      </c>
      <c r="H139" s="121">
        <f t="shared" si="2"/>
        <v>6268318</v>
      </c>
      <c r="I139" s="121">
        <v>9274825</v>
      </c>
    </row>
    <row r="140" spans="1:9">
      <c r="A140" s="119" t="s">
        <v>229</v>
      </c>
      <c r="B140" s="119" t="s">
        <v>419</v>
      </c>
      <c r="C140" s="119" t="s">
        <v>237</v>
      </c>
      <c r="D140" s="119" t="s">
        <v>429</v>
      </c>
      <c r="E140" s="120" t="s">
        <v>430</v>
      </c>
      <c r="F140" s="121">
        <v>229025</v>
      </c>
      <c r="G140" s="121">
        <v>1482049</v>
      </c>
      <c r="H140" s="121">
        <f t="shared" si="2"/>
        <v>1253024</v>
      </c>
      <c r="I140" s="121">
        <v>929312</v>
      </c>
    </row>
    <row r="141" spans="1:9">
      <c r="A141" s="119" t="s">
        <v>229</v>
      </c>
      <c r="B141" s="119" t="s">
        <v>419</v>
      </c>
      <c r="C141" s="119" t="s">
        <v>237</v>
      </c>
      <c r="D141" s="119" t="s">
        <v>431</v>
      </c>
      <c r="E141" s="120" t="s">
        <v>159</v>
      </c>
      <c r="F141" s="121">
        <v>70000</v>
      </c>
      <c r="G141" s="121">
        <v>40730</v>
      </c>
      <c r="H141" s="121">
        <f t="shared" si="2"/>
        <v>-29270</v>
      </c>
      <c r="I141" s="121">
        <v>275274</v>
      </c>
    </row>
    <row r="142" spans="1:9">
      <c r="A142" s="119" t="s">
        <v>229</v>
      </c>
      <c r="B142" s="119" t="s">
        <v>419</v>
      </c>
      <c r="C142" s="119" t="s">
        <v>237</v>
      </c>
      <c r="D142" s="119" t="s">
        <v>432</v>
      </c>
      <c r="E142" s="120" t="s">
        <v>160</v>
      </c>
      <c r="F142" s="121">
        <v>125000</v>
      </c>
      <c r="G142" s="121">
        <v>180165</v>
      </c>
      <c r="H142" s="121">
        <f t="shared" si="2"/>
        <v>55165</v>
      </c>
      <c r="I142" s="121">
        <v>192965</v>
      </c>
    </row>
    <row r="143" spans="1:9">
      <c r="A143" s="119" t="s">
        <v>229</v>
      </c>
      <c r="B143" s="119" t="s">
        <v>419</v>
      </c>
      <c r="C143" s="119" t="s">
        <v>237</v>
      </c>
      <c r="D143" s="119" t="s">
        <v>433</v>
      </c>
      <c r="E143" s="120" t="s">
        <v>434</v>
      </c>
      <c r="F143" s="121">
        <v>1021700</v>
      </c>
      <c r="G143" s="121">
        <v>63059</v>
      </c>
      <c r="H143" s="121">
        <f t="shared" si="2"/>
        <v>-958641</v>
      </c>
      <c r="I143" s="121">
        <v>71037</v>
      </c>
    </row>
    <row r="144" spans="1:9">
      <c r="A144" s="119" t="s">
        <v>229</v>
      </c>
      <c r="B144" s="119" t="s">
        <v>419</v>
      </c>
      <c r="C144" s="119" t="s">
        <v>237</v>
      </c>
      <c r="D144" s="119" t="s">
        <v>1177</v>
      </c>
      <c r="E144" s="120" t="s">
        <v>1178</v>
      </c>
      <c r="F144" s="121"/>
      <c r="G144" s="121">
        <v>18500</v>
      </c>
      <c r="H144" s="121">
        <f t="shared" si="2"/>
        <v>18500</v>
      </c>
      <c r="I144" s="121"/>
    </row>
    <row r="145" spans="1:9">
      <c r="A145" s="119" t="s">
        <v>229</v>
      </c>
      <c r="B145" s="119" t="s">
        <v>419</v>
      </c>
      <c r="C145" s="119" t="s">
        <v>237</v>
      </c>
      <c r="D145" s="119" t="s">
        <v>435</v>
      </c>
      <c r="E145" s="120" t="s">
        <v>436</v>
      </c>
      <c r="F145" s="121"/>
      <c r="G145" s="121">
        <v>792381</v>
      </c>
      <c r="H145" s="121">
        <f t="shared" si="2"/>
        <v>792381</v>
      </c>
      <c r="I145" s="121">
        <v>604653</v>
      </c>
    </row>
    <row r="146" spans="1:9">
      <c r="A146" s="119" t="s">
        <v>229</v>
      </c>
      <c r="B146" s="119" t="s">
        <v>419</v>
      </c>
      <c r="C146" s="119" t="s">
        <v>237</v>
      </c>
      <c r="D146" s="119" t="s">
        <v>437</v>
      </c>
      <c r="E146" s="120" t="s">
        <v>438</v>
      </c>
      <c r="F146" s="121">
        <v>2614300</v>
      </c>
      <c r="G146" s="121">
        <v>2744268</v>
      </c>
      <c r="H146" s="121">
        <f t="shared" si="2"/>
        <v>129968</v>
      </c>
      <c r="I146" s="121">
        <v>2303177</v>
      </c>
    </row>
    <row r="147" spans="1:9">
      <c r="A147" s="119" t="s">
        <v>229</v>
      </c>
      <c r="B147" s="119" t="s">
        <v>419</v>
      </c>
      <c r="C147" s="119" t="s">
        <v>248</v>
      </c>
      <c r="D147" s="119" t="s">
        <v>922</v>
      </c>
      <c r="E147" s="120" t="s">
        <v>923</v>
      </c>
      <c r="F147" s="121">
        <v>10000000</v>
      </c>
      <c r="G147" s="121">
        <v>35214</v>
      </c>
      <c r="H147" s="121">
        <f t="shared" si="2"/>
        <v>-9964786</v>
      </c>
      <c r="I147" s="121">
        <v>9485350</v>
      </c>
    </row>
    <row r="148" spans="1:9">
      <c r="A148" s="119" t="s">
        <v>229</v>
      </c>
      <c r="B148" s="119" t="s">
        <v>419</v>
      </c>
      <c r="C148" s="119" t="s">
        <v>248</v>
      </c>
      <c r="D148" s="119" t="s">
        <v>924</v>
      </c>
      <c r="E148" s="120" t="s">
        <v>925</v>
      </c>
      <c r="F148" s="149"/>
      <c r="G148" s="121">
        <v>38148935</v>
      </c>
      <c r="H148" s="121">
        <f t="shared" si="2"/>
        <v>38148935</v>
      </c>
      <c r="I148" s="121">
        <v>19829419</v>
      </c>
    </row>
    <row r="149" spans="1:9">
      <c r="A149" s="218"/>
      <c r="B149" s="218"/>
      <c r="C149" s="218"/>
      <c r="D149" s="218"/>
      <c r="E149" s="219" t="s">
        <v>34</v>
      </c>
      <c r="F149" s="220">
        <f>SUM(F5:F148)</f>
        <v>2793305000</v>
      </c>
      <c r="G149" s="220">
        <f>SUM(G5:G148)</f>
        <v>3089469108</v>
      </c>
      <c r="H149" s="220">
        <f t="shared" si="2"/>
        <v>296164108</v>
      </c>
      <c r="I149" s="220">
        <f>SUM(I5:I148)</f>
        <v>2943657536</v>
      </c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topLeftCell="B1" zoomScaleNormal="100" zoomScaleSheetLayoutView="100" workbookViewId="0">
      <selection activeCell="I21" sqref="I21"/>
    </sheetView>
  </sheetViews>
  <sheetFormatPr defaultRowHeight="12.75"/>
  <cols>
    <col min="1" max="1" width="29.140625" style="11" customWidth="1"/>
    <col min="2" max="2" width="14.85546875" style="62" bestFit="1" customWidth="1"/>
    <col min="3" max="3" width="12.28515625" style="62" bestFit="1" customWidth="1"/>
    <col min="4" max="4" width="14.85546875" style="13" bestFit="1" customWidth="1"/>
    <col min="5" max="5" width="14.7109375" style="13" bestFit="1" customWidth="1"/>
    <col min="6" max="6" width="14" style="62" customWidth="1"/>
    <col min="7" max="8" width="14.85546875" style="62" bestFit="1" customWidth="1"/>
    <col min="9" max="9" width="12.28515625" style="62" bestFit="1" customWidth="1"/>
    <col min="10" max="16384" width="9.140625" style="13"/>
  </cols>
  <sheetData>
    <row r="1" spans="1:9" ht="22.5" customHeight="1">
      <c r="A1" s="262" t="s">
        <v>14</v>
      </c>
      <c r="B1" s="263"/>
      <c r="C1" s="263"/>
      <c r="D1" s="263"/>
      <c r="E1" s="263"/>
      <c r="F1" s="263"/>
      <c r="G1" s="263"/>
      <c r="H1" s="263"/>
      <c r="I1" s="263"/>
    </row>
    <row r="2" spans="1:9" ht="14.25" customHeight="1">
      <c r="A2" s="7"/>
      <c r="B2" s="54"/>
      <c r="C2" s="54"/>
      <c r="D2" s="14"/>
      <c r="E2" s="14"/>
      <c r="F2" s="54"/>
      <c r="G2" s="54"/>
      <c r="H2" s="54"/>
      <c r="I2" s="55" t="s">
        <v>61</v>
      </c>
    </row>
    <row r="3" spans="1:9" s="56" customFormat="1" ht="50.25" customHeight="1">
      <c r="A3" s="78" t="s">
        <v>35</v>
      </c>
      <c r="B3" s="78" t="s">
        <v>97</v>
      </c>
      <c r="C3" s="78" t="s">
        <v>439</v>
      </c>
      <c r="D3" s="78" t="s">
        <v>91</v>
      </c>
      <c r="E3" s="78" t="s">
        <v>44</v>
      </c>
      <c r="F3" s="78" t="s">
        <v>850</v>
      </c>
      <c r="G3" s="78" t="s">
        <v>45</v>
      </c>
      <c r="H3" s="78" t="s">
        <v>1083</v>
      </c>
      <c r="I3" s="78" t="s">
        <v>46</v>
      </c>
    </row>
    <row r="4" spans="1:9" s="56" customFormat="1" ht="5.25" customHeight="1">
      <c r="A4" s="221"/>
      <c r="B4" s="221"/>
      <c r="C4" s="221"/>
      <c r="D4" s="221"/>
      <c r="E4" s="221"/>
      <c r="F4" s="221"/>
      <c r="G4" s="221"/>
      <c r="H4" s="221"/>
      <c r="I4" s="221"/>
    </row>
    <row r="5" spans="1:9" s="57" customFormat="1" ht="22.5" customHeight="1">
      <c r="A5" s="222" t="s">
        <v>40</v>
      </c>
      <c r="B5" s="223"/>
      <c r="C5" s="223"/>
      <c r="D5" s="223"/>
      <c r="E5" s="223"/>
      <c r="F5" s="223"/>
      <c r="G5" s="223"/>
      <c r="H5" s="223"/>
      <c r="I5" s="223"/>
    </row>
    <row r="6" spans="1:9" s="57" customFormat="1" ht="22.5" customHeight="1">
      <c r="A6" s="58" t="s">
        <v>24</v>
      </c>
      <c r="B6" s="132">
        <v>1378150851</v>
      </c>
      <c r="C6" s="133" t="s">
        <v>227</v>
      </c>
      <c r="D6" s="134">
        <v>14938802</v>
      </c>
      <c r="E6" s="132">
        <v>1393089653</v>
      </c>
      <c r="F6" s="135">
        <v>0</v>
      </c>
      <c r="G6" s="136">
        <v>1393089653</v>
      </c>
      <c r="H6" s="136">
        <v>1379273023</v>
      </c>
      <c r="I6" s="134">
        <v>13816630</v>
      </c>
    </row>
    <row r="7" spans="1:9" s="57" customFormat="1" ht="22.5" customHeight="1">
      <c r="A7" s="58" t="s">
        <v>25</v>
      </c>
      <c r="B7" s="132">
        <v>168299118</v>
      </c>
      <c r="C7" s="133" t="s">
        <v>227</v>
      </c>
      <c r="D7" s="134">
        <v>25142758</v>
      </c>
      <c r="E7" s="132">
        <v>193441876</v>
      </c>
      <c r="F7" s="135">
        <v>0</v>
      </c>
      <c r="G7" s="136">
        <v>193441876</v>
      </c>
      <c r="H7" s="136">
        <v>223123791</v>
      </c>
      <c r="I7" s="134">
        <v>-29681915</v>
      </c>
    </row>
    <row r="8" spans="1:9" s="57" customFormat="1" ht="22.5" customHeight="1">
      <c r="A8" s="58" t="s">
        <v>26</v>
      </c>
      <c r="B8" s="132">
        <v>125848670</v>
      </c>
      <c r="C8" s="133" t="s">
        <v>227</v>
      </c>
      <c r="D8" s="134">
        <v>18141756</v>
      </c>
      <c r="E8" s="132">
        <v>143990426</v>
      </c>
      <c r="F8" s="135">
        <v>0</v>
      </c>
      <c r="G8" s="136">
        <v>143990426</v>
      </c>
      <c r="H8" s="136">
        <v>147903758</v>
      </c>
      <c r="I8" s="134">
        <v>-3913332</v>
      </c>
    </row>
    <row r="9" spans="1:9" s="57" customFormat="1" ht="22.5" customHeight="1">
      <c r="A9" s="58" t="s">
        <v>27</v>
      </c>
      <c r="B9" s="132">
        <v>30680711</v>
      </c>
      <c r="C9" s="133" t="s">
        <v>227</v>
      </c>
      <c r="D9" s="134">
        <v>2913715</v>
      </c>
      <c r="E9" s="132">
        <v>33594426</v>
      </c>
      <c r="F9" s="135">
        <v>0</v>
      </c>
      <c r="G9" s="136">
        <v>33594426</v>
      </c>
      <c r="H9" s="136">
        <v>36308070</v>
      </c>
      <c r="I9" s="134">
        <v>-2713644</v>
      </c>
    </row>
    <row r="10" spans="1:9" s="57" customFormat="1" ht="22.5" customHeight="1">
      <c r="A10" s="58" t="s">
        <v>28</v>
      </c>
      <c r="B10" s="132">
        <v>68330425</v>
      </c>
      <c r="C10" s="133" t="s">
        <v>227</v>
      </c>
      <c r="D10" s="134">
        <v>-5594</v>
      </c>
      <c r="E10" s="132">
        <v>68324831</v>
      </c>
      <c r="F10" s="135">
        <v>0</v>
      </c>
      <c r="G10" s="136">
        <v>68324831</v>
      </c>
      <c r="H10" s="136">
        <v>69058155</v>
      </c>
      <c r="I10" s="134">
        <v>-733324</v>
      </c>
    </row>
    <row r="11" spans="1:9" s="57" customFormat="1" ht="22.5" customHeight="1">
      <c r="A11" s="58" t="s">
        <v>29</v>
      </c>
      <c r="B11" s="132">
        <v>938540725</v>
      </c>
      <c r="C11" s="133" t="s">
        <v>227</v>
      </c>
      <c r="D11" s="134">
        <v>-138132533</v>
      </c>
      <c r="E11" s="132">
        <v>800408192</v>
      </c>
      <c r="F11" s="135">
        <v>0</v>
      </c>
      <c r="G11" s="136">
        <v>800408192</v>
      </c>
      <c r="H11" s="136">
        <v>729348815</v>
      </c>
      <c r="I11" s="134">
        <v>71059377</v>
      </c>
    </row>
    <row r="12" spans="1:9" s="57" customFormat="1" ht="22.5" customHeight="1">
      <c r="A12" s="58" t="s">
        <v>955</v>
      </c>
      <c r="B12" s="132">
        <v>446892500</v>
      </c>
      <c r="C12" s="133" t="s">
        <v>227</v>
      </c>
      <c r="D12" s="134">
        <v>73001096</v>
      </c>
      <c r="E12" s="132">
        <v>519893596</v>
      </c>
      <c r="F12" s="135">
        <v>0</v>
      </c>
      <c r="G12" s="136">
        <v>519893596</v>
      </c>
      <c r="H12" s="136">
        <v>511214633</v>
      </c>
      <c r="I12" s="134">
        <v>8678963</v>
      </c>
    </row>
    <row r="13" spans="1:9" ht="22.5" customHeight="1">
      <c r="A13" s="222" t="s">
        <v>38</v>
      </c>
      <c r="B13" s="224">
        <f>SUM(B6:B12)</f>
        <v>3156743000</v>
      </c>
      <c r="C13" s="225" t="s">
        <v>227</v>
      </c>
      <c r="D13" s="226">
        <f t="shared" ref="D13:I13" si="0">SUM(D6:D12)</f>
        <v>-4000000</v>
      </c>
      <c r="E13" s="224">
        <f t="shared" si="0"/>
        <v>3152743000</v>
      </c>
      <c r="F13" s="224">
        <f t="shared" si="0"/>
        <v>0</v>
      </c>
      <c r="G13" s="224">
        <f t="shared" si="0"/>
        <v>3152743000</v>
      </c>
      <c r="H13" s="224">
        <f t="shared" si="0"/>
        <v>3096230245</v>
      </c>
      <c r="I13" s="224">
        <f t="shared" si="0"/>
        <v>56512755</v>
      </c>
    </row>
    <row r="14" spans="1:9" ht="3" customHeight="1">
      <c r="A14" s="59"/>
      <c r="B14" s="82"/>
      <c r="C14" s="82"/>
      <c r="D14" s="82"/>
      <c r="E14" s="82"/>
      <c r="F14" s="82"/>
      <c r="G14" s="82"/>
      <c r="H14" s="82"/>
      <c r="I14" s="82"/>
    </row>
    <row r="15" spans="1:9" ht="22.5" customHeight="1">
      <c r="A15" s="222" t="s">
        <v>30</v>
      </c>
      <c r="B15" s="227">
        <v>551000000</v>
      </c>
      <c r="C15" s="225" t="s">
        <v>227</v>
      </c>
      <c r="D15" s="228">
        <v>4000000</v>
      </c>
      <c r="E15" s="227">
        <v>555000000</v>
      </c>
      <c r="F15" s="229">
        <v>270562104</v>
      </c>
      <c r="G15" s="227">
        <v>825562104</v>
      </c>
      <c r="H15" s="227">
        <v>448304933</v>
      </c>
      <c r="I15" s="228">
        <v>377257171</v>
      </c>
    </row>
    <row r="16" spans="1:9" ht="3" customHeight="1">
      <c r="A16" s="59"/>
      <c r="B16" s="83"/>
      <c r="C16" s="83"/>
      <c r="D16" s="84"/>
      <c r="E16" s="83"/>
      <c r="F16" s="83"/>
      <c r="G16" s="83"/>
      <c r="H16" s="83"/>
      <c r="I16" s="83"/>
    </row>
    <row r="17" spans="1:9" ht="22.5" customHeight="1">
      <c r="A17" s="222" t="s">
        <v>39</v>
      </c>
      <c r="B17" s="224">
        <f>SUM(B13:B15)</f>
        <v>3707743000</v>
      </c>
      <c r="C17" s="225" t="s">
        <v>227</v>
      </c>
      <c r="D17" s="224">
        <f t="shared" ref="D17:I17" si="1">SUM(D13:D15)</f>
        <v>0</v>
      </c>
      <c r="E17" s="224">
        <f t="shared" si="1"/>
        <v>3707743000</v>
      </c>
      <c r="F17" s="224">
        <f t="shared" si="1"/>
        <v>270562104</v>
      </c>
      <c r="G17" s="224">
        <f t="shared" si="1"/>
        <v>3978305104</v>
      </c>
      <c r="H17" s="224">
        <f t="shared" si="1"/>
        <v>3544535178</v>
      </c>
      <c r="I17" s="224">
        <f t="shared" si="1"/>
        <v>433769926</v>
      </c>
    </row>
    <row r="18" spans="1:9" ht="18.75">
      <c r="A18" s="113"/>
      <c r="B18" s="60"/>
      <c r="C18" s="60"/>
      <c r="D18" s="280"/>
      <c r="E18" s="280"/>
      <c r="F18" s="280"/>
      <c r="G18" s="280"/>
      <c r="H18" s="123"/>
      <c r="I18" s="123"/>
    </row>
    <row r="19" spans="1:9" ht="16.5">
      <c r="A19" s="61"/>
    </row>
    <row r="20" spans="1:9" ht="18.75">
      <c r="B20" s="63"/>
      <c r="C20" s="63"/>
      <c r="D20" s="122"/>
      <c r="E20" s="122"/>
      <c r="F20" s="63"/>
      <c r="G20" s="63"/>
      <c r="H20" s="63"/>
      <c r="I20" s="63"/>
    </row>
  </sheetData>
  <mergeCells count="2">
    <mergeCell ref="D18:G18"/>
    <mergeCell ref="A1:I1"/>
  </mergeCells>
  <phoneticPr fontId="0" type="noConversion"/>
  <pageMargins left="0.28999999999999998" right="0.24" top="0.82291666666666663" bottom="0.74" header="0.25" footer="0.5"/>
  <pageSetup paperSize="9" orientation="landscape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5"/>
  <sheetViews>
    <sheetView view="pageBreakPreview" zoomScaleNormal="100" zoomScaleSheetLayoutView="100" workbookViewId="0">
      <selection sqref="A1:G1"/>
    </sheetView>
  </sheetViews>
  <sheetFormatPr defaultRowHeight="12.75"/>
  <cols>
    <col min="1" max="1" width="32.5703125" customWidth="1"/>
    <col min="2" max="2" width="12.140625" bestFit="1" customWidth="1"/>
    <col min="3" max="3" width="8.5703125" customWidth="1"/>
    <col min="4" max="4" width="11.28515625" bestFit="1" customWidth="1"/>
    <col min="5" max="5" width="12" bestFit="1" customWidth="1"/>
    <col min="6" max="6" width="9.7109375" customWidth="1"/>
    <col min="7" max="7" width="12" bestFit="1" customWidth="1"/>
  </cols>
  <sheetData>
    <row r="1" spans="1:7" ht="21.75" customHeight="1">
      <c r="A1" s="262" t="s">
        <v>15</v>
      </c>
      <c r="B1" s="281"/>
      <c r="C1" s="281"/>
      <c r="D1" s="281"/>
      <c r="E1" s="281"/>
      <c r="F1" s="281"/>
      <c r="G1" s="282"/>
    </row>
    <row r="2" spans="1:7" ht="15" customHeight="1">
      <c r="G2" s="55" t="s">
        <v>61</v>
      </c>
    </row>
    <row r="3" spans="1:7" ht="72">
      <c r="A3" s="80" t="s">
        <v>964</v>
      </c>
      <c r="B3" s="80" t="s">
        <v>102</v>
      </c>
      <c r="C3" s="183" t="s">
        <v>439</v>
      </c>
      <c r="D3" s="80" t="s">
        <v>81</v>
      </c>
      <c r="E3" s="80" t="s">
        <v>44</v>
      </c>
      <c r="F3" s="89" t="s">
        <v>1092</v>
      </c>
      <c r="G3" s="80" t="s">
        <v>45</v>
      </c>
    </row>
    <row r="4" spans="1:7">
      <c r="A4" s="24"/>
      <c r="B4" s="24"/>
      <c r="C4" s="23"/>
      <c r="D4" s="23"/>
      <c r="E4" s="23"/>
      <c r="F4" s="64"/>
      <c r="G4" s="24"/>
    </row>
    <row r="5" spans="1:7" s="147" customFormat="1" ht="18" customHeight="1">
      <c r="A5" s="184" t="s">
        <v>63</v>
      </c>
      <c r="B5" s="142">
        <f>SUM(B6:B25)</f>
        <v>1079460000</v>
      </c>
      <c r="C5" s="142">
        <f t="shared" ref="C5:F5" si="0">SUM(C6:C25)</f>
        <v>0</v>
      </c>
      <c r="D5" s="142">
        <f>SUM(D6:D25)</f>
        <v>31774058</v>
      </c>
      <c r="E5" s="142">
        <f>SUM(E6:E25)</f>
        <v>1111234058</v>
      </c>
      <c r="F5" s="142">
        <f t="shared" si="0"/>
        <v>0</v>
      </c>
      <c r="G5" s="142">
        <f>SUM(G6:G25)</f>
        <v>1111234058</v>
      </c>
    </row>
    <row r="6" spans="1:7">
      <c r="A6" s="144" t="s">
        <v>469</v>
      </c>
      <c r="B6" s="137">
        <v>18151000</v>
      </c>
      <c r="C6" s="138">
        <v>0</v>
      </c>
      <c r="D6" s="138">
        <v>1471090</v>
      </c>
      <c r="E6" s="137">
        <v>19622090</v>
      </c>
      <c r="F6" s="138">
        <v>0</v>
      </c>
      <c r="G6" s="137">
        <v>19622090</v>
      </c>
    </row>
    <row r="7" spans="1:7">
      <c r="A7" s="120" t="s">
        <v>970</v>
      </c>
      <c r="B7" s="137">
        <v>2000000</v>
      </c>
      <c r="C7" s="138">
        <v>0</v>
      </c>
      <c r="D7" s="138">
        <v>0</v>
      </c>
      <c r="E7" s="137">
        <v>2000000</v>
      </c>
      <c r="F7" s="138">
        <v>0</v>
      </c>
      <c r="G7" s="137">
        <v>2000000</v>
      </c>
    </row>
    <row r="8" spans="1:7">
      <c r="A8" s="144" t="s">
        <v>975</v>
      </c>
      <c r="B8" s="137">
        <v>3523000</v>
      </c>
      <c r="C8" s="138">
        <v>0</v>
      </c>
      <c r="D8" s="137">
        <v>197811</v>
      </c>
      <c r="E8" s="137">
        <v>3720811</v>
      </c>
      <c r="F8" s="138">
        <v>0</v>
      </c>
      <c r="G8" s="137">
        <v>3720811</v>
      </c>
    </row>
    <row r="9" spans="1:7">
      <c r="A9" s="144" t="s">
        <v>222</v>
      </c>
      <c r="B9" s="137">
        <v>723000</v>
      </c>
      <c r="C9" s="138">
        <v>0</v>
      </c>
      <c r="D9" s="137">
        <v>360342</v>
      </c>
      <c r="E9" s="137">
        <v>1083342</v>
      </c>
      <c r="F9" s="138">
        <v>0</v>
      </c>
      <c r="G9" s="137">
        <v>1083342</v>
      </c>
    </row>
    <row r="10" spans="1:7">
      <c r="A10" s="144" t="s">
        <v>904</v>
      </c>
      <c r="B10" s="137">
        <v>359000</v>
      </c>
      <c r="C10" s="138">
        <v>0</v>
      </c>
      <c r="D10" s="138">
        <v>220000</v>
      </c>
      <c r="E10" s="137">
        <v>579000</v>
      </c>
      <c r="F10" s="138">
        <v>0</v>
      </c>
      <c r="G10" s="137">
        <v>579000</v>
      </c>
    </row>
    <row r="11" spans="1:7">
      <c r="A11" s="144" t="s">
        <v>64</v>
      </c>
      <c r="B11" s="137">
        <v>501980000</v>
      </c>
      <c r="C11" s="138">
        <v>0</v>
      </c>
      <c r="D11" s="137">
        <v>2100000</v>
      </c>
      <c r="E11" s="137">
        <v>504080000</v>
      </c>
      <c r="F11" s="138">
        <v>0</v>
      </c>
      <c r="G11" s="137">
        <v>504080000</v>
      </c>
    </row>
    <row r="12" spans="1:7">
      <c r="A12" s="144" t="s">
        <v>47</v>
      </c>
      <c r="B12" s="137">
        <v>355000000</v>
      </c>
      <c r="C12" s="138">
        <v>0</v>
      </c>
      <c r="D12" s="138">
        <v>500000</v>
      </c>
      <c r="E12" s="137">
        <v>355500000</v>
      </c>
      <c r="F12" s="138">
        <v>0</v>
      </c>
      <c r="G12" s="137">
        <v>355500000</v>
      </c>
    </row>
    <row r="13" spans="1:7">
      <c r="A13" s="144" t="s">
        <v>440</v>
      </c>
      <c r="B13" s="137">
        <v>16005000</v>
      </c>
      <c r="C13" s="138">
        <v>0</v>
      </c>
      <c r="D13" s="138">
        <v>500000</v>
      </c>
      <c r="E13" s="137">
        <v>16505000</v>
      </c>
      <c r="F13" s="138">
        <v>0</v>
      </c>
      <c r="G13" s="137">
        <v>16505000</v>
      </c>
    </row>
    <row r="14" spans="1:7">
      <c r="A14" s="144" t="s">
        <v>82</v>
      </c>
      <c r="B14" s="137">
        <v>27300000</v>
      </c>
      <c r="C14" s="138">
        <v>0</v>
      </c>
      <c r="D14" s="137">
        <v>12045280</v>
      </c>
      <c r="E14" s="137">
        <v>39345280</v>
      </c>
      <c r="F14" s="138">
        <v>0</v>
      </c>
      <c r="G14" s="137">
        <v>39345280</v>
      </c>
    </row>
    <row r="15" spans="1:7">
      <c r="A15" s="144" t="s">
        <v>98</v>
      </c>
      <c r="B15" s="137">
        <v>37200000</v>
      </c>
      <c r="C15" s="138">
        <v>0</v>
      </c>
      <c r="D15" s="137">
        <v>3000000</v>
      </c>
      <c r="E15" s="137">
        <v>40200000</v>
      </c>
      <c r="F15" s="138">
        <v>0</v>
      </c>
      <c r="G15" s="137">
        <v>40200000</v>
      </c>
    </row>
    <row r="16" spans="1:7">
      <c r="A16" s="144" t="s">
        <v>228</v>
      </c>
      <c r="B16" s="137">
        <v>2375000</v>
      </c>
      <c r="C16" s="138">
        <v>0</v>
      </c>
      <c r="D16" s="138">
        <v>184478</v>
      </c>
      <c r="E16" s="137">
        <v>2559478</v>
      </c>
      <c r="F16" s="138">
        <v>0</v>
      </c>
      <c r="G16" s="137">
        <v>2559478</v>
      </c>
    </row>
    <row r="17" spans="1:7">
      <c r="A17" s="144" t="s">
        <v>49</v>
      </c>
      <c r="B17" s="137">
        <v>30246000</v>
      </c>
      <c r="C17" s="138">
        <v>0</v>
      </c>
      <c r="D17" s="137">
        <v>686395</v>
      </c>
      <c r="E17" s="137">
        <v>30932395</v>
      </c>
      <c r="F17" s="138">
        <v>0</v>
      </c>
      <c r="G17" s="137">
        <v>30932395</v>
      </c>
    </row>
    <row r="18" spans="1:7">
      <c r="A18" s="144" t="s">
        <v>959</v>
      </c>
      <c r="B18" s="137">
        <v>12794000</v>
      </c>
      <c r="C18" s="138">
        <v>0</v>
      </c>
      <c r="D18" s="137">
        <v>3852836</v>
      </c>
      <c r="E18" s="137">
        <v>16646836</v>
      </c>
      <c r="F18" s="138">
        <v>0</v>
      </c>
      <c r="G18" s="137">
        <v>16646836</v>
      </c>
    </row>
    <row r="19" spans="1:7">
      <c r="A19" s="144" t="s">
        <v>1182</v>
      </c>
      <c r="B19" s="137">
        <v>1684000</v>
      </c>
      <c r="C19" s="138">
        <v>0</v>
      </c>
      <c r="D19" s="138">
        <v>0</v>
      </c>
      <c r="E19" s="137">
        <v>1684000</v>
      </c>
      <c r="F19" s="138">
        <v>0</v>
      </c>
      <c r="G19" s="137">
        <v>1684000</v>
      </c>
    </row>
    <row r="20" spans="1:7">
      <c r="A20" s="144" t="s">
        <v>55</v>
      </c>
      <c r="B20" s="137">
        <v>5085000</v>
      </c>
      <c r="C20" s="138">
        <v>0</v>
      </c>
      <c r="D20" s="137">
        <v>1104898</v>
      </c>
      <c r="E20" s="137">
        <v>6189898</v>
      </c>
      <c r="F20" s="138">
        <v>0</v>
      </c>
      <c r="G20" s="137">
        <v>6189898</v>
      </c>
    </row>
    <row r="21" spans="1:7">
      <c r="A21" s="144" t="s">
        <v>90</v>
      </c>
      <c r="B21" s="137">
        <v>8725000</v>
      </c>
      <c r="C21" s="138">
        <v>0</v>
      </c>
      <c r="D21" s="138">
        <v>0</v>
      </c>
      <c r="E21" s="137">
        <v>8725000</v>
      </c>
      <c r="F21" s="138">
        <v>0</v>
      </c>
      <c r="G21" s="137">
        <v>8725000</v>
      </c>
    </row>
    <row r="22" spans="1:7">
      <c r="A22" s="144" t="s">
        <v>107</v>
      </c>
      <c r="B22" s="137">
        <v>4000000</v>
      </c>
      <c r="C22" s="138">
        <v>0</v>
      </c>
      <c r="D22" s="137">
        <v>579012</v>
      </c>
      <c r="E22" s="137">
        <v>4579012</v>
      </c>
      <c r="F22" s="138">
        <v>0</v>
      </c>
      <c r="G22" s="137">
        <v>4579012</v>
      </c>
    </row>
    <row r="23" spans="1:7">
      <c r="A23" s="144" t="s">
        <v>65</v>
      </c>
      <c r="B23" s="137">
        <v>6030000</v>
      </c>
      <c r="C23" s="138">
        <v>0</v>
      </c>
      <c r="D23" s="137">
        <v>440565</v>
      </c>
      <c r="E23" s="137">
        <v>6470565</v>
      </c>
      <c r="F23" s="138">
        <v>0</v>
      </c>
      <c r="G23" s="137">
        <v>6470565</v>
      </c>
    </row>
    <row r="24" spans="1:7">
      <c r="A24" s="172" t="s">
        <v>971</v>
      </c>
      <c r="B24" s="137">
        <v>8280000</v>
      </c>
      <c r="C24" s="138">
        <v>0</v>
      </c>
      <c r="D24" s="137">
        <v>4031351</v>
      </c>
      <c r="E24" s="137">
        <v>12311351</v>
      </c>
      <c r="F24" s="138">
        <v>0</v>
      </c>
      <c r="G24" s="137">
        <v>12311351</v>
      </c>
    </row>
    <row r="25" spans="1:7">
      <c r="A25" s="144" t="s">
        <v>442</v>
      </c>
      <c r="B25" s="137">
        <v>38000000</v>
      </c>
      <c r="C25" s="138">
        <v>0</v>
      </c>
      <c r="D25" s="137">
        <v>500000</v>
      </c>
      <c r="E25" s="137">
        <v>38500000</v>
      </c>
      <c r="F25" s="138">
        <v>0</v>
      </c>
      <c r="G25" s="137">
        <v>38500000</v>
      </c>
    </row>
    <row r="26" spans="1:7" s="147" customFormat="1" ht="18" customHeight="1">
      <c r="A26" s="184" t="s">
        <v>100</v>
      </c>
      <c r="B26" s="142">
        <f>SUM(B27:B36)</f>
        <v>634172000</v>
      </c>
      <c r="C26" s="142">
        <f t="shared" ref="C26:F26" si="1">SUM(C27:C36)</f>
        <v>0</v>
      </c>
      <c r="D26" s="142">
        <f>SUM(D27:D36)</f>
        <v>44615126</v>
      </c>
      <c r="E26" s="142">
        <f>SUM(E27:E36)</f>
        <v>678787126</v>
      </c>
      <c r="F26" s="142">
        <f t="shared" si="1"/>
        <v>0</v>
      </c>
      <c r="G26" s="142">
        <f>SUM(G27:G36)</f>
        <v>678787126</v>
      </c>
    </row>
    <row r="27" spans="1:7">
      <c r="A27" s="144" t="s">
        <v>960</v>
      </c>
      <c r="B27" s="137">
        <v>7535000</v>
      </c>
      <c r="C27" s="138">
        <v>0</v>
      </c>
      <c r="D27" s="137">
        <v>2235000</v>
      </c>
      <c r="E27" s="137">
        <v>9770000</v>
      </c>
      <c r="F27" s="138">
        <v>0</v>
      </c>
      <c r="G27" s="137">
        <v>9770000</v>
      </c>
    </row>
    <row r="28" spans="1:7">
      <c r="A28" s="145" t="s">
        <v>952</v>
      </c>
      <c r="B28" s="137">
        <v>19154000</v>
      </c>
      <c r="C28" s="138">
        <v>0</v>
      </c>
      <c r="D28" s="137">
        <v>4647987</v>
      </c>
      <c r="E28" s="137">
        <v>23801987</v>
      </c>
      <c r="F28" s="138">
        <v>0</v>
      </c>
      <c r="G28" s="137">
        <v>23801987</v>
      </c>
    </row>
    <row r="29" spans="1:7">
      <c r="A29" s="144" t="s">
        <v>66</v>
      </c>
      <c r="B29" s="137">
        <v>330100000</v>
      </c>
      <c r="C29" s="138">
        <v>0</v>
      </c>
      <c r="D29" s="138">
        <v>0</v>
      </c>
      <c r="E29" s="137">
        <v>330100000</v>
      </c>
      <c r="F29" s="138">
        <v>0</v>
      </c>
      <c r="G29" s="137">
        <v>330100000</v>
      </c>
    </row>
    <row r="30" spans="1:7">
      <c r="A30" s="144" t="s">
        <v>51</v>
      </c>
      <c r="B30" s="137">
        <v>218912000</v>
      </c>
      <c r="C30" s="138">
        <v>0</v>
      </c>
      <c r="D30" s="137">
        <v>29809930</v>
      </c>
      <c r="E30" s="137">
        <v>248721930</v>
      </c>
      <c r="F30" s="138">
        <v>0</v>
      </c>
      <c r="G30" s="137">
        <v>248721930</v>
      </c>
    </row>
    <row r="31" spans="1:7">
      <c r="A31" s="144" t="s">
        <v>83</v>
      </c>
      <c r="B31" s="137">
        <v>6067000</v>
      </c>
      <c r="C31" s="138">
        <v>0</v>
      </c>
      <c r="D31" s="137">
        <v>600000</v>
      </c>
      <c r="E31" s="137">
        <v>6667000</v>
      </c>
      <c r="F31" s="138">
        <v>0</v>
      </c>
      <c r="G31" s="137">
        <v>6667000</v>
      </c>
    </row>
    <row r="32" spans="1:7">
      <c r="A32" s="144" t="s">
        <v>84</v>
      </c>
      <c r="B32" s="137">
        <v>24000000</v>
      </c>
      <c r="C32" s="138">
        <v>0</v>
      </c>
      <c r="D32" s="137">
        <v>4817564</v>
      </c>
      <c r="E32" s="137">
        <v>28817564</v>
      </c>
      <c r="F32" s="138">
        <v>0</v>
      </c>
      <c r="G32" s="137">
        <v>28817564</v>
      </c>
    </row>
    <row r="33" spans="1:7">
      <c r="A33" s="144" t="s">
        <v>961</v>
      </c>
      <c r="B33" s="137">
        <v>13093000</v>
      </c>
      <c r="C33" s="138">
        <v>0</v>
      </c>
      <c r="D33" s="138">
        <v>0</v>
      </c>
      <c r="E33" s="137">
        <v>13093000</v>
      </c>
      <c r="F33" s="138">
        <v>0</v>
      </c>
      <c r="G33" s="137">
        <v>13093000</v>
      </c>
    </row>
    <row r="34" spans="1:7">
      <c r="A34" s="145" t="s">
        <v>863</v>
      </c>
      <c r="B34" s="137">
        <v>13011000</v>
      </c>
      <c r="C34" s="138">
        <v>0</v>
      </c>
      <c r="D34" s="138">
        <v>2000000</v>
      </c>
      <c r="E34" s="137">
        <v>15011000</v>
      </c>
      <c r="F34" s="138">
        <v>0</v>
      </c>
      <c r="G34" s="137">
        <v>15011000</v>
      </c>
    </row>
    <row r="35" spans="1:7">
      <c r="A35" s="145" t="s">
        <v>1184</v>
      </c>
      <c r="B35" s="137">
        <v>300000</v>
      </c>
      <c r="C35" s="138">
        <v>0</v>
      </c>
      <c r="D35" s="137">
        <v>504645</v>
      </c>
      <c r="E35" s="137">
        <v>804645</v>
      </c>
      <c r="F35" s="138">
        <v>0</v>
      </c>
      <c r="G35" s="137">
        <v>804645</v>
      </c>
    </row>
    <row r="36" spans="1:7">
      <c r="A36" s="145" t="s">
        <v>962</v>
      </c>
      <c r="B36" s="137">
        <v>2000000</v>
      </c>
      <c r="C36" s="138">
        <v>0</v>
      </c>
      <c r="D36" s="138">
        <v>0</v>
      </c>
      <c r="E36" s="137">
        <v>2000000</v>
      </c>
      <c r="F36" s="138">
        <v>0</v>
      </c>
      <c r="G36" s="137">
        <v>2000000</v>
      </c>
    </row>
    <row r="37" spans="1:7" s="147" customFormat="1" ht="18" customHeight="1">
      <c r="A37" s="184" t="s">
        <v>101</v>
      </c>
      <c r="B37" s="142">
        <f>SUM(B38:B40)</f>
        <v>22713000</v>
      </c>
      <c r="C37" s="142">
        <f t="shared" ref="C37:F37" si="2">SUM(C38:C40)</f>
        <v>0</v>
      </c>
      <c r="D37" s="142">
        <f>SUM(D38:D40)</f>
        <v>103425</v>
      </c>
      <c r="E37" s="142">
        <f>SUM(E38:E40)</f>
        <v>22816425</v>
      </c>
      <c r="F37" s="142">
        <f t="shared" si="2"/>
        <v>0</v>
      </c>
      <c r="G37" s="142">
        <f>SUM(G38:G40)</f>
        <v>22816425</v>
      </c>
    </row>
    <row r="38" spans="1:7">
      <c r="A38" s="144" t="s">
        <v>57</v>
      </c>
      <c r="B38" s="137">
        <v>11723000</v>
      </c>
      <c r="C38" s="138">
        <v>0</v>
      </c>
      <c r="D38" s="138">
        <v>48480</v>
      </c>
      <c r="E38" s="137">
        <v>11771480</v>
      </c>
      <c r="F38" s="138">
        <v>0</v>
      </c>
      <c r="G38" s="137">
        <v>11771480</v>
      </c>
    </row>
    <row r="39" spans="1:7">
      <c r="A39" s="144" t="s">
        <v>52</v>
      </c>
      <c r="B39" s="137">
        <v>2652000</v>
      </c>
      <c r="C39" s="138">
        <v>0</v>
      </c>
      <c r="D39" s="137">
        <v>54945</v>
      </c>
      <c r="E39" s="137">
        <v>2706945</v>
      </c>
      <c r="F39" s="138">
        <v>0</v>
      </c>
      <c r="G39" s="137">
        <v>2706945</v>
      </c>
    </row>
    <row r="40" spans="1:7">
      <c r="A40" s="144" t="s">
        <v>56</v>
      </c>
      <c r="B40" s="137">
        <v>8338000</v>
      </c>
      <c r="C40" s="138">
        <v>0</v>
      </c>
      <c r="D40" s="138">
        <v>0</v>
      </c>
      <c r="E40" s="137">
        <v>8338000</v>
      </c>
      <c r="F40" s="138">
        <v>0</v>
      </c>
      <c r="G40" s="137">
        <v>8338000</v>
      </c>
    </row>
    <row r="41" spans="1:7" s="147" customFormat="1" ht="18" customHeight="1">
      <c r="A41" s="184" t="s">
        <v>68</v>
      </c>
      <c r="B41" s="142">
        <f>SUM(B42:B47)</f>
        <v>415458000</v>
      </c>
      <c r="C41" s="142">
        <f t="shared" ref="C41:F41" si="3">SUM(C42:C47)</f>
        <v>0</v>
      </c>
      <c r="D41" s="142">
        <f>SUM(D42:D47)</f>
        <v>1582086</v>
      </c>
      <c r="E41" s="142">
        <f>SUM(E42:E47)</f>
        <v>417040086</v>
      </c>
      <c r="F41" s="142">
        <f t="shared" si="3"/>
        <v>0</v>
      </c>
      <c r="G41" s="142">
        <f>SUM(G42:G47)</f>
        <v>417040086</v>
      </c>
    </row>
    <row r="42" spans="1:7">
      <c r="A42" s="144" t="s">
        <v>224</v>
      </c>
      <c r="B42" s="137">
        <v>5000000</v>
      </c>
      <c r="C42" s="138">
        <v>0</v>
      </c>
      <c r="D42" s="137">
        <v>443886</v>
      </c>
      <c r="E42" s="137">
        <v>5443886</v>
      </c>
      <c r="F42" s="139">
        <v>0</v>
      </c>
      <c r="G42" s="137">
        <v>5443886</v>
      </c>
    </row>
    <row r="43" spans="1:7">
      <c r="A43" s="144" t="s">
        <v>1180</v>
      </c>
      <c r="B43" s="137">
        <v>29938000</v>
      </c>
      <c r="C43" s="138">
        <v>0</v>
      </c>
      <c r="D43" s="137">
        <v>1138200</v>
      </c>
      <c r="E43" s="137">
        <v>31076200</v>
      </c>
      <c r="F43" s="138">
        <v>0</v>
      </c>
      <c r="G43" s="137">
        <v>31076200</v>
      </c>
    </row>
    <row r="44" spans="1:7">
      <c r="A44" s="145" t="s">
        <v>1179</v>
      </c>
      <c r="B44" s="137">
        <v>300000</v>
      </c>
      <c r="C44" s="138">
        <v>0</v>
      </c>
      <c r="D44" s="138">
        <v>0</v>
      </c>
      <c r="E44" s="137">
        <v>300000</v>
      </c>
      <c r="F44" s="138">
        <v>0</v>
      </c>
      <c r="G44" s="137">
        <v>300000</v>
      </c>
    </row>
    <row r="45" spans="1:7">
      <c r="A45" s="144" t="s">
        <v>845</v>
      </c>
      <c r="B45" s="137">
        <v>350000000</v>
      </c>
      <c r="C45" s="138">
        <v>0</v>
      </c>
      <c r="D45" s="138">
        <v>0</v>
      </c>
      <c r="E45" s="137">
        <v>350000000</v>
      </c>
      <c r="F45" s="138">
        <v>0</v>
      </c>
      <c r="G45" s="137">
        <v>350000000</v>
      </c>
    </row>
    <row r="46" spans="1:7">
      <c r="A46" s="144" t="s">
        <v>1181</v>
      </c>
      <c r="B46" s="137">
        <v>29920000</v>
      </c>
      <c r="C46" s="138">
        <v>0</v>
      </c>
      <c r="D46" s="138">
        <v>0</v>
      </c>
      <c r="E46" s="137">
        <v>29920000</v>
      </c>
      <c r="F46" s="138">
        <v>0</v>
      </c>
      <c r="G46" s="137">
        <v>29920000</v>
      </c>
    </row>
    <row r="47" spans="1:7">
      <c r="A47" s="172" t="s">
        <v>972</v>
      </c>
      <c r="B47" s="137">
        <v>300000</v>
      </c>
      <c r="C47" s="138">
        <v>0</v>
      </c>
      <c r="D47" s="137">
        <v>0</v>
      </c>
      <c r="E47" s="137">
        <v>300000</v>
      </c>
      <c r="F47" s="138">
        <v>0</v>
      </c>
      <c r="G47" s="137">
        <v>300000</v>
      </c>
    </row>
    <row r="48" spans="1:7" s="147" customFormat="1" ht="18" customHeight="1">
      <c r="A48" s="184" t="s">
        <v>69</v>
      </c>
      <c r="B48" s="142">
        <f>SUM(B49:B54)</f>
        <v>35822000</v>
      </c>
      <c r="C48" s="142">
        <f t="shared" ref="C48:F48" si="4">SUM(C49:C54)</f>
        <v>0</v>
      </c>
      <c r="D48" s="142">
        <f>SUM(D49:D54)</f>
        <v>8819702</v>
      </c>
      <c r="E48" s="142">
        <f>SUM(E49:E54)</f>
        <v>44641702</v>
      </c>
      <c r="F48" s="142">
        <f t="shared" si="4"/>
        <v>0</v>
      </c>
      <c r="G48" s="142">
        <f>SUM(G49:G54)</f>
        <v>44641702</v>
      </c>
    </row>
    <row r="49" spans="1:7" ht="23.25" customHeight="1">
      <c r="A49" s="173" t="s">
        <v>963</v>
      </c>
      <c r="B49" s="137">
        <v>11744000</v>
      </c>
      <c r="C49" s="138">
        <v>0</v>
      </c>
      <c r="D49" s="137">
        <v>6070267</v>
      </c>
      <c r="E49" s="137">
        <v>17814267</v>
      </c>
      <c r="F49" s="138">
        <v>0</v>
      </c>
      <c r="G49" s="137">
        <v>17814267</v>
      </c>
    </row>
    <row r="50" spans="1:7">
      <c r="A50" s="172" t="s">
        <v>931</v>
      </c>
      <c r="B50" s="137">
        <v>1452000</v>
      </c>
      <c r="C50" s="138">
        <v>0</v>
      </c>
      <c r="D50" s="138">
        <v>291684</v>
      </c>
      <c r="E50" s="137">
        <v>1743684</v>
      </c>
      <c r="F50" s="138">
        <v>0</v>
      </c>
      <c r="G50" s="137">
        <v>1743684</v>
      </c>
    </row>
    <row r="51" spans="1:7">
      <c r="A51" s="144" t="s">
        <v>951</v>
      </c>
      <c r="B51" s="137">
        <v>4428000</v>
      </c>
      <c r="C51" s="138">
        <v>0</v>
      </c>
      <c r="D51" s="137">
        <v>2252196</v>
      </c>
      <c r="E51" s="137">
        <v>6680196</v>
      </c>
      <c r="F51" s="138">
        <v>0</v>
      </c>
      <c r="G51" s="137">
        <v>6680196</v>
      </c>
    </row>
    <row r="52" spans="1:7">
      <c r="A52" s="144" t="s">
        <v>70</v>
      </c>
      <c r="B52" s="137">
        <v>15700000</v>
      </c>
      <c r="C52" s="138">
        <v>0</v>
      </c>
      <c r="D52" s="137">
        <v>0</v>
      </c>
      <c r="E52" s="137">
        <v>15700000</v>
      </c>
      <c r="F52" s="138">
        <v>0</v>
      </c>
      <c r="G52" s="137">
        <v>15700000</v>
      </c>
    </row>
    <row r="53" spans="1:7">
      <c r="A53" s="144" t="s">
        <v>59</v>
      </c>
      <c r="B53" s="137">
        <v>1450000</v>
      </c>
      <c r="C53" s="138">
        <v>0</v>
      </c>
      <c r="D53" s="137">
        <v>126169</v>
      </c>
      <c r="E53" s="137">
        <v>1576169</v>
      </c>
      <c r="F53" s="138">
        <v>0</v>
      </c>
      <c r="G53" s="137">
        <v>1576169</v>
      </c>
    </row>
    <row r="54" spans="1:7">
      <c r="A54" s="144" t="s">
        <v>441</v>
      </c>
      <c r="B54" s="137">
        <v>1048000</v>
      </c>
      <c r="C54" s="138">
        <v>0</v>
      </c>
      <c r="D54" s="137">
        <v>79386</v>
      </c>
      <c r="E54" s="137">
        <v>1127386</v>
      </c>
      <c r="F54" s="138">
        <v>0</v>
      </c>
      <c r="G54" s="137">
        <v>1127386</v>
      </c>
    </row>
    <row r="55" spans="1:7" s="147" customFormat="1" ht="25.5">
      <c r="A55" s="185" t="s">
        <v>1194</v>
      </c>
      <c r="B55" s="142">
        <f t="shared" ref="B55:G55" si="5">B56+B96</f>
        <v>969118000</v>
      </c>
      <c r="C55" s="142">
        <f t="shared" si="5"/>
        <v>0</v>
      </c>
      <c r="D55" s="142">
        <f t="shared" si="5"/>
        <v>-90894397</v>
      </c>
      <c r="E55" s="142">
        <f t="shared" si="5"/>
        <v>878223603</v>
      </c>
      <c r="F55" s="142">
        <f t="shared" si="5"/>
        <v>0</v>
      </c>
      <c r="G55" s="142">
        <f t="shared" si="5"/>
        <v>878223603</v>
      </c>
    </row>
    <row r="56" spans="1:7">
      <c r="A56" s="146" t="s">
        <v>85</v>
      </c>
      <c r="B56" s="140">
        <f>SUM(B57:B95)</f>
        <v>247964000</v>
      </c>
      <c r="C56" s="140">
        <f>SUM(C57:C94)</f>
        <v>0</v>
      </c>
      <c r="D56" s="140">
        <f>SUM(D57:D95)</f>
        <v>10722756</v>
      </c>
      <c r="E56" s="140">
        <f>SUM(E57:E95)</f>
        <v>258686756</v>
      </c>
      <c r="F56" s="140">
        <f>SUM(F57:F94)</f>
        <v>0</v>
      </c>
      <c r="G56" s="140">
        <f>SUM(G57:G95)</f>
        <v>258686756</v>
      </c>
    </row>
    <row r="57" spans="1:7">
      <c r="A57" s="144" t="s">
        <v>71</v>
      </c>
      <c r="B57" s="137">
        <v>612000</v>
      </c>
      <c r="C57" s="138">
        <v>0</v>
      </c>
      <c r="D57" s="138">
        <v>0</v>
      </c>
      <c r="E57" s="137">
        <v>612000</v>
      </c>
      <c r="F57" s="138">
        <v>0</v>
      </c>
      <c r="G57" s="137">
        <v>612000</v>
      </c>
    </row>
    <row r="58" spans="1:7">
      <c r="A58" s="144" t="s">
        <v>72</v>
      </c>
      <c r="B58" s="137">
        <v>2240000</v>
      </c>
      <c r="C58" s="138">
        <v>0</v>
      </c>
      <c r="D58" s="137">
        <v>312775</v>
      </c>
      <c r="E58" s="137">
        <v>2552775</v>
      </c>
      <c r="F58" s="138">
        <v>0</v>
      </c>
      <c r="G58" s="137">
        <v>2552775</v>
      </c>
    </row>
    <row r="59" spans="1:7">
      <c r="A59" s="144" t="s">
        <v>1091</v>
      </c>
      <c r="B59" s="137">
        <v>250000</v>
      </c>
      <c r="C59" s="138">
        <v>0</v>
      </c>
      <c r="D59" s="138">
        <v>0</v>
      </c>
      <c r="E59" s="137">
        <v>250000</v>
      </c>
      <c r="F59" s="138">
        <v>0</v>
      </c>
      <c r="G59" s="137">
        <v>250000</v>
      </c>
    </row>
    <row r="60" spans="1:7">
      <c r="A60" s="144" t="s">
        <v>1090</v>
      </c>
      <c r="B60" s="137">
        <v>1500000</v>
      </c>
      <c r="C60" s="138">
        <v>0</v>
      </c>
      <c r="D60" s="138">
        <v>0</v>
      </c>
      <c r="E60" s="137">
        <v>1500000</v>
      </c>
      <c r="F60" s="138">
        <v>0</v>
      </c>
      <c r="G60" s="137">
        <v>1500000</v>
      </c>
    </row>
    <row r="61" spans="1:7">
      <c r="A61" s="144" t="s">
        <v>444</v>
      </c>
      <c r="B61" s="137">
        <v>4072000</v>
      </c>
      <c r="C61" s="138">
        <v>0</v>
      </c>
      <c r="D61" s="138">
        <v>1500000</v>
      </c>
      <c r="E61" s="137">
        <v>5572000</v>
      </c>
      <c r="F61" s="138">
        <v>0</v>
      </c>
      <c r="G61" s="137">
        <v>5572000</v>
      </c>
    </row>
    <row r="62" spans="1:7">
      <c r="A62" s="144" t="s">
        <v>910</v>
      </c>
      <c r="B62" s="137">
        <v>1500000</v>
      </c>
      <c r="C62" s="138">
        <v>0</v>
      </c>
      <c r="D62" s="138">
        <v>690070</v>
      </c>
      <c r="E62" s="137">
        <v>2190070</v>
      </c>
      <c r="F62" s="138">
        <v>0</v>
      </c>
      <c r="G62" s="137">
        <v>2190070</v>
      </c>
    </row>
    <row r="63" spans="1:7">
      <c r="A63" s="144" t="s">
        <v>73</v>
      </c>
      <c r="B63" s="137">
        <v>2700000</v>
      </c>
      <c r="C63" s="138">
        <v>0</v>
      </c>
      <c r="D63" s="138">
        <v>0</v>
      </c>
      <c r="E63" s="137">
        <v>2700000</v>
      </c>
      <c r="F63" s="138">
        <v>0</v>
      </c>
      <c r="G63" s="137">
        <v>2700000</v>
      </c>
    </row>
    <row r="64" spans="1:7">
      <c r="A64" s="144" t="s">
        <v>74</v>
      </c>
      <c r="B64" s="137">
        <v>2700000</v>
      </c>
      <c r="C64" s="138">
        <v>0</v>
      </c>
      <c r="D64" s="138">
        <v>0</v>
      </c>
      <c r="E64" s="137">
        <v>2700000</v>
      </c>
      <c r="F64" s="138">
        <v>0</v>
      </c>
      <c r="G64" s="137">
        <v>2700000</v>
      </c>
    </row>
    <row r="65" spans="1:7">
      <c r="A65" s="144" t="s">
        <v>864</v>
      </c>
      <c r="B65" s="137">
        <v>2000000</v>
      </c>
      <c r="C65" s="138">
        <v>0</v>
      </c>
      <c r="D65" s="138">
        <v>0</v>
      </c>
      <c r="E65" s="137">
        <v>2000000</v>
      </c>
      <c r="F65" s="138">
        <v>0</v>
      </c>
      <c r="G65" s="137">
        <v>2000000</v>
      </c>
    </row>
    <row r="66" spans="1:7">
      <c r="A66" s="144" t="s">
        <v>75</v>
      </c>
      <c r="B66" s="137">
        <v>45278000</v>
      </c>
      <c r="C66" s="138">
        <v>0</v>
      </c>
      <c r="D66" s="137">
        <v>3303000</v>
      </c>
      <c r="E66" s="137">
        <v>48581000</v>
      </c>
      <c r="F66" s="138">
        <v>0</v>
      </c>
      <c r="G66" s="137">
        <v>48581000</v>
      </c>
    </row>
    <row r="67" spans="1:7">
      <c r="A67" s="144" t="s">
        <v>842</v>
      </c>
      <c r="B67" s="137">
        <v>6000000</v>
      </c>
      <c r="C67" s="138">
        <v>0</v>
      </c>
      <c r="D67" s="138">
        <v>0</v>
      </c>
      <c r="E67" s="137">
        <v>6000000</v>
      </c>
      <c r="F67" s="138">
        <v>0</v>
      </c>
      <c r="G67" s="137">
        <v>6000000</v>
      </c>
    </row>
    <row r="68" spans="1:7">
      <c r="A68" s="144" t="s">
        <v>1089</v>
      </c>
      <c r="B68" s="137">
        <v>13100000</v>
      </c>
      <c r="C68" s="138">
        <v>0</v>
      </c>
      <c r="D68" s="138">
        <v>0</v>
      </c>
      <c r="E68" s="137">
        <v>13100000</v>
      </c>
      <c r="F68" s="138">
        <v>0</v>
      </c>
      <c r="G68" s="137">
        <v>13100000</v>
      </c>
    </row>
    <row r="69" spans="1:7">
      <c r="A69" s="144" t="s">
        <v>445</v>
      </c>
      <c r="B69" s="137">
        <v>5400000</v>
      </c>
      <c r="C69" s="138">
        <v>0</v>
      </c>
      <c r="D69" s="138">
        <v>0</v>
      </c>
      <c r="E69" s="137">
        <v>5400000</v>
      </c>
      <c r="F69" s="138">
        <v>0</v>
      </c>
      <c r="G69" s="137">
        <v>5400000</v>
      </c>
    </row>
    <row r="70" spans="1:7">
      <c r="A70" s="144" t="s">
        <v>906</v>
      </c>
      <c r="B70" s="137">
        <v>67000000</v>
      </c>
      <c r="C70" s="138">
        <v>0</v>
      </c>
      <c r="D70" s="138">
        <v>0</v>
      </c>
      <c r="E70" s="137">
        <v>67000000</v>
      </c>
      <c r="F70" s="138">
        <v>0</v>
      </c>
      <c r="G70" s="137">
        <v>67000000</v>
      </c>
    </row>
    <row r="71" spans="1:7">
      <c r="A71" s="144" t="s">
        <v>76</v>
      </c>
      <c r="B71" s="137">
        <v>76000</v>
      </c>
      <c r="C71" s="138">
        <v>0</v>
      </c>
      <c r="D71" s="138">
        <v>0</v>
      </c>
      <c r="E71" s="137">
        <v>76000</v>
      </c>
      <c r="F71" s="138">
        <v>0</v>
      </c>
      <c r="G71" s="137">
        <v>76000</v>
      </c>
    </row>
    <row r="72" spans="1:7">
      <c r="A72" s="144" t="s">
        <v>77</v>
      </c>
      <c r="B72" s="137">
        <v>8970000</v>
      </c>
      <c r="C72" s="138">
        <v>0</v>
      </c>
      <c r="D72" s="138">
        <v>0</v>
      </c>
      <c r="E72" s="137">
        <v>8970000</v>
      </c>
      <c r="F72" s="138">
        <v>0</v>
      </c>
      <c r="G72" s="137">
        <v>8970000</v>
      </c>
    </row>
    <row r="73" spans="1:7">
      <c r="A73" s="144" t="s">
        <v>443</v>
      </c>
      <c r="B73" s="137">
        <v>5000000</v>
      </c>
      <c r="C73" s="138">
        <v>0</v>
      </c>
      <c r="D73" s="138">
        <v>0</v>
      </c>
      <c r="E73" s="137">
        <v>5000000</v>
      </c>
      <c r="F73" s="138">
        <v>0</v>
      </c>
      <c r="G73" s="137">
        <v>5000000</v>
      </c>
    </row>
    <row r="74" spans="1:7">
      <c r="A74" s="144" t="s">
        <v>78</v>
      </c>
      <c r="B74" s="137">
        <v>3284000</v>
      </c>
      <c r="C74" s="138">
        <v>0</v>
      </c>
      <c r="D74" s="138">
        <v>0</v>
      </c>
      <c r="E74" s="137">
        <v>3284000</v>
      </c>
      <c r="F74" s="138">
        <v>0</v>
      </c>
      <c r="G74" s="137">
        <v>3284000</v>
      </c>
    </row>
    <row r="75" spans="1:7">
      <c r="A75" s="144" t="s">
        <v>86</v>
      </c>
      <c r="B75" s="137">
        <v>5400000</v>
      </c>
      <c r="C75" s="138">
        <v>0</v>
      </c>
      <c r="D75" s="138">
        <v>0</v>
      </c>
      <c r="E75" s="137">
        <v>5400000</v>
      </c>
      <c r="F75" s="138">
        <v>0</v>
      </c>
      <c r="G75" s="137">
        <v>5400000</v>
      </c>
    </row>
    <row r="76" spans="1:7">
      <c r="A76" s="144" t="s">
        <v>865</v>
      </c>
      <c r="B76" s="137">
        <v>1000000</v>
      </c>
      <c r="C76" s="138">
        <v>0</v>
      </c>
      <c r="D76" s="137">
        <v>150000</v>
      </c>
      <c r="E76" s="137">
        <v>1150000</v>
      </c>
      <c r="F76" s="138">
        <v>0</v>
      </c>
      <c r="G76" s="137">
        <v>1150000</v>
      </c>
    </row>
    <row r="77" spans="1:7">
      <c r="A77" s="144" t="s">
        <v>446</v>
      </c>
      <c r="B77" s="137">
        <v>1000000</v>
      </c>
      <c r="C77" s="138">
        <v>0</v>
      </c>
      <c r="D77" s="138">
        <v>0</v>
      </c>
      <c r="E77" s="137">
        <v>1000000</v>
      </c>
      <c r="F77" s="138">
        <v>0</v>
      </c>
      <c r="G77" s="137">
        <v>1000000</v>
      </c>
    </row>
    <row r="78" spans="1:7">
      <c r="A78" s="144" t="s">
        <v>866</v>
      </c>
      <c r="B78" s="137">
        <v>1500000</v>
      </c>
      <c r="C78" s="138">
        <v>0</v>
      </c>
      <c r="D78" s="138">
        <v>0</v>
      </c>
      <c r="E78" s="137">
        <v>1500000</v>
      </c>
      <c r="F78" s="138">
        <v>0</v>
      </c>
      <c r="G78" s="137">
        <v>1500000</v>
      </c>
    </row>
    <row r="79" spans="1:7">
      <c r="A79" s="144" t="s">
        <v>79</v>
      </c>
      <c r="B79" s="137">
        <v>6300000</v>
      </c>
      <c r="C79" s="138">
        <v>0</v>
      </c>
      <c r="D79" s="138">
        <v>0</v>
      </c>
      <c r="E79" s="137">
        <v>6300000</v>
      </c>
      <c r="F79" s="138">
        <v>0</v>
      </c>
      <c r="G79" s="137">
        <v>6300000</v>
      </c>
    </row>
    <row r="80" spans="1:7">
      <c r="A80" s="144" t="s">
        <v>908</v>
      </c>
      <c r="B80" s="137">
        <v>288000</v>
      </c>
      <c r="C80" s="138">
        <v>0</v>
      </c>
      <c r="D80" s="138">
        <v>0</v>
      </c>
      <c r="E80" s="137">
        <v>288000</v>
      </c>
      <c r="F80" s="138">
        <v>0</v>
      </c>
      <c r="G80" s="137">
        <v>288000</v>
      </c>
    </row>
    <row r="81" spans="1:7">
      <c r="A81" s="144" t="s">
        <v>80</v>
      </c>
      <c r="B81" s="137">
        <v>750000</v>
      </c>
      <c r="C81" s="138">
        <v>0</v>
      </c>
      <c r="D81" s="138">
        <v>750000</v>
      </c>
      <c r="E81" s="137">
        <v>1500000</v>
      </c>
      <c r="F81" s="138">
        <v>0</v>
      </c>
      <c r="G81" s="137">
        <v>1500000</v>
      </c>
    </row>
    <row r="82" spans="1:7">
      <c r="A82" s="144" t="s">
        <v>844</v>
      </c>
      <c r="B82" s="137">
        <v>4400000</v>
      </c>
      <c r="C82" s="138">
        <v>0</v>
      </c>
      <c r="D82" s="138">
        <v>0</v>
      </c>
      <c r="E82" s="137">
        <v>4400000</v>
      </c>
      <c r="F82" s="138">
        <v>0</v>
      </c>
      <c r="G82" s="137">
        <v>4400000</v>
      </c>
    </row>
    <row r="83" spans="1:7">
      <c r="A83" s="144" t="s">
        <v>907</v>
      </c>
      <c r="B83" s="137">
        <v>10744000</v>
      </c>
      <c r="C83" s="138">
        <v>0</v>
      </c>
      <c r="D83" s="138">
        <v>0</v>
      </c>
      <c r="E83" s="137">
        <v>10744000</v>
      </c>
      <c r="F83" s="138">
        <v>0</v>
      </c>
      <c r="G83" s="137">
        <v>10744000</v>
      </c>
    </row>
    <row r="84" spans="1:7">
      <c r="A84" s="144" t="s">
        <v>454</v>
      </c>
      <c r="B84" s="138">
        <v>0</v>
      </c>
      <c r="C84" s="138">
        <v>0</v>
      </c>
      <c r="D84" s="137">
        <v>2000000</v>
      </c>
      <c r="E84" s="137">
        <v>2000000</v>
      </c>
      <c r="F84" s="138">
        <v>0</v>
      </c>
      <c r="G84" s="137">
        <v>2000000</v>
      </c>
    </row>
    <row r="85" spans="1:7">
      <c r="A85" s="144" t="s">
        <v>455</v>
      </c>
      <c r="B85" s="137">
        <v>1500000</v>
      </c>
      <c r="C85" s="138">
        <v>0</v>
      </c>
      <c r="D85" s="138">
        <v>0</v>
      </c>
      <c r="E85" s="137">
        <v>1500000</v>
      </c>
      <c r="F85" s="138">
        <v>0</v>
      </c>
      <c r="G85" s="137">
        <v>1500000</v>
      </c>
    </row>
    <row r="86" spans="1:7">
      <c r="A86" s="144" t="s">
        <v>458</v>
      </c>
      <c r="B86" s="137">
        <v>2000000</v>
      </c>
      <c r="C86" s="138">
        <v>0</v>
      </c>
      <c r="D86" s="137">
        <v>700000</v>
      </c>
      <c r="E86" s="137">
        <v>2700000</v>
      </c>
      <c r="F86" s="138">
        <v>0</v>
      </c>
      <c r="G86" s="137">
        <v>2700000</v>
      </c>
    </row>
    <row r="87" spans="1:7">
      <c r="A87" s="144" t="s">
        <v>457</v>
      </c>
      <c r="B87" s="137">
        <v>7000000</v>
      </c>
      <c r="C87" s="138">
        <v>0</v>
      </c>
      <c r="D87" s="138">
        <v>0</v>
      </c>
      <c r="E87" s="137">
        <v>7000000</v>
      </c>
      <c r="F87" s="138">
        <v>0</v>
      </c>
      <c r="G87" s="137">
        <v>7000000</v>
      </c>
    </row>
    <row r="88" spans="1:7">
      <c r="A88" s="144" t="s">
        <v>909</v>
      </c>
      <c r="B88" s="137">
        <v>3300000</v>
      </c>
      <c r="C88" s="138">
        <v>0</v>
      </c>
      <c r="D88" s="138">
        <v>0</v>
      </c>
      <c r="E88" s="137">
        <v>3300000</v>
      </c>
      <c r="F88" s="138">
        <v>0</v>
      </c>
      <c r="G88" s="137">
        <v>3300000</v>
      </c>
    </row>
    <row r="89" spans="1:7">
      <c r="A89" s="144" t="s">
        <v>459</v>
      </c>
      <c r="B89" s="137">
        <v>1500000</v>
      </c>
      <c r="C89" s="138">
        <v>0</v>
      </c>
      <c r="D89" s="138">
        <v>0</v>
      </c>
      <c r="E89" s="137">
        <v>1500000</v>
      </c>
      <c r="F89" s="138">
        <v>0</v>
      </c>
      <c r="G89" s="137">
        <v>1500000</v>
      </c>
    </row>
    <row r="90" spans="1:7">
      <c r="A90" s="144" t="s">
        <v>911</v>
      </c>
      <c r="B90" s="137">
        <v>26000000</v>
      </c>
      <c r="C90" s="138">
        <v>0</v>
      </c>
      <c r="D90" s="138">
        <v>0</v>
      </c>
      <c r="E90" s="137">
        <v>26000000</v>
      </c>
      <c r="F90" s="138">
        <v>0</v>
      </c>
      <c r="G90" s="137">
        <v>26000000</v>
      </c>
    </row>
    <row r="91" spans="1:7">
      <c r="A91" s="144" t="s">
        <v>1085</v>
      </c>
      <c r="B91" s="137">
        <v>1000000</v>
      </c>
      <c r="C91" s="138">
        <v>0</v>
      </c>
      <c r="D91" s="138">
        <v>0</v>
      </c>
      <c r="E91" s="137">
        <v>1000000</v>
      </c>
      <c r="F91" s="138">
        <v>0</v>
      </c>
      <c r="G91" s="137">
        <v>1000000</v>
      </c>
    </row>
    <row r="92" spans="1:7">
      <c r="A92" s="144" t="s">
        <v>977</v>
      </c>
      <c r="B92" s="137">
        <v>300000</v>
      </c>
      <c r="C92" s="138">
        <v>0</v>
      </c>
      <c r="D92" s="138">
        <v>0</v>
      </c>
      <c r="E92" s="137">
        <v>300000</v>
      </c>
      <c r="F92" s="138">
        <v>0</v>
      </c>
      <c r="G92" s="137">
        <v>300000</v>
      </c>
    </row>
    <row r="93" spans="1:7">
      <c r="A93" s="144" t="s">
        <v>1086</v>
      </c>
      <c r="B93" s="137">
        <v>300000</v>
      </c>
      <c r="C93" s="138">
        <v>0</v>
      </c>
      <c r="D93" s="138">
        <v>0</v>
      </c>
      <c r="E93" s="137">
        <v>300000</v>
      </c>
      <c r="F93" s="138">
        <v>0</v>
      </c>
      <c r="G93" s="137">
        <v>300000</v>
      </c>
    </row>
    <row r="94" spans="1:7">
      <c r="A94" s="144" t="s">
        <v>976</v>
      </c>
      <c r="B94" s="137">
        <v>2000000</v>
      </c>
      <c r="C94" s="138">
        <v>0</v>
      </c>
      <c r="D94" s="138">
        <v>516911</v>
      </c>
      <c r="E94" s="137">
        <v>2516911</v>
      </c>
      <c r="F94" s="138">
        <v>0</v>
      </c>
      <c r="G94" s="137">
        <v>2516911</v>
      </c>
    </row>
    <row r="95" spans="1:7">
      <c r="A95" s="144" t="s">
        <v>868</v>
      </c>
      <c r="B95" s="138">
        <v>0</v>
      </c>
      <c r="C95" s="138">
        <v>0</v>
      </c>
      <c r="D95" s="137">
        <v>800000</v>
      </c>
      <c r="E95" s="137">
        <v>800000</v>
      </c>
      <c r="F95" s="138">
        <v>0</v>
      </c>
      <c r="G95" s="137">
        <v>800000</v>
      </c>
    </row>
    <row r="96" spans="1:7">
      <c r="A96" s="146" t="s">
        <v>1193</v>
      </c>
      <c r="B96" s="140">
        <f>SUM(B97:B115)</f>
        <v>721154000</v>
      </c>
      <c r="C96" s="140">
        <f>SUM(C97:C113)</f>
        <v>0</v>
      </c>
      <c r="D96" s="140">
        <f>SUM(D97:D115)</f>
        <v>-101617153</v>
      </c>
      <c r="E96" s="140">
        <f>SUM(E97:E115)</f>
        <v>619536847</v>
      </c>
      <c r="F96" s="140">
        <f>SUM(F97:F113)</f>
        <v>0</v>
      </c>
      <c r="G96" s="140">
        <f>SUM(G97:G115)</f>
        <v>619536847</v>
      </c>
    </row>
    <row r="97" spans="1:7">
      <c r="A97" s="144" t="s">
        <v>851</v>
      </c>
      <c r="B97" s="137">
        <v>180000000</v>
      </c>
      <c r="C97" s="138">
        <v>0</v>
      </c>
      <c r="D97" s="137">
        <v>47355339</v>
      </c>
      <c r="E97" s="137">
        <v>227355339</v>
      </c>
      <c r="F97" s="138">
        <v>0</v>
      </c>
      <c r="G97" s="137">
        <v>227355339</v>
      </c>
    </row>
    <row r="98" spans="1:7">
      <c r="A98" s="144" t="s">
        <v>447</v>
      </c>
      <c r="B98" s="137">
        <v>7400000</v>
      </c>
      <c r="C98" s="138">
        <v>0</v>
      </c>
      <c r="D98" s="137">
        <v>1030700</v>
      </c>
      <c r="E98" s="137">
        <v>8430700</v>
      </c>
      <c r="F98" s="138">
        <v>0</v>
      </c>
      <c r="G98" s="137">
        <v>8430700</v>
      </c>
    </row>
    <row r="99" spans="1:7">
      <c r="A99" s="144" t="s">
        <v>843</v>
      </c>
      <c r="B99" s="137">
        <v>3000000</v>
      </c>
      <c r="C99" s="138">
        <v>0</v>
      </c>
      <c r="D99" s="138">
        <v>7520000</v>
      </c>
      <c r="E99" s="137">
        <v>10520000</v>
      </c>
      <c r="F99" s="138">
        <v>0</v>
      </c>
      <c r="G99" s="137">
        <v>10520000</v>
      </c>
    </row>
    <row r="100" spans="1:7">
      <c r="A100" s="144" t="s">
        <v>449</v>
      </c>
      <c r="B100" s="137">
        <v>800000</v>
      </c>
      <c r="C100" s="138">
        <v>0</v>
      </c>
      <c r="D100" s="138">
        <v>2002437</v>
      </c>
      <c r="E100" s="137">
        <v>2802437</v>
      </c>
      <c r="F100" s="138">
        <v>0</v>
      </c>
      <c r="G100" s="137">
        <v>2802437</v>
      </c>
    </row>
    <row r="101" spans="1:7">
      <c r="A101" s="144" t="s">
        <v>852</v>
      </c>
      <c r="B101" s="137">
        <v>2650000</v>
      </c>
      <c r="C101" s="138">
        <v>0</v>
      </c>
      <c r="D101" s="137">
        <v>1214759</v>
      </c>
      <c r="E101" s="137">
        <v>3864759</v>
      </c>
      <c r="F101" s="138">
        <v>0</v>
      </c>
      <c r="G101" s="137">
        <v>3864759</v>
      </c>
    </row>
    <row r="102" spans="1:7">
      <c r="A102" s="144" t="s">
        <v>1088</v>
      </c>
      <c r="B102" s="137">
        <v>8500000</v>
      </c>
      <c r="C102" s="138">
        <v>0</v>
      </c>
      <c r="D102" s="137">
        <v>19941478</v>
      </c>
      <c r="E102" s="137">
        <v>28441478</v>
      </c>
      <c r="F102" s="138">
        <v>0</v>
      </c>
      <c r="G102" s="137">
        <v>28441478</v>
      </c>
    </row>
    <row r="103" spans="1:7">
      <c r="A103" s="144" t="s">
        <v>1084</v>
      </c>
      <c r="B103" s="137">
        <v>80802000</v>
      </c>
      <c r="C103" s="138">
        <v>0</v>
      </c>
      <c r="D103" s="137">
        <v>11806207</v>
      </c>
      <c r="E103" s="137">
        <v>92608207</v>
      </c>
      <c r="F103" s="138">
        <v>0</v>
      </c>
      <c r="G103" s="137">
        <v>92608207</v>
      </c>
    </row>
    <row r="104" spans="1:7">
      <c r="A104" s="144" t="s">
        <v>853</v>
      </c>
      <c r="B104" s="137">
        <v>148958000</v>
      </c>
      <c r="C104" s="138">
        <v>0</v>
      </c>
      <c r="D104" s="141">
        <v>-148788208</v>
      </c>
      <c r="E104" s="137">
        <v>169792</v>
      </c>
      <c r="F104" s="138">
        <v>0</v>
      </c>
      <c r="G104" s="137">
        <v>169792</v>
      </c>
    </row>
    <row r="105" spans="1:7">
      <c r="A105" s="144" t="s">
        <v>450</v>
      </c>
      <c r="B105" s="137">
        <v>600000</v>
      </c>
      <c r="C105" s="138">
        <v>0</v>
      </c>
      <c r="D105" s="138">
        <v>0</v>
      </c>
      <c r="E105" s="137">
        <v>600000</v>
      </c>
      <c r="F105" s="138">
        <v>0</v>
      </c>
      <c r="G105" s="137">
        <v>600000</v>
      </c>
    </row>
    <row r="106" spans="1:7">
      <c r="A106" s="144" t="s">
        <v>1185</v>
      </c>
      <c r="B106" s="137">
        <v>4000000</v>
      </c>
      <c r="C106" s="138">
        <v>0</v>
      </c>
      <c r="D106" s="137">
        <v>0</v>
      </c>
      <c r="E106" s="137">
        <v>4000000</v>
      </c>
      <c r="F106" s="138">
        <v>0</v>
      </c>
      <c r="G106" s="137">
        <v>4000000</v>
      </c>
    </row>
    <row r="107" spans="1:7">
      <c r="A107" s="144" t="s">
        <v>1186</v>
      </c>
      <c r="B107" s="137">
        <v>8000000</v>
      </c>
      <c r="C107" s="138">
        <v>0</v>
      </c>
      <c r="D107" s="137">
        <v>0</v>
      </c>
      <c r="E107" s="137">
        <v>8000000</v>
      </c>
      <c r="F107" s="138">
        <v>0</v>
      </c>
      <c r="G107" s="137">
        <v>8000000</v>
      </c>
    </row>
    <row r="108" spans="1:7">
      <c r="A108" s="144" t="s">
        <v>1187</v>
      </c>
      <c r="B108" s="137">
        <v>3000000</v>
      </c>
      <c r="C108" s="138">
        <v>0</v>
      </c>
      <c r="D108" s="137">
        <v>0</v>
      </c>
      <c r="E108" s="137">
        <v>3000000</v>
      </c>
      <c r="F108" s="138">
        <v>0</v>
      </c>
      <c r="G108" s="137">
        <v>3000000</v>
      </c>
    </row>
    <row r="109" spans="1:7">
      <c r="A109" s="144" t="s">
        <v>1188</v>
      </c>
      <c r="B109" s="137">
        <v>1500000</v>
      </c>
      <c r="C109" s="138">
        <v>0</v>
      </c>
      <c r="D109" s="137">
        <v>544693</v>
      </c>
      <c r="E109" s="137">
        <v>2044693</v>
      </c>
      <c r="F109" s="138">
        <v>0</v>
      </c>
      <c r="G109" s="137">
        <v>2044693</v>
      </c>
    </row>
    <row r="110" spans="1:7">
      <c r="A110" s="144" t="s">
        <v>451</v>
      </c>
      <c r="B110" s="137">
        <v>14000000</v>
      </c>
      <c r="C110" s="138">
        <v>0</v>
      </c>
      <c r="D110" s="138">
        <v>0</v>
      </c>
      <c r="E110" s="137">
        <v>14000000</v>
      </c>
      <c r="F110" s="138">
        <v>0</v>
      </c>
      <c r="G110" s="137">
        <v>14000000</v>
      </c>
    </row>
    <row r="111" spans="1:7">
      <c r="A111" s="144" t="s">
        <v>452</v>
      </c>
      <c r="B111" s="137">
        <v>17000000</v>
      </c>
      <c r="C111" s="138">
        <v>0</v>
      </c>
      <c r="D111" s="137">
        <v>0</v>
      </c>
      <c r="E111" s="137">
        <v>17000000</v>
      </c>
      <c r="F111" s="138">
        <v>0</v>
      </c>
      <c r="G111" s="137">
        <v>17000000</v>
      </c>
    </row>
    <row r="112" spans="1:7">
      <c r="A112" s="144" t="s">
        <v>1087</v>
      </c>
      <c r="B112" s="137">
        <v>105000000</v>
      </c>
      <c r="C112" s="138">
        <v>0</v>
      </c>
      <c r="D112" s="138">
        <v>9541970</v>
      </c>
      <c r="E112" s="137">
        <v>114541970</v>
      </c>
      <c r="F112" s="138">
        <v>0</v>
      </c>
      <c r="G112" s="137">
        <v>114541970</v>
      </c>
    </row>
    <row r="113" spans="1:7">
      <c r="A113" s="144" t="s">
        <v>854</v>
      </c>
      <c r="B113" s="137">
        <v>91944000</v>
      </c>
      <c r="C113" s="138">
        <v>0</v>
      </c>
      <c r="D113" s="141">
        <v>-58548228</v>
      </c>
      <c r="E113" s="137">
        <v>33395772</v>
      </c>
      <c r="F113" s="138">
        <v>0</v>
      </c>
      <c r="G113" s="137">
        <v>33395772</v>
      </c>
    </row>
    <row r="114" spans="1:7">
      <c r="A114" s="144" t="s">
        <v>456</v>
      </c>
      <c r="B114" s="137">
        <v>40000000</v>
      </c>
      <c r="C114" s="138">
        <v>0</v>
      </c>
      <c r="D114" s="137">
        <v>4761700</v>
      </c>
      <c r="E114" s="137">
        <v>44761700</v>
      </c>
      <c r="F114" s="138">
        <v>0</v>
      </c>
      <c r="G114" s="137">
        <v>44761700</v>
      </c>
    </row>
    <row r="115" spans="1:7">
      <c r="A115" s="144" t="s">
        <v>867</v>
      </c>
      <c r="B115" s="137">
        <v>4000000</v>
      </c>
      <c r="C115" s="138">
        <v>0</v>
      </c>
      <c r="D115" s="138">
        <v>0</v>
      </c>
      <c r="E115" s="137">
        <v>4000000</v>
      </c>
      <c r="F115" s="138">
        <v>0</v>
      </c>
      <c r="G115" s="137">
        <v>4000000</v>
      </c>
    </row>
    <row r="116" spans="1:7" ht="17.25" customHeight="1">
      <c r="A116" s="176" t="s">
        <v>34</v>
      </c>
      <c r="B116" s="142">
        <f>B5+B26+B37+B41+B48+B55</f>
        <v>3156743000</v>
      </c>
      <c r="C116" s="143">
        <f t="shared" ref="C116:F116" si="6">C5+C26+C37+C41+C48+C55</f>
        <v>0</v>
      </c>
      <c r="D116" s="142">
        <f>D5+D26+D37+D41+D48+D55</f>
        <v>-4000000</v>
      </c>
      <c r="E116" s="142">
        <f>E5+E26+E37+E41+E48+E55</f>
        <v>3152743000</v>
      </c>
      <c r="F116" s="142">
        <f t="shared" si="6"/>
        <v>0</v>
      </c>
      <c r="G116" s="142">
        <f>G5+G26+G37+G41+G48+G55</f>
        <v>3152743000</v>
      </c>
    </row>
    <row r="117" spans="1:7">
      <c r="B117" s="13"/>
      <c r="C117" s="13"/>
      <c r="D117" s="13"/>
      <c r="E117" s="13"/>
      <c r="F117" s="13"/>
      <c r="G117" s="13"/>
    </row>
    <row r="125" spans="1:7">
      <c r="C125" s="116"/>
    </row>
  </sheetData>
  <mergeCells count="1">
    <mergeCell ref="A1:G1"/>
  </mergeCells>
  <pageMargins left="0.21" right="0.27" top="0.90625" bottom="0.41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1"/>
  <sheetViews>
    <sheetView view="pageBreakPreview" topLeftCell="A16" zoomScaleNormal="100" zoomScaleSheetLayoutView="100" workbookViewId="0">
      <selection activeCell="J51" sqref="J51"/>
    </sheetView>
  </sheetViews>
  <sheetFormatPr defaultRowHeight="12.75"/>
  <cols>
    <col min="1" max="1" width="31" style="13" customWidth="1"/>
    <col min="2" max="2" width="12" style="14" bestFit="1" customWidth="1"/>
    <col min="3" max="3" width="10.7109375" style="14" bestFit="1" customWidth="1"/>
    <col min="4" max="4" width="11.42578125" style="14" bestFit="1" customWidth="1"/>
    <col min="5" max="5" width="9.7109375" style="14" bestFit="1" customWidth="1"/>
    <col min="6" max="6" width="11" style="14" bestFit="1" customWidth="1"/>
    <col min="7" max="7" width="10.7109375" style="14" bestFit="1" customWidth="1"/>
    <col min="8" max="8" width="11.7109375" style="14" bestFit="1" customWidth="1"/>
    <col min="9" max="9" width="12" style="14" bestFit="1" customWidth="1"/>
    <col min="10" max="11" width="11.7109375" style="14" customWidth="1"/>
    <col min="12" max="16384" width="9.140625" style="13"/>
  </cols>
  <sheetData>
    <row r="1" spans="1:11" ht="21.75" customHeight="1">
      <c r="A1" s="262" t="s">
        <v>16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1" ht="14.25" customHeight="1">
      <c r="A2" s="41"/>
      <c r="B2" s="65"/>
      <c r="C2" s="65"/>
      <c r="D2" s="65"/>
      <c r="E2" s="65"/>
      <c r="F2" s="65"/>
      <c r="G2" s="65"/>
      <c r="H2" s="65"/>
      <c r="I2" s="65"/>
      <c r="J2" s="65"/>
      <c r="K2" s="22" t="s">
        <v>61</v>
      </c>
    </row>
    <row r="3" spans="1:11" s="14" customFormat="1" ht="49.5" customHeight="1">
      <c r="A3" s="79" t="s">
        <v>96</v>
      </c>
      <c r="B3" s="79" t="s">
        <v>24</v>
      </c>
      <c r="C3" s="79" t="s">
        <v>25</v>
      </c>
      <c r="D3" s="79" t="s">
        <v>26</v>
      </c>
      <c r="E3" s="79" t="s">
        <v>27</v>
      </c>
      <c r="F3" s="79" t="s">
        <v>28</v>
      </c>
      <c r="G3" s="79" t="s">
        <v>29</v>
      </c>
      <c r="H3" s="89" t="s">
        <v>954</v>
      </c>
      <c r="I3" s="79" t="s">
        <v>34</v>
      </c>
      <c r="J3" s="79" t="s">
        <v>33</v>
      </c>
      <c r="K3" s="81" t="s">
        <v>969</v>
      </c>
    </row>
    <row r="4" spans="1:11">
      <c r="A4" s="148" t="s">
        <v>926</v>
      </c>
      <c r="B4" s="180">
        <v>4096063</v>
      </c>
      <c r="C4" s="180">
        <v>4294035</v>
      </c>
      <c r="D4" s="180">
        <v>89810</v>
      </c>
      <c r="E4" s="180">
        <v>102236</v>
      </c>
      <c r="F4" s="180">
        <v>5445</v>
      </c>
      <c r="G4" s="180">
        <v>11034500</v>
      </c>
      <c r="H4" s="181">
        <v>0</v>
      </c>
      <c r="I4" s="180">
        <v>19622089</v>
      </c>
      <c r="J4" s="180">
        <v>19622090</v>
      </c>
      <c r="K4" s="180">
        <v>17931596</v>
      </c>
    </row>
    <row r="5" spans="1:11">
      <c r="A5" s="148" t="s">
        <v>927</v>
      </c>
      <c r="B5" s="180">
        <v>353459635</v>
      </c>
      <c r="C5" s="180">
        <v>48320607</v>
      </c>
      <c r="D5" s="180">
        <v>47385757</v>
      </c>
      <c r="E5" s="180">
        <v>17989697</v>
      </c>
      <c r="F5" s="180">
        <v>45595367</v>
      </c>
      <c r="G5" s="180">
        <v>0</v>
      </c>
      <c r="H5" s="180">
        <v>1724282</v>
      </c>
      <c r="I5" s="180">
        <v>514475345</v>
      </c>
      <c r="J5" s="180">
        <v>504080000</v>
      </c>
      <c r="K5" s="180">
        <v>465097894</v>
      </c>
    </row>
    <row r="6" spans="1:11">
      <c r="A6" s="148" t="s">
        <v>47</v>
      </c>
      <c r="B6" s="180">
        <v>315774816</v>
      </c>
      <c r="C6" s="180">
        <v>23029453</v>
      </c>
      <c r="D6" s="180">
        <v>7187858</v>
      </c>
      <c r="E6" s="180">
        <v>5755505</v>
      </c>
      <c r="F6" s="180">
        <v>6662572</v>
      </c>
      <c r="G6" s="181">
        <v>0</v>
      </c>
      <c r="H6" s="181">
        <v>0</v>
      </c>
      <c r="I6" s="180">
        <v>358410204</v>
      </c>
      <c r="J6" s="180">
        <v>355500000</v>
      </c>
      <c r="K6" s="180">
        <v>324731640</v>
      </c>
    </row>
    <row r="7" spans="1:11">
      <c r="A7" s="148" t="s">
        <v>48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0">
        <v>39345280</v>
      </c>
      <c r="H7" s="181">
        <v>0</v>
      </c>
      <c r="I7" s="180">
        <v>39345280</v>
      </c>
      <c r="J7" s="180">
        <v>39345280</v>
      </c>
      <c r="K7" s="180">
        <v>32200000</v>
      </c>
    </row>
    <row r="8" spans="1:11">
      <c r="A8" s="148" t="s">
        <v>221</v>
      </c>
      <c r="B8" s="180">
        <v>2077208</v>
      </c>
      <c r="C8" s="180">
        <v>395773</v>
      </c>
      <c r="D8" s="180">
        <v>21363</v>
      </c>
      <c r="E8" s="180">
        <v>53942</v>
      </c>
      <c r="F8" s="180">
        <v>11191</v>
      </c>
      <c r="G8" s="181">
        <v>0</v>
      </c>
      <c r="H8" s="181">
        <v>0</v>
      </c>
      <c r="I8" s="180">
        <v>2559477</v>
      </c>
      <c r="J8" s="180">
        <v>2559478</v>
      </c>
      <c r="K8" s="180">
        <v>2221688</v>
      </c>
    </row>
    <row r="9" spans="1:11">
      <c r="A9" s="148" t="s">
        <v>49</v>
      </c>
      <c r="B9" s="180">
        <v>21274147</v>
      </c>
      <c r="C9" s="180">
        <v>10409053</v>
      </c>
      <c r="D9" s="180">
        <v>559128</v>
      </c>
      <c r="E9" s="180">
        <v>606316</v>
      </c>
      <c r="F9" s="180">
        <v>1008270</v>
      </c>
      <c r="G9" s="181">
        <v>0</v>
      </c>
      <c r="H9" s="180">
        <v>60905</v>
      </c>
      <c r="I9" s="180">
        <v>33917819</v>
      </c>
      <c r="J9" s="180">
        <v>30932395</v>
      </c>
      <c r="K9" s="180">
        <v>35022820</v>
      </c>
    </row>
    <row r="10" spans="1:11">
      <c r="A10" s="148" t="s">
        <v>1095</v>
      </c>
      <c r="B10" s="180">
        <v>11062515</v>
      </c>
      <c r="C10" s="180">
        <v>4426744</v>
      </c>
      <c r="D10" s="180">
        <v>336753</v>
      </c>
      <c r="E10" s="180">
        <v>181337</v>
      </c>
      <c r="F10" s="180">
        <v>404588</v>
      </c>
      <c r="G10" s="181">
        <v>42399</v>
      </c>
      <c r="H10" s="180">
        <v>192500</v>
      </c>
      <c r="I10" s="180">
        <v>16646836</v>
      </c>
      <c r="J10" s="180">
        <v>16646836</v>
      </c>
      <c r="K10" s="180">
        <v>14968658</v>
      </c>
    </row>
    <row r="11" spans="1:11">
      <c r="A11" s="148" t="s">
        <v>50</v>
      </c>
      <c r="B11" s="180">
        <v>280914841</v>
      </c>
      <c r="C11" s="180">
        <v>36192932</v>
      </c>
      <c r="D11" s="180">
        <v>4621509</v>
      </c>
      <c r="E11" s="180">
        <v>2676419</v>
      </c>
      <c r="F11" s="180">
        <v>2041764</v>
      </c>
      <c r="G11" s="181">
        <v>0</v>
      </c>
      <c r="H11" s="180">
        <v>75000</v>
      </c>
      <c r="I11" s="180">
        <v>326522465</v>
      </c>
      <c r="J11" s="180">
        <v>330100000</v>
      </c>
      <c r="K11" s="180">
        <v>318883208</v>
      </c>
    </row>
    <row r="12" spans="1:11">
      <c r="A12" s="148" t="s">
        <v>51</v>
      </c>
      <c r="B12" s="180">
        <v>153558702</v>
      </c>
      <c r="C12" s="180">
        <v>36021099</v>
      </c>
      <c r="D12" s="180">
        <v>66013096</v>
      </c>
      <c r="E12" s="180">
        <v>1629964</v>
      </c>
      <c r="F12" s="180">
        <v>5333396</v>
      </c>
      <c r="G12" s="181">
        <v>0</v>
      </c>
      <c r="H12" s="180">
        <v>196778</v>
      </c>
      <c r="I12" s="180">
        <v>262753035</v>
      </c>
      <c r="J12" s="180">
        <v>248721930</v>
      </c>
      <c r="K12" s="180">
        <v>249775333</v>
      </c>
    </row>
    <row r="13" spans="1:11">
      <c r="A13" s="148" t="s">
        <v>928</v>
      </c>
      <c r="B13" s="180">
        <v>9587426</v>
      </c>
      <c r="C13" s="180">
        <v>1444162</v>
      </c>
      <c r="D13" s="180">
        <v>511605</v>
      </c>
      <c r="E13" s="180">
        <v>129618</v>
      </c>
      <c r="F13" s="180">
        <v>141447</v>
      </c>
      <c r="G13" s="180">
        <v>6000009</v>
      </c>
      <c r="H13" s="181">
        <v>0</v>
      </c>
      <c r="I13" s="180">
        <v>17814267</v>
      </c>
      <c r="J13" s="180">
        <v>17814267</v>
      </c>
      <c r="K13" s="180">
        <v>17505393</v>
      </c>
    </row>
    <row r="14" spans="1:11">
      <c r="A14" s="148" t="s">
        <v>929</v>
      </c>
      <c r="B14" s="180">
        <v>5145990</v>
      </c>
      <c r="C14" s="180">
        <v>832557</v>
      </c>
      <c r="D14" s="180">
        <v>143535</v>
      </c>
      <c r="E14" s="180">
        <v>62476</v>
      </c>
      <c r="F14" s="180">
        <v>43891</v>
      </c>
      <c r="G14" s="181">
        <v>0</v>
      </c>
      <c r="H14" s="181">
        <v>400000</v>
      </c>
      <c r="I14" s="180">
        <v>6628449</v>
      </c>
      <c r="J14" s="180">
        <v>6667000</v>
      </c>
      <c r="K14" s="180">
        <v>6164974</v>
      </c>
    </row>
    <row r="15" spans="1:11">
      <c r="A15" s="148" t="s">
        <v>930</v>
      </c>
      <c r="B15" s="180">
        <v>3320590</v>
      </c>
      <c r="C15" s="180">
        <v>4122891</v>
      </c>
      <c r="D15" s="180">
        <v>109491</v>
      </c>
      <c r="E15" s="180">
        <v>155729</v>
      </c>
      <c r="F15" s="180">
        <v>426089</v>
      </c>
      <c r="G15" s="180">
        <v>2919438</v>
      </c>
      <c r="H15" s="180">
        <v>1664740</v>
      </c>
      <c r="I15" s="180">
        <v>12718968</v>
      </c>
      <c r="J15" s="180">
        <v>13093000</v>
      </c>
      <c r="K15" s="180">
        <v>12337237</v>
      </c>
    </row>
    <row r="16" spans="1:11">
      <c r="A16" s="148" t="s">
        <v>931</v>
      </c>
      <c r="B16" s="180">
        <v>1115295</v>
      </c>
      <c r="C16" s="180">
        <v>296500</v>
      </c>
      <c r="D16" s="180">
        <v>23168</v>
      </c>
      <c r="E16" s="180">
        <v>60929</v>
      </c>
      <c r="F16" s="180">
        <v>247790</v>
      </c>
      <c r="G16" s="181">
        <v>0</v>
      </c>
      <c r="H16" s="181">
        <v>0</v>
      </c>
      <c r="I16" s="180">
        <v>1743682</v>
      </c>
      <c r="J16" s="180">
        <v>1743684</v>
      </c>
      <c r="K16" s="180">
        <v>1452000</v>
      </c>
    </row>
    <row r="17" spans="1:11">
      <c r="A17" s="174" t="s">
        <v>84</v>
      </c>
      <c r="B17" s="180">
        <v>8973000</v>
      </c>
      <c r="C17" s="180">
        <v>4238196</v>
      </c>
      <c r="D17" s="180">
        <v>664257</v>
      </c>
      <c r="E17" s="180">
        <v>166422</v>
      </c>
      <c r="F17" s="180">
        <v>325563</v>
      </c>
      <c r="G17" s="180">
        <v>40000</v>
      </c>
      <c r="H17" s="180">
        <v>14410125</v>
      </c>
      <c r="I17" s="180">
        <v>28817563</v>
      </c>
      <c r="J17" s="180">
        <v>28817564</v>
      </c>
      <c r="K17" s="180">
        <v>26712404</v>
      </c>
    </row>
    <row r="18" spans="1:11">
      <c r="A18" s="148" t="s">
        <v>970</v>
      </c>
      <c r="B18" s="180">
        <v>468423</v>
      </c>
      <c r="C18" s="180">
        <v>223509</v>
      </c>
      <c r="D18" s="180">
        <v>36040</v>
      </c>
      <c r="E18" s="180">
        <v>86037</v>
      </c>
      <c r="F18" s="180">
        <v>897</v>
      </c>
      <c r="G18" s="181">
        <v>0</v>
      </c>
      <c r="H18" s="181">
        <v>0</v>
      </c>
      <c r="I18" s="180">
        <v>814906</v>
      </c>
      <c r="J18" s="180">
        <v>2000000</v>
      </c>
      <c r="K18" s="181">
        <v>175291</v>
      </c>
    </row>
    <row r="19" spans="1:11">
      <c r="A19" s="175" t="s">
        <v>978</v>
      </c>
      <c r="B19" s="182">
        <v>2587950</v>
      </c>
      <c r="C19" s="182">
        <v>522798</v>
      </c>
      <c r="D19" s="182">
        <v>55998</v>
      </c>
      <c r="E19" s="182">
        <v>37704</v>
      </c>
      <c r="F19" s="182">
        <v>14460</v>
      </c>
      <c r="G19" s="181">
        <v>0</v>
      </c>
      <c r="H19" s="181">
        <v>0</v>
      </c>
      <c r="I19" s="182">
        <v>3218910</v>
      </c>
      <c r="J19" s="182">
        <v>3720811</v>
      </c>
      <c r="K19" s="182">
        <v>2785164</v>
      </c>
    </row>
    <row r="20" spans="1:11">
      <c r="A20" s="174" t="s">
        <v>222</v>
      </c>
      <c r="B20" s="182">
        <v>874710</v>
      </c>
      <c r="C20" s="182">
        <v>107808</v>
      </c>
      <c r="D20" s="182">
        <v>25553</v>
      </c>
      <c r="E20" s="182">
        <v>4568</v>
      </c>
      <c r="F20" s="182">
        <v>741</v>
      </c>
      <c r="G20" s="181">
        <v>0</v>
      </c>
      <c r="H20" s="181">
        <v>0</v>
      </c>
      <c r="I20" s="182">
        <v>1013380</v>
      </c>
      <c r="J20" s="182">
        <v>1083342</v>
      </c>
      <c r="K20" s="182">
        <v>999535</v>
      </c>
    </row>
    <row r="21" spans="1:11">
      <c r="A21" s="148" t="s">
        <v>932</v>
      </c>
      <c r="B21" s="182">
        <v>276130</v>
      </c>
      <c r="C21" s="182">
        <v>267511</v>
      </c>
      <c r="D21" s="182">
        <v>5254</v>
      </c>
      <c r="E21" s="182">
        <v>4592</v>
      </c>
      <c r="F21" s="182">
        <v>3324</v>
      </c>
      <c r="G21" s="181">
        <v>0</v>
      </c>
      <c r="H21" s="181">
        <v>0</v>
      </c>
      <c r="I21" s="182">
        <v>556811</v>
      </c>
      <c r="J21" s="182">
        <v>579000</v>
      </c>
      <c r="K21" s="182">
        <v>291714</v>
      </c>
    </row>
    <row r="22" spans="1:11">
      <c r="A22" s="148" t="s">
        <v>933</v>
      </c>
      <c r="B22" s="180">
        <v>7431576</v>
      </c>
      <c r="C22" s="180">
        <v>3590031</v>
      </c>
      <c r="D22" s="180">
        <v>143911</v>
      </c>
      <c r="E22" s="182">
        <v>241993</v>
      </c>
      <c r="F22" s="180">
        <v>160059</v>
      </c>
      <c r="G22" s="181">
        <v>0</v>
      </c>
      <c r="H22" s="181">
        <v>0</v>
      </c>
      <c r="I22" s="180">
        <v>11567570</v>
      </c>
      <c r="J22" s="180">
        <v>11771480</v>
      </c>
      <c r="K22" s="180">
        <v>11284851</v>
      </c>
    </row>
    <row r="23" spans="1:11">
      <c r="A23" s="148" t="s">
        <v>224</v>
      </c>
      <c r="B23" s="180">
        <v>4274753</v>
      </c>
      <c r="C23" s="180">
        <v>759382</v>
      </c>
      <c r="D23" s="180">
        <v>127605</v>
      </c>
      <c r="E23" s="180">
        <v>46519</v>
      </c>
      <c r="F23" s="180">
        <v>235627</v>
      </c>
      <c r="G23" s="181">
        <v>0</v>
      </c>
      <c r="H23" s="181">
        <v>0</v>
      </c>
      <c r="I23" s="180">
        <v>5443886</v>
      </c>
      <c r="J23" s="180">
        <v>5443886</v>
      </c>
      <c r="K23" s="180">
        <v>5360542</v>
      </c>
    </row>
    <row r="24" spans="1:11">
      <c r="A24" s="148" t="s">
        <v>1179</v>
      </c>
      <c r="B24" s="180">
        <v>130482</v>
      </c>
      <c r="C24" s="180">
        <v>61733</v>
      </c>
      <c r="D24" s="180">
        <v>13818</v>
      </c>
      <c r="E24" s="180">
        <v>5755</v>
      </c>
      <c r="F24" s="181">
        <v>1161</v>
      </c>
      <c r="G24" s="181">
        <v>0</v>
      </c>
      <c r="H24" s="181">
        <v>0</v>
      </c>
      <c r="I24" s="180">
        <v>212949</v>
      </c>
      <c r="J24" s="180">
        <v>300000</v>
      </c>
      <c r="K24" s="180">
        <v>192059</v>
      </c>
    </row>
    <row r="25" spans="1:11">
      <c r="A25" s="148" t="s">
        <v>934</v>
      </c>
      <c r="B25" s="180">
        <v>4588098</v>
      </c>
      <c r="C25" s="180">
        <v>2033608</v>
      </c>
      <c r="D25" s="180">
        <v>216909</v>
      </c>
      <c r="E25" s="182">
        <v>35739</v>
      </c>
      <c r="F25" s="180">
        <v>562944</v>
      </c>
      <c r="G25" s="181">
        <v>0</v>
      </c>
      <c r="H25" s="181">
        <v>0</v>
      </c>
      <c r="I25" s="180">
        <v>7437298</v>
      </c>
      <c r="J25" s="180">
        <v>6680196</v>
      </c>
      <c r="K25" s="180">
        <v>6893974</v>
      </c>
    </row>
    <row r="26" spans="1:11">
      <c r="A26" s="148" t="s">
        <v>935</v>
      </c>
      <c r="B26" s="180">
        <v>7508332</v>
      </c>
      <c r="C26" s="180">
        <v>271592</v>
      </c>
      <c r="D26" s="180">
        <v>6493997</v>
      </c>
      <c r="E26" s="180">
        <v>1088019</v>
      </c>
      <c r="F26" s="180">
        <v>337815</v>
      </c>
      <c r="G26" s="181">
        <v>0</v>
      </c>
      <c r="H26" s="181">
        <v>0</v>
      </c>
      <c r="I26" s="180">
        <v>15699755</v>
      </c>
      <c r="J26" s="180">
        <v>15700000</v>
      </c>
      <c r="K26" s="180">
        <v>14700078</v>
      </c>
    </row>
    <row r="27" spans="1:11">
      <c r="A27" s="148" t="s">
        <v>1180</v>
      </c>
      <c r="B27" s="180">
        <v>26207732</v>
      </c>
      <c r="C27" s="180">
        <v>4670316</v>
      </c>
      <c r="D27" s="180">
        <v>247366</v>
      </c>
      <c r="E27" s="180">
        <v>172184</v>
      </c>
      <c r="F27" s="180">
        <v>149254</v>
      </c>
      <c r="G27" s="181">
        <v>0</v>
      </c>
      <c r="H27" s="181">
        <v>0</v>
      </c>
      <c r="I27" s="180">
        <v>31446852</v>
      </c>
      <c r="J27" s="180">
        <v>31076200</v>
      </c>
      <c r="K27" s="180">
        <v>30503971</v>
      </c>
    </row>
    <row r="28" spans="1:11">
      <c r="A28" s="148" t="s">
        <v>845</v>
      </c>
      <c r="B28" s="181">
        <v>0</v>
      </c>
      <c r="C28" s="181">
        <v>0</v>
      </c>
      <c r="D28" s="181">
        <v>0</v>
      </c>
      <c r="E28" s="181">
        <v>0</v>
      </c>
      <c r="F28" s="181">
        <v>0</v>
      </c>
      <c r="G28" s="180">
        <v>350000000</v>
      </c>
      <c r="H28" s="181">
        <v>0</v>
      </c>
      <c r="I28" s="180">
        <v>350000000</v>
      </c>
      <c r="J28" s="180">
        <v>350000000</v>
      </c>
      <c r="K28" s="180">
        <v>350000000</v>
      </c>
    </row>
    <row r="29" spans="1:11">
      <c r="A29" s="148" t="s">
        <v>1189</v>
      </c>
      <c r="B29" s="180">
        <v>16095040</v>
      </c>
      <c r="C29" s="180">
        <v>10475136</v>
      </c>
      <c r="D29" s="180">
        <v>261972</v>
      </c>
      <c r="E29" s="180">
        <v>549236</v>
      </c>
      <c r="F29" s="180">
        <v>1137041</v>
      </c>
      <c r="G29" s="181">
        <v>0</v>
      </c>
      <c r="H29" s="181">
        <v>0</v>
      </c>
      <c r="I29" s="180">
        <v>28518425</v>
      </c>
      <c r="J29" s="180">
        <v>29920000</v>
      </c>
      <c r="K29" s="180">
        <v>27936443</v>
      </c>
    </row>
    <row r="30" spans="1:11">
      <c r="A30" s="148" t="s">
        <v>58</v>
      </c>
      <c r="B30" s="180">
        <v>37450288</v>
      </c>
      <c r="C30" s="180">
        <v>765502</v>
      </c>
      <c r="D30" s="180">
        <v>631872</v>
      </c>
      <c r="E30" s="180">
        <v>523069</v>
      </c>
      <c r="F30" s="180">
        <v>404868</v>
      </c>
      <c r="G30" s="181">
        <v>0</v>
      </c>
      <c r="H30" s="180">
        <v>424401</v>
      </c>
      <c r="I30" s="180">
        <v>40200000</v>
      </c>
      <c r="J30" s="180">
        <v>40200000</v>
      </c>
      <c r="K30" s="180">
        <v>40199992</v>
      </c>
    </row>
    <row r="31" spans="1:11">
      <c r="A31" s="148" t="s">
        <v>52</v>
      </c>
      <c r="B31" s="180">
        <v>1613468</v>
      </c>
      <c r="C31" s="180">
        <v>1031090</v>
      </c>
      <c r="D31" s="180">
        <v>24045</v>
      </c>
      <c r="E31" s="180">
        <v>25029</v>
      </c>
      <c r="F31" s="180">
        <v>13312</v>
      </c>
      <c r="G31" s="181">
        <v>0</v>
      </c>
      <c r="H31" s="181">
        <v>0</v>
      </c>
      <c r="I31" s="180">
        <v>2706944</v>
      </c>
      <c r="J31" s="180">
        <v>2706945</v>
      </c>
      <c r="K31" s="180">
        <v>2678385</v>
      </c>
    </row>
    <row r="32" spans="1:11">
      <c r="A32" s="148" t="s">
        <v>53</v>
      </c>
      <c r="B32" s="181">
        <v>0</v>
      </c>
      <c r="C32" s="181">
        <v>0</v>
      </c>
      <c r="D32" s="181">
        <v>0</v>
      </c>
      <c r="E32" s="181">
        <v>0</v>
      </c>
      <c r="F32" s="181">
        <v>0</v>
      </c>
      <c r="G32" s="181">
        <v>0</v>
      </c>
      <c r="H32" s="181">
        <v>0</v>
      </c>
      <c r="I32" s="181">
        <v>0</v>
      </c>
      <c r="J32" s="181">
        <v>0</v>
      </c>
      <c r="K32" s="180"/>
    </row>
    <row r="33" spans="1:11">
      <c r="A33" s="148" t="s">
        <v>972</v>
      </c>
      <c r="B33" s="180">
        <v>195264</v>
      </c>
      <c r="C33" s="180">
        <v>93097</v>
      </c>
      <c r="D33" s="180">
        <v>3966</v>
      </c>
      <c r="E33" s="180">
        <v>4800</v>
      </c>
      <c r="F33" s="181">
        <v>0</v>
      </c>
      <c r="G33" s="181">
        <v>0</v>
      </c>
      <c r="H33" s="181">
        <v>0</v>
      </c>
      <c r="I33" s="180">
        <v>297127</v>
      </c>
      <c r="J33" s="180">
        <v>300000</v>
      </c>
      <c r="K33" s="181">
        <v>434080</v>
      </c>
    </row>
    <row r="34" spans="1:11">
      <c r="A34" s="148" t="s">
        <v>1093</v>
      </c>
      <c r="B34" s="180">
        <v>1139842</v>
      </c>
      <c r="C34" s="180">
        <v>322146</v>
      </c>
      <c r="D34" s="180">
        <v>7956</v>
      </c>
      <c r="E34" s="180">
        <v>104741</v>
      </c>
      <c r="F34" s="180">
        <v>1482</v>
      </c>
      <c r="G34" s="181">
        <v>0</v>
      </c>
      <c r="H34" s="181">
        <v>0</v>
      </c>
      <c r="I34" s="180">
        <v>1576167</v>
      </c>
      <c r="J34" s="180">
        <v>1576169</v>
      </c>
      <c r="K34" s="180">
        <v>1472535</v>
      </c>
    </row>
    <row r="35" spans="1:11">
      <c r="A35" s="148" t="s">
        <v>1190</v>
      </c>
      <c r="B35" s="180">
        <v>347791</v>
      </c>
      <c r="C35" s="180">
        <v>397698</v>
      </c>
      <c r="D35" s="180">
        <v>7967</v>
      </c>
      <c r="E35" s="180">
        <v>51189</v>
      </c>
      <c r="F35" s="181">
        <v>0</v>
      </c>
      <c r="G35" s="181">
        <v>0</v>
      </c>
      <c r="H35" s="181">
        <v>0</v>
      </c>
      <c r="I35" s="180">
        <v>804645</v>
      </c>
      <c r="J35" s="180">
        <v>804645</v>
      </c>
      <c r="K35" s="180">
        <v>419444</v>
      </c>
    </row>
    <row r="36" spans="1:11">
      <c r="A36" s="148" t="s">
        <v>944</v>
      </c>
      <c r="B36" s="180">
        <v>507311</v>
      </c>
      <c r="C36" s="180">
        <v>583383</v>
      </c>
      <c r="D36" s="180">
        <v>7950</v>
      </c>
      <c r="E36" s="180">
        <v>-39985</v>
      </c>
      <c r="F36" s="180">
        <v>4164</v>
      </c>
      <c r="G36" s="181">
        <v>0</v>
      </c>
      <c r="H36" s="181">
        <v>0</v>
      </c>
      <c r="I36" s="180">
        <v>1062823</v>
      </c>
      <c r="J36" s="180">
        <v>2000000</v>
      </c>
      <c r="K36" s="180">
        <v>1029369</v>
      </c>
    </row>
    <row r="37" spans="1:11">
      <c r="A37" s="148" t="s">
        <v>936</v>
      </c>
      <c r="B37" s="180">
        <v>716268</v>
      </c>
      <c r="C37" s="180">
        <v>387025</v>
      </c>
      <c r="D37" s="180">
        <v>15072</v>
      </c>
      <c r="E37" s="180">
        <v>6810</v>
      </c>
      <c r="F37" s="180">
        <v>2211</v>
      </c>
      <c r="G37" s="181">
        <v>0</v>
      </c>
      <c r="H37" s="181">
        <v>0</v>
      </c>
      <c r="I37" s="180">
        <v>1127386</v>
      </c>
      <c r="J37" s="180">
        <v>1127386</v>
      </c>
      <c r="K37" s="180">
        <v>1124560</v>
      </c>
    </row>
    <row r="38" spans="1:11">
      <c r="A38" s="148" t="s">
        <v>29</v>
      </c>
      <c r="B38" s="181">
        <v>45878</v>
      </c>
      <c r="C38" s="180">
        <v>1531751</v>
      </c>
      <c r="D38" s="181">
        <v>0</v>
      </c>
      <c r="E38" s="181">
        <v>0</v>
      </c>
      <c r="F38" s="181">
        <v>0</v>
      </c>
      <c r="G38" s="180">
        <v>305081681</v>
      </c>
      <c r="H38" s="180">
        <v>491700954</v>
      </c>
      <c r="I38" s="180">
        <v>798360264</v>
      </c>
      <c r="J38" s="180">
        <v>878223603</v>
      </c>
      <c r="K38" s="180">
        <v>707938113</v>
      </c>
    </row>
    <row r="39" spans="1:11">
      <c r="A39" s="148" t="s">
        <v>937</v>
      </c>
      <c r="B39" s="180">
        <v>14627518</v>
      </c>
      <c r="C39" s="180">
        <v>6354920</v>
      </c>
      <c r="D39" s="180">
        <v>1890354</v>
      </c>
      <c r="E39" s="180">
        <v>286060</v>
      </c>
      <c r="F39" s="180">
        <v>643134</v>
      </c>
      <c r="G39" s="181">
        <v>0</v>
      </c>
      <c r="H39" s="181">
        <v>0</v>
      </c>
      <c r="I39" s="180">
        <v>23801986</v>
      </c>
      <c r="J39" s="180">
        <v>23801987</v>
      </c>
      <c r="K39" s="180">
        <v>22798608</v>
      </c>
    </row>
    <row r="40" spans="1:11">
      <c r="A40" s="148" t="s">
        <v>938</v>
      </c>
      <c r="B40" s="180">
        <v>4688601</v>
      </c>
      <c r="C40" s="180">
        <v>3137960</v>
      </c>
      <c r="D40" s="180">
        <v>65781</v>
      </c>
      <c r="E40" s="180">
        <v>420493</v>
      </c>
      <c r="F40" s="180">
        <v>137278</v>
      </c>
      <c r="G40" s="180">
        <v>1000000</v>
      </c>
      <c r="H40" s="180">
        <v>185500</v>
      </c>
      <c r="I40" s="180">
        <v>9635613</v>
      </c>
      <c r="J40" s="180">
        <v>9770000</v>
      </c>
      <c r="K40" s="180">
        <v>8837354</v>
      </c>
    </row>
    <row r="41" spans="1:11">
      <c r="A41" s="148" t="s">
        <v>939</v>
      </c>
      <c r="B41" s="180">
        <v>1111429</v>
      </c>
      <c r="C41" s="180">
        <v>199929</v>
      </c>
      <c r="D41" s="180">
        <v>17894</v>
      </c>
      <c r="E41" s="180">
        <v>26693</v>
      </c>
      <c r="F41" s="180">
        <v>6312</v>
      </c>
      <c r="G41" s="181">
        <v>0</v>
      </c>
      <c r="H41" s="181">
        <v>0</v>
      </c>
      <c r="I41" s="180">
        <v>1362257</v>
      </c>
      <c r="J41" s="180">
        <v>1684000</v>
      </c>
      <c r="K41" s="180">
        <v>1291108</v>
      </c>
    </row>
    <row r="42" spans="1:11">
      <c r="A42" s="148" t="s">
        <v>55</v>
      </c>
      <c r="B42" s="180">
        <v>5054806</v>
      </c>
      <c r="C42" s="180">
        <v>1023753</v>
      </c>
      <c r="D42" s="180">
        <v>30177</v>
      </c>
      <c r="E42" s="180">
        <v>39328</v>
      </c>
      <c r="F42" s="180">
        <v>41834</v>
      </c>
      <c r="G42" s="181">
        <v>0</v>
      </c>
      <c r="H42" s="181">
        <v>0</v>
      </c>
      <c r="I42" s="180">
        <v>6189898</v>
      </c>
      <c r="J42" s="180">
        <v>6189898</v>
      </c>
      <c r="K42" s="180">
        <v>5856402</v>
      </c>
    </row>
    <row r="43" spans="1:11">
      <c r="A43" s="148" t="s">
        <v>940</v>
      </c>
      <c r="B43" s="180">
        <v>6038636</v>
      </c>
      <c r="C43" s="180">
        <v>1320871</v>
      </c>
      <c r="D43" s="180">
        <v>770926</v>
      </c>
      <c r="E43" s="180">
        <v>147320</v>
      </c>
      <c r="F43" s="180">
        <v>407189</v>
      </c>
      <c r="G43" s="181">
        <v>0</v>
      </c>
      <c r="H43" s="181">
        <v>0</v>
      </c>
      <c r="I43" s="180">
        <v>8684942</v>
      </c>
      <c r="J43" s="180">
        <v>8725000</v>
      </c>
      <c r="K43" s="180">
        <v>8365845</v>
      </c>
    </row>
    <row r="44" spans="1:11">
      <c r="A44" s="148" t="s">
        <v>941</v>
      </c>
      <c r="B44" s="180">
        <v>643334</v>
      </c>
      <c r="C44" s="180">
        <v>213632</v>
      </c>
      <c r="D44" s="180">
        <v>39354</v>
      </c>
      <c r="E44" s="180">
        <v>18396</v>
      </c>
      <c r="F44" s="180">
        <v>15967</v>
      </c>
      <c r="G44" s="180">
        <v>13885508</v>
      </c>
      <c r="H44" s="180">
        <v>179448</v>
      </c>
      <c r="I44" s="180">
        <v>14995639</v>
      </c>
      <c r="J44" s="180">
        <v>15011000</v>
      </c>
      <c r="K44" s="180">
        <v>13001536</v>
      </c>
    </row>
    <row r="45" spans="1:11">
      <c r="A45" s="148" t="s">
        <v>971</v>
      </c>
      <c r="B45" s="180">
        <v>11377096</v>
      </c>
      <c r="C45" s="180">
        <v>879855</v>
      </c>
      <c r="D45" s="180">
        <v>20159</v>
      </c>
      <c r="E45" s="180">
        <v>28993</v>
      </c>
      <c r="F45" s="180">
        <v>5248</v>
      </c>
      <c r="G45" s="181">
        <v>0</v>
      </c>
      <c r="H45" s="181">
        <v>0</v>
      </c>
      <c r="I45" s="180">
        <v>12311351</v>
      </c>
      <c r="J45" s="180">
        <v>12311351</v>
      </c>
      <c r="K45" s="181">
        <v>10263368</v>
      </c>
    </row>
    <row r="46" spans="1:11">
      <c r="A46" s="148" t="s">
        <v>1094</v>
      </c>
      <c r="B46" s="180">
        <v>1697524</v>
      </c>
      <c r="C46" s="180">
        <v>2781550</v>
      </c>
      <c r="D46" s="180">
        <v>13578</v>
      </c>
      <c r="E46" s="180">
        <v>40156</v>
      </c>
      <c r="F46" s="180">
        <v>46204</v>
      </c>
      <c r="G46" s="181">
        <v>0</v>
      </c>
      <c r="H46" s="181">
        <v>0</v>
      </c>
      <c r="I46" s="180">
        <v>4579012</v>
      </c>
      <c r="J46" s="180">
        <v>4579012</v>
      </c>
      <c r="K46" s="180">
        <v>4051431</v>
      </c>
    </row>
    <row r="47" spans="1:11">
      <c r="A47" s="148" t="s">
        <v>942</v>
      </c>
      <c r="B47" s="180">
        <v>5508745</v>
      </c>
      <c r="C47" s="180">
        <v>614057</v>
      </c>
      <c r="D47" s="180">
        <v>69719</v>
      </c>
      <c r="E47" s="180">
        <v>84885</v>
      </c>
      <c r="F47" s="180">
        <v>193158</v>
      </c>
      <c r="G47" s="181">
        <v>0</v>
      </c>
      <c r="H47" s="181">
        <v>0</v>
      </c>
      <c r="I47" s="180">
        <v>6470564</v>
      </c>
      <c r="J47" s="180">
        <v>6470565</v>
      </c>
      <c r="K47" s="180">
        <v>6126697</v>
      </c>
    </row>
    <row r="48" spans="1:11">
      <c r="A48" s="148" t="s">
        <v>56</v>
      </c>
      <c r="B48" s="180">
        <v>6105680</v>
      </c>
      <c r="C48" s="180">
        <v>1237098</v>
      </c>
      <c r="D48" s="180">
        <v>76240</v>
      </c>
      <c r="E48" s="180">
        <v>174300</v>
      </c>
      <c r="F48" s="180">
        <v>280770</v>
      </c>
      <c r="G48" s="181">
        <v>0</v>
      </c>
      <c r="H48" s="181">
        <v>0</v>
      </c>
      <c r="I48" s="180">
        <v>7874088</v>
      </c>
      <c r="J48" s="180">
        <v>8338000</v>
      </c>
      <c r="K48" s="180">
        <v>7498827</v>
      </c>
    </row>
    <row r="49" spans="1:11">
      <c r="A49" s="148" t="s">
        <v>226</v>
      </c>
      <c r="B49" s="180">
        <v>15331959</v>
      </c>
      <c r="C49" s="180">
        <v>1161170</v>
      </c>
      <c r="D49" s="180">
        <v>205053</v>
      </c>
      <c r="E49" s="180">
        <v>229376</v>
      </c>
      <c r="F49" s="180">
        <v>108408</v>
      </c>
      <c r="G49" s="181">
        <v>0</v>
      </c>
      <c r="H49" s="181">
        <v>0</v>
      </c>
      <c r="I49" s="180">
        <v>17035966</v>
      </c>
      <c r="J49" s="180">
        <v>16505000</v>
      </c>
      <c r="K49" s="180">
        <v>15093411</v>
      </c>
    </row>
    <row r="50" spans="1:11">
      <c r="A50" s="148" t="s">
        <v>442</v>
      </c>
      <c r="B50" s="180">
        <v>24268131</v>
      </c>
      <c r="C50" s="180">
        <v>2079878</v>
      </c>
      <c r="D50" s="180">
        <v>8709942</v>
      </c>
      <c r="E50" s="180">
        <v>2293481</v>
      </c>
      <c r="F50" s="180">
        <v>1895920</v>
      </c>
      <c r="G50" s="181">
        <v>0</v>
      </c>
      <c r="H50" s="181">
        <v>0</v>
      </c>
      <c r="I50" s="180">
        <v>39247352</v>
      </c>
      <c r="J50" s="180">
        <v>38500000</v>
      </c>
      <c r="K50" s="180">
        <v>42434378</v>
      </c>
    </row>
    <row r="51" spans="1:11">
      <c r="A51" s="230" t="s">
        <v>34</v>
      </c>
      <c r="B51" s="231">
        <f t="shared" ref="B51:K51" si="0">SUM(B4:B50)</f>
        <v>1379273023</v>
      </c>
      <c r="C51" s="231">
        <f t="shared" si="0"/>
        <v>223123791</v>
      </c>
      <c r="D51" s="231">
        <f t="shared" si="0"/>
        <v>147903758</v>
      </c>
      <c r="E51" s="231">
        <f t="shared" si="0"/>
        <v>36308070</v>
      </c>
      <c r="F51" s="231">
        <f t="shared" si="0"/>
        <v>69058155</v>
      </c>
      <c r="G51" s="231">
        <f t="shared" si="0"/>
        <v>729348815</v>
      </c>
      <c r="H51" s="231">
        <f t="shared" si="0"/>
        <v>511214633</v>
      </c>
      <c r="I51" s="231">
        <f t="shared" si="0"/>
        <v>3096230245</v>
      </c>
      <c r="J51" s="231">
        <f t="shared" si="0"/>
        <v>3152743000</v>
      </c>
      <c r="K51" s="231">
        <f t="shared" si="0"/>
        <v>2877043910</v>
      </c>
    </row>
  </sheetData>
  <mergeCells count="1">
    <mergeCell ref="A1:K1"/>
  </mergeCells>
  <phoneticPr fontId="0" type="noConversion"/>
  <pageMargins left="0.23" right="0.41666666666666669" top="0.83333333333333337" bottom="0.28999999999999998" header="0.25" footer="0.27"/>
  <pageSetup paperSize="9" orientation="landscape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3"/>
  <sheetViews>
    <sheetView view="pageBreakPreview" zoomScaleNormal="100" zoomScaleSheetLayoutView="100" workbookViewId="0">
      <selection sqref="A1:I1"/>
    </sheetView>
  </sheetViews>
  <sheetFormatPr defaultRowHeight="12.75"/>
  <cols>
    <col min="1" max="3" width="3.7109375" style="13" customWidth="1"/>
    <col min="4" max="4" width="5.28515625" style="13" bestFit="1" customWidth="1"/>
    <col min="5" max="5" width="39.42578125" style="13" customWidth="1"/>
    <col min="6" max="7" width="12.85546875" style="13" bestFit="1" customWidth="1"/>
    <col min="8" max="8" width="11.42578125" style="13" bestFit="1" customWidth="1"/>
    <col min="9" max="9" width="12.85546875" style="13" bestFit="1" customWidth="1"/>
    <col min="10" max="16384" width="9.140625" style="13"/>
  </cols>
  <sheetData>
    <row r="1" spans="1:9" ht="22.5" customHeight="1">
      <c r="A1" s="262" t="s">
        <v>919</v>
      </c>
      <c r="B1" s="263"/>
      <c r="C1" s="263"/>
      <c r="D1" s="273"/>
      <c r="E1" s="273"/>
      <c r="F1" s="273"/>
      <c r="G1" s="273"/>
      <c r="H1" s="273"/>
      <c r="I1" s="273"/>
    </row>
    <row r="2" spans="1:9" ht="13.5" customHeight="1">
      <c r="I2" s="22" t="s">
        <v>61</v>
      </c>
    </row>
    <row r="3" spans="1:9" ht="18.75" customHeight="1">
      <c r="A3" s="274" t="s">
        <v>116</v>
      </c>
      <c r="B3" s="275"/>
      <c r="C3" s="275"/>
      <c r="D3" s="275"/>
      <c r="E3" s="276" t="s">
        <v>35</v>
      </c>
      <c r="F3" s="274">
        <v>2014</v>
      </c>
      <c r="G3" s="274"/>
      <c r="H3" s="274"/>
      <c r="I3" s="278" t="s">
        <v>969</v>
      </c>
    </row>
    <row r="4" spans="1:9" ht="18.75" customHeight="1">
      <c r="A4" s="85" t="s">
        <v>872</v>
      </c>
      <c r="B4" s="85" t="s">
        <v>903</v>
      </c>
      <c r="C4" s="85" t="s">
        <v>869</v>
      </c>
      <c r="D4" s="85" t="s">
        <v>902</v>
      </c>
      <c r="E4" s="277"/>
      <c r="F4" s="85" t="s">
        <v>33</v>
      </c>
      <c r="G4" s="85" t="s">
        <v>60</v>
      </c>
      <c r="H4" s="85" t="s">
        <v>117</v>
      </c>
      <c r="I4" s="279"/>
    </row>
    <row r="5" spans="1:9" ht="4.5" customHeight="1">
      <c r="A5" s="21"/>
      <c r="B5" s="21"/>
      <c r="C5" s="21"/>
      <c r="D5" s="21"/>
      <c r="E5" s="20"/>
      <c r="F5" s="21"/>
      <c r="G5" s="21"/>
      <c r="H5" s="21"/>
      <c r="I5" s="23"/>
    </row>
    <row r="6" spans="1:9">
      <c r="A6" s="117" t="s">
        <v>406</v>
      </c>
      <c r="B6" s="117" t="s">
        <v>230</v>
      </c>
      <c r="C6" s="117" t="s">
        <v>230</v>
      </c>
      <c r="D6" s="117" t="s">
        <v>471</v>
      </c>
      <c r="E6" s="118" t="s">
        <v>162</v>
      </c>
      <c r="F6" s="121">
        <v>844998155</v>
      </c>
      <c r="G6" s="121">
        <v>807908770</v>
      </c>
      <c r="H6" s="121">
        <f>F6-G6</f>
        <v>37089385</v>
      </c>
      <c r="I6" s="121">
        <v>768711715</v>
      </c>
    </row>
    <row r="7" spans="1:9">
      <c r="A7" s="117" t="s">
        <v>406</v>
      </c>
      <c r="B7" s="117" t="s">
        <v>230</v>
      </c>
      <c r="C7" s="117" t="s">
        <v>230</v>
      </c>
      <c r="D7" s="117" t="s">
        <v>472</v>
      </c>
      <c r="E7" s="118" t="s">
        <v>163</v>
      </c>
      <c r="F7" s="121">
        <v>19369774</v>
      </c>
      <c r="G7" s="121">
        <v>19131688</v>
      </c>
      <c r="H7" s="121">
        <f t="shared" ref="H7:H70" si="0">F7-G7</f>
        <v>238086</v>
      </c>
      <c r="I7" s="121">
        <v>16280448</v>
      </c>
    </row>
    <row r="8" spans="1:9">
      <c r="A8" s="117" t="s">
        <v>406</v>
      </c>
      <c r="B8" s="117" t="s">
        <v>230</v>
      </c>
      <c r="C8" s="117" t="s">
        <v>230</v>
      </c>
      <c r="D8" s="117" t="s">
        <v>473</v>
      </c>
      <c r="E8" s="118" t="s">
        <v>164</v>
      </c>
      <c r="F8" s="121">
        <v>41649584</v>
      </c>
      <c r="G8" s="121">
        <v>47469456</v>
      </c>
      <c r="H8" s="121">
        <f t="shared" si="0"/>
        <v>-5819872</v>
      </c>
      <c r="I8" s="121">
        <v>41191953</v>
      </c>
    </row>
    <row r="9" spans="1:9">
      <c r="A9" s="117" t="s">
        <v>406</v>
      </c>
      <c r="B9" s="117" t="s">
        <v>230</v>
      </c>
      <c r="C9" s="117" t="s">
        <v>230</v>
      </c>
      <c r="D9" s="117" t="s">
        <v>874</v>
      </c>
      <c r="E9" s="118" t="s">
        <v>875</v>
      </c>
      <c r="F9" s="121">
        <v>53854080</v>
      </c>
      <c r="G9" s="121">
        <v>56691389</v>
      </c>
      <c r="H9" s="121">
        <f t="shared" si="0"/>
        <v>-2837309</v>
      </c>
      <c r="I9" s="121">
        <v>54646890</v>
      </c>
    </row>
    <row r="10" spans="1:9">
      <c r="A10" s="117" t="s">
        <v>406</v>
      </c>
      <c r="B10" s="117" t="s">
        <v>230</v>
      </c>
      <c r="C10" s="117" t="s">
        <v>230</v>
      </c>
      <c r="D10" s="117" t="s">
        <v>474</v>
      </c>
      <c r="E10" s="118" t="s">
        <v>1108</v>
      </c>
      <c r="F10" s="121">
        <v>23377437</v>
      </c>
      <c r="G10" s="121">
        <v>25821003</v>
      </c>
      <c r="H10" s="121">
        <f t="shared" si="0"/>
        <v>-2443566</v>
      </c>
      <c r="I10" s="121">
        <v>23393611</v>
      </c>
    </row>
    <row r="11" spans="1:9">
      <c r="A11" s="117" t="s">
        <v>406</v>
      </c>
      <c r="B11" s="117" t="s">
        <v>230</v>
      </c>
      <c r="C11" s="117" t="s">
        <v>230</v>
      </c>
      <c r="D11" s="117" t="s">
        <v>475</v>
      </c>
      <c r="E11" s="118" t="s">
        <v>1109</v>
      </c>
      <c r="F11" s="121">
        <v>2372079</v>
      </c>
      <c r="G11" s="121">
        <v>3735671</v>
      </c>
      <c r="H11" s="121">
        <f t="shared" si="0"/>
        <v>-1363592</v>
      </c>
      <c r="I11" s="121">
        <v>3171371</v>
      </c>
    </row>
    <row r="12" spans="1:9">
      <c r="A12" s="117" t="s">
        <v>406</v>
      </c>
      <c r="B12" s="117" t="s">
        <v>230</v>
      </c>
      <c r="C12" s="117" t="s">
        <v>230</v>
      </c>
      <c r="D12" s="117" t="s">
        <v>476</v>
      </c>
      <c r="E12" s="118" t="s">
        <v>165</v>
      </c>
      <c r="F12" s="121">
        <v>40315900</v>
      </c>
      <c r="G12" s="121">
        <v>44345283</v>
      </c>
      <c r="H12" s="121">
        <f t="shared" si="0"/>
        <v>-4029383</v>
      </c>
      <c r="I12" s="121">
        <v>41971919</v>
      </c>
    </row>
    <row r="13" spans="1:9">
      <c r="A13" s="117" t="s">
        <v>406</v>
      </c>
      <c r="B13" s="117" t="s">
        <v>230</v>
      </c>
      <c r="C13" s="117" t="s">
        <v>230</v>
      </c>
      <c r="D13" s="117" t="s">
        <v>477</v>
      </c>
      <c r="E13" s="118" t="s">
        <v>211</v>
      </c>
      <c r="F13" s="121">
        <v>100800</v>
      </c>
      <c r="G13" s="121">
        <v>7316</v>
      </c>
      <c r="H13" s="121">
        <f t="shared" si="0"/>
        <v>93484</v>
      </c>
      <c r="I13" s="179">
        <v>4400</v>
      </c>
    </row>
    <row r="14" spans="1:9">
      <c r="A14" s="117" t="s">
        <v>406</v>
      </c>
      <c r="B14" s="117" t="s">
        <v>230</v>
      </c>
      <c r="C14" s="117" t="s">
        <v>230</v>
      </c>
      <c r="D14" s="117" t="s">
        <v>1110</v>
      </c>
      <c r="E14" s="118" t="s">
        <v>1111</v>
      </c>
      <c r="F14" s="121">
        <v>18400</v>
      </c>
      <c r="G14" s="121">
        <v>5700</v>
      </c>
      <c r="H14" s="121">
        <f t="shared" si="0"/>
        <v>12700</v>
      </c>
      <c r="I14" s="121"/>
    </row>
    <row r="15" spans="1:9">
      <c r="A15" s="117" t="s">
        <v>406</v>
      </c>
      <c r="B15" s="117" t="s">
        <v>230</v>
      </c>
      <c r="C15" s="117" t="s">
        <v>230</v>
      </c>
      <c r="D15" s="117" t="s">
        <v>478</v>
      </c>
      <c r="E15" s="118" t="s">
        <v>212</v>
      </c>
      <c r="F15" s="121">
        <v>92663</v>
      </c>
      <c r="G15" s="121">
        <v>81600</v>
      </c>
      <c r="H15" s="121">
        <f t="shared" si="0"/>
        <v>11063</v>
      </c>
      <c r="I15" s="121">
        <v>52200</v>
      </c>
    </row>
    <row r="16" spans="1:9">
      <c r="A16" s="117" t="s">
        <v>406</v>
      </c>
      <c r="B16" s="117" t="s">
        <v>230</v>
      </c>
      <c r="C16" s="117" t="s">
        <v>230</v>
      </c>
      <c r="D16" s="117" t="s">
        <v>479</v>
      </c>
      <c r="E16" s="118" t="s">
        <v>683</v>
      </c>
      <c r="F16" s="121">
        <v>2535000</v>
      </c>
      <c r="G16" s="121">
        <v>2778740</v>
      </c>
      <c r="H16" s="121">
        <f t="shared" si="0"/>
        <v>-243740</v>
      </c>
      <c r="I16" s="121">
        <v>2169566</v>
      </c>
    </row>
    <row r="17" spans="1:9">
      <c r="A17" s="117" t="s">
        <v>406</v>
      </c>
      <c r="B17" s="117" t="s">
        <v>230</v>
      </c>
      <c r="C17" s="117" t="s">
        <v>230</v>
      </c>
      <c r="D17" s="117" t="s">
        <v>480</v>
      </c>
      <c r="E17" s="118" t="s">
        <v>684</v>
      </c>
      <c r="F17" s="121">
        <v>2543000</v>
      </c>
      <c r="G17" s="121">
        <v>3513447</v>
      </c>
      <c r="H17" s="121">
        <f t="shared" si="0"/>
        <v>-970447</v>
      </c>
      <c r="I17" s="121">
        <v>3136555</v>
      </c>
    </row>
    <row r="18" spans="1:9">
      <c r="A18" s="117" t="s">
        <v>406</v>
      </c>
      <c r="B18" s="117" t="s">
        <v>230</v>
      </c>
      <c r="C18" s="117" t="s">
        <v>230</v>
      </c>
      <c r="D18" s="117" t="s">
        <v>481</v>
      </c>
      <c r="E18" s="118" t="s">
        <v>685</v>
      </c>
      <c r="F18" s="121">
        <v>496800</v>
      </c>
      <c r="G18" s="179">
        <v>1107656</v>
      </c>
      <c r="H18" s="121">
        <f t="shared" si="0"/>
        <v>-610856</v>
      </c>
      <c r="I18" s="179">
        <v>504941</v>
      </c>
    </row>
    <row r="19" spans="1:9">
      <c r="A19" s="117" t="s">
        <v>406</v>
      </c>
      <c r="B19" s="117" t="s">
        <v>230</v>
      </c>
      <c r="C19" s="117" t="s">
        <v>230</v>
      </c>
      <c r="D19" s="117" t="s">
        <v>979</v>
      </c>
      <c r="E19" s="118" t="s">
        <v>980</v>
      </c>
      <c r="F19" s="121">
        <v>766000</v>
      </c>
      <c r="G19" s="121">
        <v>466412</v>
      </c>
      <c r="H19" s="121">
        <f t="shared" si="0"/>
        <v>299588</v>
      </c>
      <c r="I19" s="121"/>
    </row>
    <row r="20" spans="1:9">
      <c r="A20" s="117" t="s">
        <v>406</v>
      </c>
      <c r="B20" s="117" t="s">
        <v>230</v>
      </c>
      <c r="C20" s="117" t="s">
        <v>230</v>
      </c>
      <c r="D20" s="117" t="s">
        <v>482</v>
      </c>
      <c r="E20" s="118" t="s">
        <v>686</v>
      </c>
      <c r="F20" s="121">
        <v>269220</v>
      </c>
      <c r="G20" s="121">
        <v>36716</v>
      </c>
      <c r="H20" s="121">
        <f t="shared" si="0"/>
        <v>232504</v>
      </c>
      <c r="I20" s="121">
        <v>3018</v>
      </c>
    </row>
    <row r="21" spans="1:9">
      <c r="A21" s="117" t="s">
        <v>406</v>
      </c>
      <c r="B21" s="117" t="s">
        <v>230</v>
      </c>
      <c r="C21" s="117" t="s">
        <v>230</v>
      </c>
      <c r="D21" s="117" t="s">
        <v>483</v>
      </c>
      <c r="E21" s="118" t="s">
        <v>1112</v>
      </c>
      <c r="F21" s="121">
        <v>4053319</v>
      </c>
      <c r="G21" s="121">
        <v>3599143</v>
      </c>
      <c r="H21" s="121">
        <f t="shared" si="0"/>
        <v>454176</v>
      </c>
      <c r="I21" s="121">
        <v>3441589</v>
      </c>
    </row>
    <row r="22" spans="1:9">
      <c r="A22" s="117" t="s">
        <v>406</v>
      </c>
      <c r="B22" s="117" t="s">
        <v>230</v>
      </c>
      <c r="C22" s="117" t="s">
        <v>230</v>
      </c>
      <c r="D22" s="117" t="s">
        <v>484</v>
      </c>
      <c r="E22" s="118" t="s">
        <v>687</v>
      </c>
      <c r="F22" s="121">
        <v>9167412</v>
      </c>
      <c r="G22" s="121">
        <v>12244994</v>
      </c>
      <c r="H22" s="121">
        <f t="shared" si="0"/>
        <v>-3077582</v>
      </c>
      <c r="I22" s="121">
        <v>13526571</v>
      </c>
    </row>
    <row r="23" spans="1:9">
      <c r="A23" s="117" t="s">
        <v>406</v>
      </c>
      <c r="B23" s="117" t="s">
        <v>230</v>
      </c>
      <c r="C23" s="117" t="s">
        <v>237</v>
      </c>
      <c r="D23" s="117" t="s">
        <v>471</v>
      </c>
      <c r="E23" s="118" t="s">
        <v>162</v>
      </c>
      <c r="F23" s="121">
        <v>70323696</v>
      </c>
      <c r="G23" s="121">
        <v>76943058</v>
      </c>
      <c r="H23" s="121">
        <f t="shared" si="0"/>
        <v>-6619362</v>
      </c>
      <c r="I23" s="121">
        <v>69333927</v>
      </c>
    </row>
    <row r="24" spans="1:9">
      <c r="A24" s="117" t="s">
        <v>406</v>
      </c>
      <c r="B24" s="117" t="s">
        <v>230</v>
      </c>
      <c r="C24" s="117" t="s">
        <v>237</v>
      </c>
      <c r="D24" s="117" t="s">
        <v>472</v>
      </c>
      <c r="E24" s="118" t="s">
        <v>163</v>
      </c>
      <c r="F24" s="121">
        <v>2073448</v>
      </c>
      <c r="G24" s="121">
        <v>2920736</v>
      </c>
      <c r="H24" s="121">
        <f t="shared" si="0"/>
        <v>-847288</v>
      </c>
      <c r="I24" s="121">
        <v>2402163</v>
      </c>
    </row>
    <row r="25" spans="1:9">
      <c r="A25" s="117" t="s">
        <v>406</v>
      </c>
      <c r="B25" s="117" t="s">
        <v>230</v>
      </c>
      <c r="C25" s="117" t="s">
        <v>237</v>
      </c>
      <c r="D25" s="117" t="s">
        <v>473</v>
      </c>
      <c r="E25" s="118" t="s">
        <v>164</v>
      </c>
      <c r="F25" s="121">
        <v>2900064</v>
      </c>
      <c r="G25" s="121">
        <v>3542170</v>
      </c>
      <c r="H25" s="121">
        <f t="shared" si="0"/>
        <v>-642106</v>
      </c>
      <c r="I25" s="121">
        <v>3147659</v>
      </c>
    </row>
    <row r="26" spans="1:9">
      <c r="A26" s="117" t="s">
        <v>406</v>
      </c>
      <c r="B26" s="117" t="s">
        <v>230</v>
      </c>
      <c r="C26" s="117" t="s">
        <v>237</v>
      </c>
      <c r="D26" s="117" t="s">
        <v>874</v>
      </c>
      <c r="E26" s="118" t="s">
        <v>875</v>
      </c>
      <c r="F26" s="121">
        <v>51750</v>
      </c>
      <c r="G26" s="121">
        <v>54053</v>
      </c>
      <c r="H26" s="121">
        <f t="shared" si="0"/>
        <v>-2303</v>
      </c>
      <c r="I26" s="121">
        <v>55986</v>
      </c>
    </row>
    <row r="27" spans="1:9">
      <c r="A27" s="117" t="s">
        <v>406</v>
      </c>
      <c r="B27" s="117" t="s">
        <v>230</v>
      </c>
      <c r="C27" s="117" t="s">
        <v>237</v>
      </c>
      <c r="D27" s="117" t="s">
        <v>474</v>
      </c>
      <c r="E27" s="118" t="s">
        <v>1108</v>
      </c>
      <c r="F27" s="121">
        <v>1331833</v>
      </c>
      <c r="G27" s="121">
        <v>1540284</v>
      </c>
      <c r="H27" s="121">
        <f t="shared" si="0"/>
        <v>-208451</v>
      </c>
      <c r="I27" s="121">
        <v>1269651</v>
      </c>
    </row>
    <row r="28" spans="1:9">
      <c r="A28" s="117" t="s">
        <v>406</v>
      </c>
      <c r="B28" s="117" t="s">
        <v>230</v>
      </c>
      <c r="C28" s="117" t="s">
        <v>237</v>
      </c>
      <c r="D28" s="117" t="s">
        <v>475</v>
      </c>
      <c r="E28" s="118" t="s">
        <v>1109</v>
      </c>
      <c r="F28" s="121">
        <v>79048</v>
      </c>
      <c r="G28" s="121">
        <v>192106</v>
      </c>
      <c r="H28" s="121">
        <f t="shared" si="0"/>
        <v>-113058</v>
      </c>
      <c r="I28" s="121">
        <v>65703</v>
      </c>
    </row>
    <row r="29" spans="1:9">
      <c r="A29" s="117" t="s">
        <v>406</v>
      </c>
      <c r="B29" s="117" t="s">
        <v>230</v>
      </c>
      <c r="C29" s="117" t="s">
        <v>237</v>
      </c>
      <c r="D29" s="117" t="s">
        <v>476</v>
      </c>
      <c r="E29" s="118" t="s">
        <v>165</v>
      </c>
      <c r="F29" s="121">
        <v>5186976</v>
      </c>
      <c r="G29" s="121">
        <v>5869462</v>
      </c>
      <c r="H29" s="121">
        <f t="shared" si="0"/>
        <v>-682486</v>
      </c>
      <c r="I29" s="121">
        <v>5332425</v>
      </c>
    </row>
    <row r="30" spans="1:9">
      <c r="A30" s="117" t="s">
        <v>406</v>
      </c>
      <c r="B30" s="117" t="s">
        <v>230</v>
      </c>
      <c r="C30" s="117" t="s">
        <v>237</v>
      </c>
      <c r="D30" s="117" t="s">
        <v>478</v>
      </c>
      <c r="E30" s="118" t="s">
        <v>212</v>
      </c>
      <c r="F30" s="121">
        <v>5000</v>
      </c>
      <c r="G30" s="121">
        <v>16400</v>
      </c>
      <c r="H30" s="121">
        <f t="shared" si="0"/>
        <v>-11400</v>
      </c>
      <c r="I30" s="121">
        <v>3200</v>
      </c>
    </row>
    <row r="31" spans="1:9">
      <c r="A31" s="117" t="s">
        <v>406</v>
      </c>
      <c r="B31" s="117" t="s">
        <v>230</v>
      </c>
      <c r="C31" s="117" t="s">
        <v>237</v>
      </c>
      <c r="D31" s="117" t="s">
        <v>479</v>
      </c>
      <c r="E31" s="118" t="s">
        <v>683</v>
      </c>
      <c r="F31" s="121">
        <v>54000</v>
      </c>
      <c r="G31" s="121">
        <v>38906</v>
      </c>
      <c r="H31" s="121">
        <f t="shared" si="0"/>
        <v>15094</v>
      </c>
      <c r="I31" s="121">
        <v>37065</v>
      </c>
    </row>
    <row r="32" spans="1:9">
      <c r="A32" s="117" t="s">
        <v>406</v>
      </c>
      <c r="B32" s="117" t="s">
        <v>230</v>
      </c>
      <c r="C32" s="117" t="s">
        <v>237</v>
      </c>
      <c r="D32" s="117" t="s">
        <v>485</v>
      </c>
      <c r="E32" s="118" t="s">
        <v>688</v>
      </c>
      <c r="F32" s="121">
        <v>390857</v>
      </c>
      <c r="G32" s="121">
        <v>193456</v>
      </c>
      <c r="H32" s="121">
        <f t="shared" si="0"/>
        <v>197401</v>
      </c>
      <c r="I32" s="121">
        <v>154600</v>
      </c>
    </row>
    <row r="33" spans="1:9">
      <c r="A33" s="117" t="s">
        <v>406</v>
      </c>
      <c r="B33" s="117" t="s">
        <v>230</v>
      </c>
      <c r="C33" s="117" t="s">
        <v>237</v>
      </c>
      <c r="D33" s="117" t="s">
        <v>486</v>
      </c>
      <c r="E33" s="118" t="s">
        <v>689</v>
      </c>
      <c r="F33" s="121">
        <v>15024664</v>
      </c>
      <c r="G33" s="121">
        <v>17489791</v>
      </c>
      <c r="H33" s="121">
        <f t="shared" si="0"/>
        <v>-2465127</v>
      </c>
      <c r="I33" s="121">
        <v>17828147</v>
      </c>
    </row>
    <row r="34" spans="1:9">
      <c r="A34" s="117" t="s">
        <v>406</v>
      </c>
      <c r="B34" s="117" t="s">
        <v>230</v>
      </c>
      <c r="C34" s="117" t="s">
        <v>237</v>
      </c>
      <c r="D34" s="117" t="s">
        <v>482</v>
      </c>
      <c r="E34" s="118" t="s">
        <v>686</v>
      </c>
      <c r="F34" s="121">
        <v>12928200</v>
      </c>
      <c r="G34" s="121">
        <v>15954010</v>
      </c>
      <c r="H34" s="121">
        <f t="shared" si="0"/>
        <v>-3025810</v>
      </c>
      <c r="I34" s="121">
        <v>13701276</v>
      </c>
    </row>
    <row r="35" spans="1:9">
      <c r="A35" s="117" t="s">
        <v>406</v>
      </c>
      <c r="B35" s="117" t="s">
        <v>230</v>
      </c>
      <c r="C35" s="117" t="s">
        <v>237</v>
      </c>
      <c r="D35" s="117" t="s">
        <v>484</v>
      </c>
      <c r="E35" s="118" t="s">
        <v>687</v>
      </c>
      <c r="F35" s="121">
        <v>4108077</v>
      </c>
      <c r="G35" s="121">
        <v>6206341</v>
      </c>
      <c r="H35" s="121">
        <f t="shared" si="0"/>
        <v>-2098264</v>
      </c>
      <c r="I35" s="179">
        <v>5071256</v>
      </c>
    </row>
    <row r="36" spans="1:9">
      <c r="A36" s="117" t="s">
        <v>406</v>
      </c>
      <c r="B36" s="117" t="s">
        <v>230</v>
      </c>
      <c r="C36" s="117" t="s">
        <v>237</v>
      </c>
      <c r="D36" s="117" t="s">
        <v>496</v>
      </c>
      <c r="E36" s="118" t="s">
        <v>693</v>
      </c>
      <c r="F36" s="121">
        <v>1853</v>
      </c>
      <c r="G36" s="121">
        <v>4163</v>
      </c>
      <c r="H36" s="121">
        <f t="shared" si="0"/>
        <v>-2310</v>
      </c>
      <c r="I36" s="121">
        <v>336</v>
      </c>
    </row>
    <row r="37" spans="1:9">
      <c r="A37" s="117" t="s">
        <v>406</v>
      </c>
      <c r="B37" s="117" t="s">
        <v>230</v>
      </c>
      <c r="C37" s="117" t="s">
        <v>248</v>
      </c>
      <c r="D37" s="117" t="s">
        <v>471</v>
      </c>
      <c r="E37" s="118" t="s">
        <v>162</v>
      </c>
      <c r="F37" s="121">
        <v>3073755</v>
      </c>
      <c r="G37" s="121">
        <v>2833924</v>
      </c>
      <c r="H37" s="121">
        <f t="shared" si="0"/>
        <v>239831</v>
      </c>
      <c r="I37" s="121">
        <v>2885395</v>
      </c>
    </row>
    <row r="38" spans="1:9">
      <c r="A38" s="117" t="s">
        <v>406</v>
      </c>
      <c r="B38" s="117" t="s">
        <v>230</v>
      </c>
      <c r="C38" s="117" t="s">
        <v>248</v>
      </c>
      <c r="D38" s="117" t="s">
        <v>472</v>
      </c>
      <c r="E38" s="118" t="s">
        <v>163</v>
      </c>
      <c r="F38" s="121">
        <v>16360</v>
      </c>
      <c r="G38" s="121">
        <v>7366</v>
      </c>
      <c r="H38" s="121">
        <f t="shared" si="0"/>
        <v>8994</v>
      </c>
      <c r="I38" s="121">
        <v>7600</v>
      </c>
    </row>
    <row r="39" spans="1:9">
      <c r="A39" s="117" t="s">
        <v>406</v>
      </c>
      <c r="B39" s="117" t="s">
        <v>230</v>
      </c>
      <c r="C39" s="117" t="s">
        <v>248</v>
      </c>
      <c r="D39" s="117" t="s">
        <v>473</v>
      </c>
      <c r="E39" s="118" t="s">
        <v>164</v>
      </c>
      <c r="F39" s="121">
        <v>45264</v>
      </c>
      <c r="G39" s="121">
        <v>11710</v>
      </c>
      <c r="H39" s="121">
        <f t="shared" si="0"/>
        <v>33554</v>
      </c>
      <c r="I39" s="121">
        <v>17757</v>
      </c>
    </row>
    <row r="40" spans="1:9">
      <c r="A40" s="117" t="s">
        <v>406</v>
      </c>
      <c r="B40" s="117" t="s">
        <v>230</v>
      </c>
      <c r="C40" s="117" t="s">
        <v>248</v>
      </c>
      <c r="D40" s="117" t="s">
        <v>474</v>
      </c>
      <c r="E40" s="118" t="s">
        <v>1108</v>
      </c>
      <c r="F40" s="179">
        <v>23796</v>
      </c>
      <c r="G40" s="121">
        <v>4685</v>
      </c>
      <c r="H40" s="121">
        <f t="shared" si="0"/>
        <v>19111</v>
      </c>
      <c r="I40" s="121">
        <v>8514</v>
      </c>
    </row>
    <row r="41" spans="1:9">
      <c r="A41" s="117" t="s">
        <v>406</v>
      </c>
      <c r="B41" s="117" t="s">
        <v>230</v>
      </c>
      <c r="C41" s="117" t="s">
        <v>248</v>
      </c>
      <c r="D41" s="117" t="s">
        <v>475</v>
      </c>
      <c r="E41" s="118" t="s">
        <v>1109</v>
      </c>
      <c r="F41" s="179"/>
      <c r="G41" s="121"/>
      <c r="H41" s="121">
        <f t="shared" si="0"/>
        <v>0</v>
      </c>
      <c r="I41" s="121">
        <v>175</v>
      </c>
    </row>
    <row r="42" spans="1:9">
      <c r="A42" s="117" t="s">
        <v>406</v>
      </c>
      <c r="B42" s="117" t="s">
        <v>230</v>
      </c>
      <c r="C42" s="117" t="s">
        <v>248</v>
      </c>
      <c r="D42" s="117" t="s">
        <v>476</v>
      </c>
      <c r="E42" s="118" t="s">
        <v>165</v>
      </c>
      <c r="F42" s="179"/>
      <c r="G42" s="179">
        <v>2136</v>
      </c>
      <c r="H42" s="121">
        <f t="shared" si="0"/>
        <v>-2136</v>
      </c>
      <c r="I42" s="179">
        <v>460</v>
      </c>
    </row>
    <row r="43" spans="1:9">
      <c r="A43" s="117" t="s">
        <v>406</v>
      </c>
      <c r="B43" s="117" t="s">
        <v>230</v>
      </c>
      <c r="C43" s="117" t="s">
        <v>248</v>
      </c>
      <c r="D43" s="117" t="s">
        <v>484</v>
      </c>
      <c r="E43" s="118" t="s">
        <v>687</v>
      </c>
      <c r="F43" s="121"/>
      <c r="G43" s="121">
        <v>10900</v>
      </c>
      <c r="H43" s="121">
        <f t="shared" si="0"/>
        <v>-10900</v>
      </c>
      <c r="I43" s="121"/>
    </row>
    <row r="44" spans="1:9">
      <c r="A44" s="117" t="s">
        <v>406</v>
      </c>
      <c r="B44" s="117" t="s">
        <v>230</v>
      </c>
      <c r="C44" s="117" t="s">
        <v>229</v>
      </c>
      <c r="D44" s="117" t="s">
        <v>471</v>
      </c>
      <c r="E44" s="118" t="s">
        <v>162</v>
      </c>
      <c r="F44" s="121">
        <v>465978</v>
      </c>
      <c r="G44" s="121">
        <v>334286</v>
      </c>
      <c r="H44" s="121">
        <f t="shared" si="0"/>
        <v>131692</v>
      </c>
      <c r="I44" s="121">
        <v>320277</v>
      </c>
    </row>
    <row r="45" spans="1:9">
      <c r="A45" s="117" t="s">
        <v>406</v>
      </c>
      <c r="B45" s="117" t="s">
        <v>230</v>
      </c>
      <c r="C45" s="117" t="s">
        <v>229</v>
      </c>
      <c r="D45" s="117" t="s">
        <v>472</v>
      </c>
      <c r="E45" s="118" t="s">
        <v>163</v>
      </c>
      <c r="F45" s="121">
        <v>840</v>
      </c>
      <c r="G45" s="121">
        <v>2552</v>
      </c>
      <c r="H45" s="121">
        <f t="shared" si="0"/>
        <v>-1712</v>
      </c>
      <c r="I45" s="121">
        <v>1105</v>
      </c>
    </row>
    <row r="46" spans="1:9">
      <c r="A46" s="117" t="s">
        <v>406</v>
      </c>
      <c r="B46" s="117" t="s">
        <v>230</v>
      </c>
      <c r="C46" s="117" t="s">
        <v>229</v>
      </c>
      <c r="D46" s="117" t="s">
        <v>473</v>
      </c>
      <c r="E46" s="118" t="s">
        <v>164</v>
      </c>
      <c r="F46" s="121">
        <v>4943</v>
      </c>
      <c r="G46" s="121">
        <v>4559</v>
      </c>
      <c r="H46" s="121">
        <f t="shared" si="0"/>
        <v>384</v>
      </c>
      <c r="I46" s="121">
        <v>2226</v>
      </c>
    </row>
    <row r="47" spans="1:9">
      <c r="A47" s="117" t="s">
        <v>406</v>
      </c>
      <c r="B47" s="117" t="s">
        <v>230</v>
      </c>
      <c r="C47" s="117" t="s">
        <v>229</v>
      </c>
      <c r="D47" s="117" t="s">
        <v>474</v>
      </c>
      <c r="E47" s="118" t="s">
        <v>1108</v>
      </c>
      <c r="F47" s="179">
        <v>1999</v>
      </c>
      <c r="G47" s="179">
        <v>1707</v>
      </c>
      <c r="H47" s="121">
        <f t="shared" si="0"/>
        <v>292</v>
      </c>
      <c r="I47" s="121">
        <v>1166</v>
      </c>
    </row>
    <row r="48" spans="1:9">
      <c r="A48" s="117" t="s">
        <v>406</v>
      </c>
      <c r="B48" s="117" t="s">
        <v>230</v>
      </c>
      <c r="C48" s="117" t="s">
        <v>403</v>
      </c>
      <c r="D48" s="117" t="s">
        <v>487</v>
      </c>
      <c r="E48" s="118" t="s">
        <v>166</v>
      </c>
      <c r="F48" s="121">
        <v>150650</v>
      </c>
      <c r="G48" s="121">
        <v>177962</v>
      </c>
      <c r="H48" s="121">
        <f t="shared" si="0"/>
        <v>-27312</v>
      </c>
      <c r="I48" s="121">
        <v>108077</v>
      </c>
    </row>
    <row r="49" spans="1:9">
      <c r="A49" s="117" t="s">
        <v>406</v>
      </c>
      <c r="B49" s="117" t="s">
        <v>230</v>
      </c>
      <c r="C49" s="117" t="s">
        <v>403</v>
      </c>
      <c r="D49" s="117" t="s">
        <v>488</v>
      </c>
      <c r="E49" s="118" t="s">
        <v>912</v>
      </c>
      <c r="F49" s="121">
        <v>25950</v>
      </c>
      <c r="G49" s="179"/>
      <c r="H49" s="121">
        <f t="shared" si="0"/>
        <v>25950</v>
      </c>
      <c r="I49" s="121"/>
    </row>
    <row r="50" spans="1:9">
      <c r="A50" s="117" t="s">
        <v>406</v>
      </c>
      <c r="B50" s="117" t="s">
        <v>230</v>
      </c>
      <c r="C50" s="117" t="s">
        <v>403</v>
      </c>
      <c r="D50" s="117" t="s">
        <v>489</v>
      </c>
      <c r="E50" s="118" t="s">
        <v>167</v>
      </c>
      <c r="F50" s="121">
        <v>8677735</v>
      </c>
      <c r="G50" s="121">
        <v>8336543</v>
      </c>
      <c r="H50" s="121">
        <f t="shared" si="0"/>
        <v>341192</v>
      </c>
      <c r="I50" s="121">
        <v>6689665</v>
      </c>
    </row>
    <row r="51" spans="1:9">
      <c r="A51" s="117" t="s">
        <v>406</v>
      </c>
      <c r="B51" s="117" t="s">
        <v>230</v>
      </c>
      <c r="C51" s="117" t="s">
        <v>403</v>
      </c>
      <c r="D51" s="117" t="s">
        <v>490</v>
      </c>
      <c r="E51" s="118" t="s">
        <v>168</v>
      </c>
      <c r="F51" s="121">
        <v>136500</v>
      </c>
      <c r="G51" s="121">
        <v>734</v>
      </c>
      <c r="H51" s="121">
        <f t="shared" si="0"/>
        <v>135766</v>
      </c>
      <c r="I51" s="121">
        <v>6503</v>
      </c>
    </row>
    <row r="52" spans="1:9">
      <c r="A52" s="117" t="s">
        <v>406</v>
      </c>
      <c r="B52" s="117" t="s">
        <v>230</v>
      </c>
      <c r="C52" s="117" t="s">
        <v>403</v>
      </c>
      <c r="D52" s="117" t="s">
        <v>981</v>
      </c>
      <c r="E52" s="118" t="s">
        <v>982</v>
      </c>
      <c r="F52" s="179">
        <v>3000</v>
      </c>
      <c r="G52" s="121">
        <v>30049</v>
      </c>
      <c r="H52" s="121">
        <f t="shared" si="0"/>
        <v>-27049</v>
      </c>
      <c r="I52" s="179">
        <v>7560</v>
      </c>
    </row>
    <row r="53" spans="1:9">
      <c r="A53" s="117" t="s">
        <v>406</v>
      </c>
      <c r="B53" s="117" t="s">
        <v>230</v>
      </c>
      <c r="C53" s="117" t="s">
        <v>403</v>
      </c>
      <c r="D53" s="117" t="s">
        <v>491</v>
      </c>
      <c r="E53" s="118" t="s">
        <v>173</v>
      </c>
      <c r="F53" s="179"/>
      <c r="G53" s="121"/>
      <c r="H53" s="121">
        <f t="shared" si="0"/>
        <v>0</v>
      </c>
      <c r="I53" s="179">
        <v>1100</v>
      </c>
    </row>
    <row r="54" spans="1:9">
      <c r="A54" s="117" t="s">
        <v>406</v>
      </c>
      <c r="B54" s="117" t="s">
        <v>230</v>
      </c>
      <c r="C54" s="117" t="s">
        <v>403</v>
      </c>
      <c r="D54" s="117" t="s">
        <v>492</v>
      </c>
      <c r="E54" s="118" t="s">
        <v>690</v>
      </c>
      <c r="F54" s="121">
        <v>148651</v>
      </c>
      <c r="G54" s="121">
        <v>89678</v>
      </c>
      <c r="H54" s="121">
        <f t="shared" si="0"/>
        <v>58973</v>
      </c>
      <c r="I54" s="121">
        <v>35591</v>
      </c>
    </row>
    <row r="55" spans="1:9">
      <c r="A55" s="117" t="s">
        <v>406</v>
      </c>
      <c r="B55" s="117" t="s">
        <v>230</v>
      </c>
      <c r="C55" s="117" t="s">
        <v>403</v>
      </c>
      <c r="D55" s="117" t="s">
        <v>493</v>
      </c>
      <c r="E55" s="118" t="s">
        <v>691</v>
      </c>
      <c r="F55" s="121">
        <v>56200</v>
      </c>
      <c r="G55" s="121">
        <v>18827</v>
      </c>
      <c r="H55" s="121">
        <f t="shared" si="0"/>
        <v>37373</v>
      </c>
      <c r="I55" s="121">
        <v>20778</v>
      </c>
    </row>
    <row r="56" spans="1:9">
      <c r="A56" s="117" t="s">
        <v>406</v>
      </c>
      <c r="B56" s="117" t="s">
        <v>230</v>
      </c>
      <c r="C56" s="117" t="s">
        <v>403</v>
      </c>
      <c r="D56" s="117" t="s">
        <v>983</v>
      </c>
      <c r="E56" s="118" t="s">
        <v>984</v>
      </c>
      <c r="F56" s="121">
        <v>3000</v>
      </c>
      <c r="G56" s="179"/>
      <c r="H56" s="121">
        <f t="shared" si="0"/>
        <v>3000</v>
      </c>
      <c r="I56" s="179"/>
    </row>
    <row r="57" spans="1:9">
      <c r="A57" s="117" t="s">
        <v>406</v>
      </c>
      <c r="B57" s="117" t="s">
        <v>230</v>
      </c>
      <c r="C57" s="117" t="s">
        <v>406</v>
      </c>
      <c r="D57" s="117" t="s">
        <v>487</v>
      </c>
      <c r="E57" s="118" t="s">
        <v>166</v>
      </c>
      <c r="F57" s="121">
        <v>10016469</v>
      </c>
      <c r="G57" s="121">
        <v>11227181</v>
      </c>
      <c r="H57" s="121">
        <f t="shared" si="0"/>
        <v>-1210712</v>
      </c>
      <c r="I57" s="121">
        <v>11314407</v>
      </c>
    </row>
    <row r="58" spans="1:9">
      <c r="A58" s="117" t="s">
        <v>406</v>
      </c>
      <c r="B58" s="117" t="s">
        <v>230</v>
      </c>
      <c r="C58" s="117" t="s">
        <v>406</v>
      </c>
      <c r="D58" s="117" t="s">
        <v>488</v>
      </c>
      <c r="E58" s="118" t="s">
        <v>912</v>
      </c>
      <c r="F58" s="121">
        <v>15000</v>
      </c>
      <c r="G58" s="121">
        <v>684</v>
      </c>
      <c r="H58" s="121">
        <f t="shared" si="0"/>
        <v>14316</v>
      </c>
      <c r="I58" s="179">
        <v>360</v>
      </c>
    </row>
    <row r="59" spans="1:9">
      <c r="A59" s="117" t="s">
        <v>406</v>
      </c>
      <c r="B59" s="117" t="s">
        <v>230</v>
      </c>
      <c r="C59" s="117" t="s">
        <v>406</v>
      </c>
      <c r="D59" s="117" t="s">
        <v>494</v>
      </c>
      <c r="E59" s="118" t="s">
        <v>692</v>
      </c>
      <c r="F59" s="121">
        <v>466083</v>
      </c>
      <c r="G59" s="121">
        <v>230994</v>
      </c>
      <c r="H59" s="121">
        <f t="shared" si="0"/>
        <v>235089</v>
      </c>
      <c r="I59" s="121">
        <v>217384</v>
      </c>
    </row>
    <row r="60" spans="1:9">
      <c r="A60" s="117" t="s">
        <v>406</v>
      </c>
      <c r="B60" s="117" t="s">
        <v>230</v>
      </c>
      <c r="C60" s="117" t="s">
        <v>406</v>
      </c>
      <c r="D60" s="117" t="s">
        <v>495</v>
      </c>
      <c r="E60" s="118" t="s">
        <v>913</v>
      </c>
      <c r="F60" s="121">
        <v>120000</v>
      </c>
      <c r="G60" s="179"/>
      <c r="H60" s="121">
        <f t="shared" si="0"/>
        <v>120000</v>
      </c>
      <c r="I60" s="179"/>
    </row>
    <row r="61" spans="1:9">
      <c r="A61" s="117" t="s">
        <v>406</v>
      </c>
      <c r="B61" s="117" t="s">
        <v>230</v>
      </c>
      <c r="C61" s="117" t="s">
        <v>406</v>
      </c>
      <c r="D61" s="117" t="s">
        <v>489</v>
      </c>
      <c r="E61" s="118" t="s">
        <v>167</v>
      </c>
      <c r="F61" s="121">
        <v>8856376</v>
      </c>
      <c r="G61" s="121">
        <v>9399710</v>
      </c>
      <c r="H61" s="121">
        <f t="shared" si="0"/>
        <v>-543334</v>
      </c>
      <c r="I61" s="121">
        <v>7362310</v>
      </c>
    </row>
    <row r="62" spans="1:9">
      <c r="A62" s="117" t="s">
        <v>406</v>
      </c>
      <c r="B62" s="117" t="s">
        <v>230</v>
      </c>
      <c r="C62" s="117" t="s">
        <v>406</v>
      </c>
      <c r="D62" s="117" t="s">
        <v>490</v>
      </c>
      <c r="E62" s="118" t="s">
        <v>168</v>
      </c>
      <c r="F62" s="121">
        <v>7000</v>
      </c>
      <c r="G62" s="179">
        <v>393</v>
      </c>
      <c r="H62" s="121">
        <f t="shared" si="0"/>
        <v>6607</v>
      </c>
      <c r="I62" s="121"/>
    </row>
    <row r="63" spans="1:9">
      <c r="A63" s="117" t="s">
        <v>406</v>
      </c>
      <c r="B63" s="117" t="s">
        <v>230</v>
      </c>
      <c r="C63" s="117" t="s">
        <v>406</v>
      </c>
      <c r="D63" s="117" t="s">
        <v>981</v>
      </c>
      <c r="E63" s="118" t="s">
        <v>982</v>
      </c>
      <c r="F63" s="121">
        <v>1000</v>
      </c>
      <c r="G63" s="121">
        <v>2119</v>
      </c>
      <c r="H63" s="121">
        <f t="shared" si="0"/>
        <v>-1119</v>
      </c>
      <c r="I63" s="121"/>
    </row>
    <row r="64" spans="1:9">
      <c r="A64" s="117" t="s">
        <v>406</v>
      </c>
      <c r="B64" s="117" t="s">
        <v>230</v>
      </c>
      <c r="C64" s="117" t="s">
        <v>406</v>
      </c>
      <c r="D64" s="117" t="s">
        <v>492</v>
      </c>
      <c r="E64" s="118" t="s">
        <v>690</v>
      </c>
      <c r="F64" s="121">
        <v>105830</v>
      </c>
      <c r="G64" s="121">
        <v>38484</v>
      </c>
      <c r="H64" s="121">
        <f t="shared" si="0"/>
        <v>67346</v>
      </c>
      <c r="I64" s="121">
        <v>102645</v>
      </c>
    </row>
    <row r="65" spans="1:9">
      <c r="A65" s="117" t="s">
        <v>406</v>
      </c>
      <c r="B65" s="117" t="s">
        <v>230</v>
      </c>
      <c r="C65" s="117" t="s">
        <v>406</v>
      </c>
      <c r="D65" s="117" t="s">
        <v>496</v>
      </c>
      <c r="E65" s="118" t="s">
        <v>693</v>
      </c>
      <c r="F65" s="121">
        <v>3936147</v>
      </c>
      <c r="G65" s="179">
        <v>4904193</v>
      </c>
      <c r="H65" s="121">
        <f t="shared" si="0"/>
        <v>-968046</v>
      </c>
      <c r="I65" s="179">
        <v>4013129</v>
      </c>
    </row>
    <row r="66" spans="1:9">
      <c r="A66" s="117" t="s">
        <v>406</v>
      </c>
      <c r="B66" s="117" t="s">
        <v>230</v>
      </c>
      <c r="C66" s="117" t="s">
        <v>406</v>
      </c>
      <c r="D66" s="117" t="s">
        <v>497</v>
      </c>
      <c r="E66" s="118" t="s">
        <v>914</v>
      </c>
      <c r="F66" s="121">
        <v>5800</v>
      </c>
      <c r="G66" s="121">
        <v>1479</v>
      </c>
      <c r="H66" s="121">
        <f t="shared" si="0"/>
        <v>4321</v>
      </c>
      <c r="I66" s="121"/>
    </row>
    <row r="67" spans="1:9">
      <c r="A67" s="117" t="s">
        <v>406</v>
      </c>
      <c r="B67" s="117" t="s">
        <v>230</v>
      </c>
      <c r="C67" s="117" t="s">
        <v>406</v>
      </c>
      <c r="D67" s="117" t="s">
        <v>493</v>
      </c>
      <c r="E67" s="118" t="s">
        <v>691</v>
      </c>
      <c r="F67" s="179">
        <v>19400</v>
      </c>
      <c r="G67" s="121">
        <v>6216</v>
      </c>
      <c r="H67" s="121">
        <f t="shared" si="0"/>
        <v>13184</v>
      </c>
      <c r="I67" s="179">
        <v>4937</v>
      </c>
    </row>
    <row r="68" spans="1:9">
      <c r="A68" s="117" t="s">
        <v>406</v>
      </c>
      <c r="B68" s="117" t="s">
        <v>230</v>
      </c>
      <c r="C68" s="117" t="s">
        <v>406</v>
      </c>
      <c r="D68" s="117" t="s">
        <v>983</v>
      </c>
      <c r="E68" s="118" t="s">
        <v>984</v>
      </c>
      <c r="F68" s="121"/>
      <c r="G68" s="121"/>
      <c r="H68" s="121">
        <f t="shared" si="0"/>
        <v>0</v>
      </c>
      <c r="I68" s="121">
        <v>151</v>
      </c>
    </row>
    <row r="69" spans="1:9">
      <c r="A69" s="117" t="s">
        <v>406</v>
      </c>
      <c r="B69" s="117" t="s">
        <v>230</v>
      </c>
      <c r="C69" s="117" t="s">
        <v>419</v>
      </c>
      <c r="D69" s="117" t="s">
        <v>498</v>
      </c>
      <c r="E69" s="118" t="s">
        <v>694</v>
      </c>
      <c r="F69" s="121">
        <v>80264812</v>
      </c>
      <c r="G69" s="121">
        <v>77583171</v>
      </c>
      <c r="H69" s="121">
        <f t="shared" si="0"/>
        <v>2681641</v>
      </c>
      <c r="I69" s="121">
        <v>72841422</v>
      </c>
    </row>
    <row r="70" spans="1:9">
      <c r="A70" s="117" t="s">
        <v>406</v>
      </c>
      <c r="B70" s="117" t="s">
        <v>230</v>
      </c>
      <c r="C70" s="117" t="s">
        <v>419</v>
      </c>
      <c r="D70" s="117" t="s">
        <v>499</v>
      </c>
      <c r="E70" s="118" t="s">
        <v>695</v>
      </c>
      <c r="F70" s="121">
        <v>76028889</v>
      </c>
      <c r="G70" s="121">
        <v>53526614</v>
      </c>
      <c r="H70" s="121">
        <f t="shared" si="0"/>
        <v>22502275</v>
      </c>
      <c r="I70" s="121">
        <v>50531322</v>
      </c>
    </row>
    <row r="71" spans="1:9">
      <c r="A71" s="117" t="s">
        <v>406</v>
      </c>
      <c r="B71" s="117" t="s">
        <v>230</v>
      </c>
      <c r="C71" s="117" t="s">
        <v>419</v>
      </c>
      <c r="D71" s="117" t="s">
        <v>500</v>
      </c>
      <c r="E71" s="118" t="s">
        <v>696</v>
      </c>
      <c r="F71" s="121">
        <v>8380000</v>
      </c>
      <c r="G71" s="121">
        <v>6503393</v>
      </c>
      <c r="H71" s="121">
        <f t="shared" ref="H71:H134" si="1">F71-G71</f>
        <v>1876607</v>
      </c>
      <c r="I71" s="121">
        <v>6809291</v>
      </c>
    </row>
    <row r="72" spans="1:9">
      <c r="A72" s="117" t="s">
        <v>406</v>
      </c>
      <c r="B72" s="117" t="s">
        <v>230</v>
      </c>
      <c r="C72" s="117" t="s">
        <v>419</v>
      </c>
      <c r="D72" s="117" t="s">
        <v>501</v>
      </c>
      <c r="E72" s="118" t="s">
        <v>452</v>
      </c>
      <c r="F72" s="121">
        <v>8239128</v>
      </c>
      <c r="G72" s="121">
        <v>8696457</v>
      </c>
      <c r="H72" s="121">
        <f t="shared" si="1"/>
        <v>-457329</v>
      </c>
      <c r="I72" s="179">
        <v>8696008</v>
      </c>
    </row>
    <row r="73" spans="1:9">
      <c r="A73" s="117" t="s">
        <v>406</v>
      </c>
      <c r="B73" s="117" t="s">
        <v>230</v>
      </c>
      <c r="C73" s="117" t="s">
        <v>419</v>
      </c>
      <c r="D73" s="117" t="s">
        <v>985</v>
      </c>
      <c r="E73" s="118" t="s">
        <v>986</v>
      </c>
      <c r="F73" s="121">
        <v>2918180</v>
      </c>
      <c r="G73" s="121">
        <v>2883236</v>
      </c>
      <c r="H73" s="121">
        <f t="shared" si="1"/>
        <v>34944</v>
      </c>
      <c r="I73" s="121">
        <v>1484099</v>
      </c>
    </row>
    <row r="74" spans="1:9">
      <c r="A74" s="117" t="s">
        <v>406</v>
      </c>
      <c r="B74" s="117" t="s">
        <v>230</v>
      </c>
      <c r="C74" s="117" t="s">
        <v>419</v>
      </c>
      <c r="D74" s="117" t="s">
        <v>502</v>
      </c>
      <c r="E74" s="118" t="s">
        <v>169</v>
      </c>
      <c r="F74" s="121">
        <v>5329533</v>
      </c>
      <c r="G74" s="121">
        <v>6620725</v>
      </c>
      <c r="H74" s="121">
        <f t="shared" si="1"/>
        <v>-1291192</v>
      </c>
      <c r="I74" s="121">
        <v>10112040</v>
      </c>
    </row>
    <row r="75" spans="1:9">
      <c r="A75" s="117" t="s">
        <v>406</v>
      </c>
      <c r="B75" s="117" t="s">
        <v>230</v>
      </c>
      <c r="C75" s="117" t="s">
        <v>419</v>
      </c>
      <c r="D75" s="117" t="s">
        <v>503</v>
      </c>
      <c r="E75" s="118" t="s">
        <v>170</v>
      </c>
      <c r="F75" s="121">
        <v>8890200</v>
      </c>
      <c r="G75" s="121">
        <v>19784142</v>
      </c>
      <c r="H75" s="121">
        <f t="shared" si="1"/>
        <v>-10893942</v>
      </c>
      <c r="I75" s="121">
        <v>18987540</v>
      </c>
    </row>
    <row r="76" spans="1:9">
      <c r="A76" s="117" t="s">
        <v>406</v>
      </c>
      <c r="B76" s="117" t="s">
        <v>230</v>
      </c>
      <c r="C76" s="117" t="s">
        <v>504</v>
      </c>
      <c r="D76" s="117" t="s">
        <v>505</v>
      </c>
      <c r="E76" s="118" t="s">
        <v>697</v>
      </c>
      <c r="F76" s="121">
        <v>1335762</v>
      </c>
      <c r="G76" s="121">
        <v>1029255</v>
      </c>
      <c r="H76" s="121">
        <f t="shared" si="1"/>
        <v>306507</v>
      </c>
      <c r="I76" s="121">
        <v>1115760</v>
      </c>
    </row>
    <row r="77" spans="1:9">
      <c r="A77" s="117" t="s">
        <v>406</v>
      </c>
      <c r="B77" s="117" t="s">
        <v>230</v>
      </c>
      <c r="C77" s="117" t="s">
        <v>504</v>
      </c>
      <c r="D77" s="117" t="s">
        <v>506</v>
      </c>
      <c r="E77" s="118" t="s">
        <v>171</v>
      </c>
      <c r="F77" s="121">
        <v>4880334</v>
      </c>
      <c r="G77" s="121">
        <v>5057038</v>
      </c>
      <c r="H77" s="121">
        <f t="shared" si="1"/>
        <v>-176704</v>
      </c>
      <c r="I77" s="121">
        <v>6087011</v>
      </c>
    </row>
    <row r="78" spans="1:9">
      <c r="A78" s="117" t="s">
        <v>406</v>
      </c>
      <c r="B78" s="117" t="s">
        <v>237</v>
      </c>
      <c r="C78" s="117" t="s">
        <v>230</v>
      </c>
      <c r="D78" s="117" t="s">
        <v>491</v>
      </c>
      <c r="E78" s="118" t="s">
        <v>173</v>
      </c>
      <c r="F78" s="121">
        <v>2510783</v>
      </c>
      <c r="G78" s="121">
        <v>1269265</v>
      </c>
      <c r="H78" s="121">
        <f t="shared" si="1"/>
        <v>1241518</v>
      </c>
      <c r="I78" s="121">
        <v>1914994</v>
      </c>
    </row>
    <row r="79" spans="1:9">
      <c r="A79" s="117" t="s">
        <v>406</v>
      </c>
      <c r="B79" s="117" t="s">
        <v>237</v>
      </c>
      <c r="C79" s="117" t="s">
        <v>230</v>
      </c>
      <c r="D79" s="117" t="s">
        <v>507</v>
      </c>
      <c r="E79" s="118" t="s">
        <v>698</v>
      </c>
      <c r="F79" s="121">
        <v>10007872</v>
      </c>
      <c r="G79" s="121">
        <v>12382979</v>
      </c>
      <c r="H79" s="121">
        <f t="shared" si="1"/>
        <v>-2375107</v>
      </c>
      <c r="I79" s="121">
        <v>9589258</v>
      </c>
    </row>
    <row r="80" spans="1:9">
      <c r="A80" s="117" t="s">
        <v>406</v>
      </c>
      <c r="B80" s="117" t="s">
        <v>237</v>
      </c>
      <c r="C80" s="117" t="s">
        <v>230</v>
      </c>
      <c r="D80" s="117" t="s">
        <v>508</v>
      </c>
      <c r="E80" s="118" t="s">
        <v>699</v>
      </c>
      <c r="F80" s="121">
        <v>708878</v>
      </c>
      <c r="G80" s="121">
        <v>77041</v>
      </c>
      <c r="H80" s="121">
        <f t="shared" si="1"/>
        <v>631837</v>
      </c>
      <c r="I80" s="121">
        <v>56394</v>
      </c>
    </row>
    <row r="81" spans="1:9">
      <c r="A81" s="117" t="s">
        <v>406</v>
      </c>
      <c r="B81" s="117" t="s">
        <v>237</v>
      </c>
      <c r="C81" s="117" t="s">
        <v>230</v>
      </c>
      <c r="D81" s="117" t="s">
        <v>509</v>
      </c>
      <c r="E81" s="118" t="s">
        <v>174</v>
      </c>
      <c r="F81" s="121">
        <v>3612078</v>
      </c>
      <c r="G81" s="121">
        <v>3537224</v>
      </c>
      <c r="H81" s="121">
        <f t="shared" si="1"/>
        <v>74854</v>
      </c>
      <c r="I81" s="121">
        <v>2585609</v>
      </c>
    </row>
    <row r="82" spans="1:9">
      <c r="A82" s="117" t="s">
        <v>406</v>
      </c>
      <c r="B82" s="117" t="s">
        <v>237</v>
      </c>
      <c r="C82" s="117" t="s">
        <v>230</v>
      </c>
      <c r="D82" s="117" t="s">
        <v>510</v>
      </c>
      <c r="E82" s="118" t="s">
        <v>700</v>
      </c>
      <c r="F82" s="121">
        <v>28000</v>
      </c>
      <c r="G82" s="121">
        <v>41287</v>
      </c>
      <c r="H82" s="121">
        <f t="shared" si="1"/>
        <v>-13287</v>
      </c>
      <c r="I82" s="121">
        <v>32639</v>
      </c>
    </row>
    <row r="83" spans="1:9">
      <c r="A83" s="117" t="s">
        <v>406</v>
      </c>
      <c r="B83" s="117" t="s">
        <v>237</v>
      </c>
      <c r="C83" s="117" t="s">
        <v>230</v>
      </c>
      <c r="D83" s="117" t="s">
        <v>511</v>
      </c>
      <c r="E83" s="118" t="s">
        <v>701</v>
      </c>
      <c r="F83" s="121">
        <v>452000</v>
      </c>
      <c r="G83" s="121">
        <v>801174</v>
      </c>
      <c r="H83" s="121">
        <f t="shared" si="1"/>
        <v>-349174</v>
      </c>
      <c r="I83" s="121">
        <v>723064</v>
      </c>
    </row>
    <row r="84" spans="1:9">
      <c r="A84" s="117" t="s">
        <v>406</v>
      </c>
      <c r="B84" s="117" t="s">
        <v>237</v>
      </c>
      <c r="C84" s="117" t="s">
        <v>230</v>
      </c>
      <c r="D84" s="117" t="s">
        <v>512</v>
      </c>
      <c r="E84" s="118" t="s">
        <v>175</v>
      </c>
      <c r="F84" s="121">
        <v>5352553</v>
      </c>
      <c r="G84" s="121">
        <v>4620069</v>
      </c>
      <c r="H84" s="121">
        <f t="shared" si="1"/>
        <v>732484</v>
      </c>
      <c r="I84" s="121">
        <v>5742135</v>
      </c>
    </row>
    <row r="85" spans="1:9">
      <c r="A85" s="117" t="s">
        <v>406</v>
      </c>
      <c r="B85" s="117" t="s">
        <v>237</v>
      </c>
      <c r="C85" s="117" t="s">
        <v>237</v>
      </c>
      <c r="D85" s="117" t="s">
        <v>513</v>
      </c>
      <c r="E85" s="118" t="s">
        <v>702</v>
      </c>
      <c r="F85" s="121">
        <v>9174289</v>
      </c>
      <c r="G85" s="179">
        <v>8698630</v>
      </c>
      <c r="H85" s="121">
        <f t="shared" si="1"/>
        <v>475659</v>
      </c>
      <c r="I85" s="179">
        <v>9258949</v>
      </c>
    </row>
    <row r="86" spans="1:9">
      <c r="A86" s="117" t="s">
        <v>406</v>
      </c>
      <c r="B86" s="117" t="s">
        <v>237</v>
      </c>
      <c r="C86" s="117" t="s">
        <v>237</v>
      </c>
      <c r="D86" s="117" t="s">
        <v>514</v>
      </c>
      <c r="E86" s="118" t="s">
        <v>703</v>
      </c>
      <c r="F86" s="121">
        <v>30220</v>
      </c>
      <c r="G86" s="121"/>
      <c r="H86" s="121">
        <f t="shared" si="1"/>
        <v>30220</v>
      </c>
      <c r="I86" s="121"/>
    </row>
    <row r="87" spans="1:9">
      <c r="A87" s="117" t="s">
        <v>406</v>
      </c>
      <c r="B87" s="117" t="s">
        <v>237</v>
      </c>
      <c r="C87" s="117" t="s">
        <v>237</v>
      </c>
      <c r="D87" s="117" t="s">
        <v>515</v>
      </c>
      <c r="E87" s="118" t="s">
        <v>176</v>
      </c>
      <c r="F87" s="121">
        <v>26240</v>
      </c>
      <c r="G87" s="121">
        <v>5750</v>
      </c>
      <c r="H87" s="121">
        <f t="shared" si="1"/>
        <v>20490</v>
      </c>
      <c r="I87" s="121">
        <v>27155</v>
      </c>
    </row>
    <row r="88" spans="1:9">
      <c r="A88" s="117" t="s">
        <v>406</v>
      </c>
      <c r="B88" s="117" t="s">
        <v>237</v>
      </c>
      <c r="C88" s="117" t="s">
        <v>237</v>
      </c>
      <c r="D88" s="117" t="s">
        <v>516</v>
      </c>
      <c r="E88" s="118" t="s">
        <v>177</v>
      </c>
      <c r="F88" s="121">
        <v>36950</v>
      </c>
      <c r="G88" s="121">
        <v>7103</v>
      </c>
      <c r="H88" s="121">
        <f t="shared" si="1"/>
        <v>29847</v>
      </c>
      <c r="I88" s="121">
        <v>43080</v>
      </c>
    </row>
    <row r="89" spans="1:9">
      <c r="A89" s="117" t="s">
        <v>406</v>
      </c>
      <c r="B89" s="117" t="s">
        <v>237</v>
      </c>
      <c r="C89" s="117" t="s">
        <v>237</v>
      </c>
      <c r="D89" s="117" t="s">
        <v>517</v>
      </c>
      <c r="E89" s="118" t="s">
        <v>178</v>
      </c>
      <c r="F89" s="179">
        <v>24800</v>
      </c>
      <c r="G89" s="121">
        <v>37854</v>
      </c>
      <c r="H89" s="121">
        <f t="shared" si="1"/>
        <v>-13054</v>
      </c>
      <c r="I89" s="179">
        <v>31714</v>
      </c>
    </row>
    <row r="90" spans="1:9">
      <c r="A90" s="117" t="s">
        <v>406</v>
      </c>
      <c r="B90" s="117" t="s">
        <v>237</v>
      </c>
      <c r="C90" s="117" t="s">
        <v>237</v>
      </c>
      <c r="D90" s="117" t="s">
        <v>1113</v>
      </c>
      <c r="E90" s="118" t="s">
        <v>1114</v>
      </c>
      <c r="F90" s="179">
        <v>128089</v>
      </c>
      <c r="G90" s="121">
        <v>280521</v>
      </c>
      <c r="H90" s="121">
        <f t="shared" si="1"/>
        <v>-152432</v>
      </c>
      <c r="I90" s="179"/>
    </row>
    <row r="91" spans="1:9">
      <c r="A91" s="117" t="s">
        <v>406</v>
      </c>
      <c r="B91" s="117" t="s">
        <v>237</v>
      </c>
      <c r="C91" s="117" t="s">
        <v>237</v>
      </c>
      <c r="D91" s="117" t="s">
        <v>987</v>
      </c>
      <c r="E91" s="118" t="s">
        <v>988</v>
      </c>
      <c r="F91" s="179">
        <v>239322</v>
      </c>
      <c r="G91" s="121">
        <v>506183</v>
      </c>
      <c r="H91" s="121">
        <f t="shared" si="1"/>
        <v>-266861</v>
      </c>
      <c r="I91" s="179">
        <v>4645</v>
      </c>
    </row>
    <row r="92" spans="1:9">
      <c r="A92" s="117" t="s">
        <v>406</v>
      </c>
      <c r="B92" s="117" t="s">
        <v>237</v>
      </c>
      <c r="C92" s="117" t="s">
        <v>237</v>
      </c>
      <c r="D92" s="117" t="s">
        <v>989</v>
      </c>
      <c r="E92" s="118" t="s">
        <v>990</v>
      </c>
      <c r="F92" s="179">
        <v>472625</v>
      </c>
      <c r="G92" s="121">
        <v>285636</v>
      </c>
      <c r="H92" s="121">
        <f t="shared" si="1"/>
        <v>186989</v>
      </c>
      <c r="I92" s="179">
        <v>236776</v>
      </c>
    </row>
    <row r="93" spans="1:9">
      <c r="A93" s="117" t="s">
        <v>406</v>
      </c>
      <c r="B93" s="117" t="s">
        <v>237</v>
      </c>
      <c r="C93" s="117" t="s">
        <v>237</v>
      </c>
      <c r="D93" s="117" t="s">
        <v>991</v>
      </c>
      <c r="E93" s="118" t="s">
        <v>992</v>
      </c>
      <c r="F93" s="179">
        <v>247143</v>
      </c>
      <c r="G93" s="121">
        <v>531542</v>
      </c>
      <c r="H93" s="121">
        <f t="shared" si="1"/>
        <v>-284399</v>
      </c>
      <c r="I93" s="179">
        <v>5533</v>
      </c>
    </row>
    <row r="94" spans="1:9">
      <c r="A94" s="117" t="s">
        <v>406</v>
      </c>
      <c r="B94" s="117" t="s">
        <v>237</v>
      </c>
      <c r="C94" s="117" t="s">
        <v>237</v>
      </c>
      <c r="D94" s="117" t="s">
        <v>1115</v>
      </c>
      <c r="E94" s="118" t="s">
        <v>1116</v>
      </c>
      <c r="F94" s="121">
        <v>192921</v>
      </c>
      <c r="G94" s="121">
        <v>502941</v>
      </c>
      <c r="H94" s="121">
        <f t="shared" si="1"/>
        <v>-310020</v>
      </c>
      <c r="I94" s="121"/>
    </row>
    <row r="95" spans="1:9">
      <c r="A95" s="117" t="s">
        <v>406</v>
      </c>
      <c r="B95" s="117" t="s">
        <v>237</v>
      </c>
      <c r="C95" s="117" t="s">
        <v>237</v>
      </c>
      <c r="D95" s="117" t="s">
        <v>1117</v>
      </c>
      <c r="E95" s="118" t="s">
        <v>1118</v>
      </c>
      <c r="F95" s="121">
        <v>54167</v>
      </c>
      <c r="G95" s="121">
        <v>177054</v>
      </c>
      <c r="H95" s="121">
        <f t="shared" si="1"/>
        <v>-122887</v>
      </c>
      <c r="I95" s="121"/>
    </row>
    <row r="96" spans="1:9">
      <c r="A96" s="117" t="s">
        <v>406</v>
      </c>
      <c r="B96" s="117" t="s">
        <v>237</v>
      </c>
      <c r="C96" s="117" t="s">
        <v>237</v>
      </c>
      <c r="D96" s="117" t="s">
        <v>993</v>
      </c>
      <c r="E96" s="118" t="s">
        <v>994</v>
      </c>
      <c r="F96" s="121">
        <v>35588</v>
      </c>
      <c r="G96" s="121">
        <v>37846</v>
      </c>
      <c r="H96" s="121">
        <f t="shared" si="1"/>
        <v>-2258</v>
      </c>
      <c r="I96" s="121">
        <v>19264</v>
      </c>
    </row>
    <row r="97" spans="1:9">
      <c r="A97" s="117" t="s">
        <v>406</v>
      </c>
      <c r="B97" s="117" t="s">
        <v>237</v>
      </c>
      <c r="C97" s="117" t="s">
        <v>237</v>
      </c>
      <c r="D97" s="117" t="s">
        <v>995</v>
      </c>
      <c r="E97" s="118" t="s">
        <v>996</v>
      </c>
      <c r="F97" s="121">
        <v>46631</v>
      </c>
      <c r="G97" s="121">
        <v>94415</v>
      </c>
      <c r="H97" s="121">
        <f t="shared" si="1"/>
        <v>-47784</v>
      </c>
      <c r="I97" s="121">
        <v>24830</v>
      </c>
    </row>
    <row r="98" spans="1:9">
      <c r="A98" s="117" t="s">
        <v>406</v>
      </c>
      <c r="B98" s="117" t="s">
        <v>237</v>
      </c>
      <c r="C98" s="117" t="s">
        <v>237</v>
      </c>
      <c r="D98" s="117" t="s">
        <v>1119</v>
      </c>
      <c r="E98" s="118" t="s">
        <v>1120</v>
      </c>
      <c r="F98" s="121">
        <v>437880</v>
      </c>
      <c r="G98" s="121">
        <v>445147</v>
      </c>
      <c r="H98" s="121">
        <f t="shared" si="1"/>
        <v>-7267</v>
      </c>
      <c r="I98" s="121"/>
    </row>
    <row r="99" spans="1:9">
      <c r="A99" s="117" t="s">
        <v>406</v>
      </c>
      <c r="B99" s="117" t="s">
        <v>237</v>
      </c>
      <c r="C99" s="117" t="s">
        <v>237</v>
      </c>
      <c r="D99" s="117" t="s">
        <v>1121</v>
      </c>
      <c r="E99" s="118" t="s">
        <v>1122</v>
      </c>
      <c r="F99" s="121">
        <v>11000</v>
      </c>
      <c r="G99" s="121">
        <v>1500</v>
      </c>
      <c r="H99" s="121">
        <f t="shared" si="1"/>
        <v>9500</v>
      </c>
      <c r="I99" s="121"/>
    </row>
    <row r="100" spans="1:9">
      <c r="A100" s="117" t="s">
        <v>406</v>
      </c>
      <c r="B100" s="117" t="s">
        <v>237</v>
      </c>
      <c r="C100" s="117" t="s">
        <v>237</v>
      </c>
      <c r="D100" s="117" t="s">
        <v>518</v>
      </c>
      <c r="E100" s="118" t="s">
        <v>704</v>
      </c>
      <c r="F100" s="121">
        <v>290997</v>
      </c>
      <c r="G100" s="121">
        <v>252552</v>
      </c>
      <c r="H100" s="121">
        <f t="shared" si="1"/>
        <v>38445</v>
      </c>
      <c r="I100" s="121">
        <v>114152</v>
      </c>
    </row>
    <row r="101" spans="1:9">
      <c r="A101" s="117" t="s">
        <v>406</v>
      </c>
      <c r="B101" s="117" t="s">
        <v>237</v>
      </c>
      <c r="C101" s="117" t="s">
        <v>248</v>
      </c>
      <c r="D101" s="117" t="s">
        <v>519</v>
      </c>
      <c r="E101" s="118" t="s">
        <v>705</v>
      </c>
      <c r="F101" s="121">
        <v>1831648</v>
      </c>
      <c r="G101" s="121">
        <v>2146301</v>
      </c>
      <c r="H101" s="121">
        <f t="shared" si="1"/>
        <v>-314653</v>
      </c>
      <c r="I101" s="121">
        <v>1789680</v>
      </c>
    </row>
    <row r="102" spans="1:9">
      <c r="A102" s="117" t="s">
        <v>406</v>
      </c>
      <c r="B102" s="117" t="s">
        <v>237</v>
      </c>
      <c r="C102" s="117" t="s">
        <v>248</v>
      </c>
      <c r="D102" s="117" t="s">
        <v>520</v>
      </c>
      <c r="E102" s="118" t="s">
        <v>706</v>
      </c>
      <c r="F102" s="121">
        <v>12442716</v>
      </c>
      <c r="G102" s="121">
        <v>16611507</v>
      </c>
      <c r="H102" s="121">
        <f t="shared" si="1"/>
        <v>-4168791</v>
      </c>
      <c r="I102" s="121">
        <v>14084886</v>
      </c>
    </row>
    <row r="103" spans="1:9">
      <c r="A103" s="117" t="s">
        <v>406</v>
      </c>
      <c r="B103" s="117" t="s">
        <v>237</v>
      </c>
      <c r="C103" s="117" t="s">
        <v>248</v>
      </c>
      <c r="D103" s="117" t="s">
        <v>876</v>
      </c>
      <c r="E103" s="118" t="s">
        <v>877</v>
      </c>
      <c r="F103" s="121">
        <v>4340</v>
      </c>
      <c r="G103" s="121">
        <v>1212195</v>
      </c>
      <c r="H103" s="121">
        <f t="shared" si="1"/>
        <v>-1207855</v>
      </c>
      <c r="I103" s="121">
        <v>840981</v>
      </c>
    </row>
    <row r="104" spans="1:9">
      <c r="A104" s="117" t="s">
        <v>406</v>
      </c>
      <c r="B104" s="117" t="s">
        <v>237</v>
      </c>
      <c r="C104" s="117" t="s">
        <v>248</v>
      </c>
      <c r="D104" s="117" t="s">
        <v>521</v>
      </c>
      <c r="E104" s="118" t="s">
        <v>179</v>
      </c>
      <c r="F104" s="121">
        <v>426266</v>
      </c>
      <c r="G104" s="121">
        <v>491772</v>
      </c>
      <c r="H104" s="121">
        <f t="shared" si="1"/>
        <v>-65506</v>
      </c>
      <c r="I104" s="121">
        <v>392161</v>
      </c>
    </row>
    <row r="105" spans="1:9">
      <c r="A105" s="117" t="s">
        <v>406</v>
      </c>
      <c r="B105" s="117" t="s">
        <v>237</v>
      </c>
      <c r="C105" s="117" t="s">
        <v>229</v>
      </c>
      <c r="D105" s="117" t="s">
        <v>522</v>
      </c>
      <c r="E105" s="118" t="s">
        <v>180</v>
      </c>
      <c r="F105" s="179">
        <v>568120</v>
      </c>
      <c r="G105" s="121">
        <v>643961</v>
      </c>
      <c r="H105" s="121">
        <f t="shared" si="1"/>
        <v>-75841</v>
      </c>
      <c r="I105" s="179">
        <v>592258</v>
      </c>
    </row>
    <row r="106" spans="1:9">
      <c r="A106" s="117" t="s">
        <v>406</v>
      </c>
      <c r="B106" s="117" t="s">
        <v>237</v>
      </c>
      <c r="C106" s="117" t="s">
        <v>229</v>
      </c>
      <c r="D106" s="117" t="s">
        <v>523</v>
      </c>
      <c r="E106" s="118" t="s">
        <v>707</v>
      </c>
      <c r="F106" s="179">
        <v>8571024</v>
      </c>
      <c r="G106" s="121">
        <v>10163363</v>
      </c>
      <c r="H106" s="121">
        <f t="shared" si="1"/>
        <v>-1592339</v>
      </c>
      <c r="I106" s="179">
        <v>9002530</v>
      </c>
    </row>
    <row r="107" spans="1:9">
      <c r="A107" s="117" t="s">
        <v>406</v>
      </c>
      <c r="B107" s="117" t="s">
        <v>237</v>
      </c>
      <c r="C107" s="117" t="s">
        <v>229</v>
      </c>
      <c r="D107" s="117" t="s">
        <v>524</v>
      </c>
      <c r="E107" s="118" t="s">
        <v>213</v>
      </c>
      <c r="F107" s="121">
        <v>2395773</v>
      </c>
      <c r="G107" s="121">
        <v>2451540</v>
      </c>
      <c r="H107" s="121">
        <f t="shared" si="1"/>
        <v>-55767</v>
      </c>
      <c r="I107" s="121">
        <v>2339462</v>
      </c>
    </row>
    <row r="108" spans="1:9">
      <c r="A108" s="117" t="s">
        <v>406</v>
      </c>
      <c r="B108" s="117" t="s">
        <v>237</v>
      </c>
      <c r="C108" s="117" t="s">
        <v>229</v>
      </c>
      <c r="D108" s="117" t="s">
        <v>525</v>
      </c>
      <c r="E108" s="118" t="s">
        <v>181</v>
      </c>
      <c r="F108" s="121">
        <v>880500</v>
      </c>
      <c r="G108" s="121">
        <v>1427117</v>
      </c>
      <c r="H108" s="121">
        <f t="shared" si="1"/>
        <v>-546617</v>
      </c>
      <c r="I108" s="121">
        <v>2603585</v>
      </c>
    </row>
    <row r="109" spans="1:9">
      <c r="A109" s="117" t="s">
        <v>406</v>
      </c>
      <c r="B109" s="117" t="s">
        <v>237</v>
      </c>
      <c r="C109" s="117" t="s">
        <v>229</v>
      </c>
      <c r="D109" s="117" t="s">
        <v>526</v>
      </c>
      <c r="E109" s="118" t="s">
        <v>182</v>
      </c>
      <c r="F109" s="121">
        <v>2049500</v>
      </c>
      <c r="G109" s="121">
        <v>263295</v>
      </c>
      <c r="H109" s="121">
        <f t="shared" si="1"/>
        <v>1786205</v>
      </c>
      <c r="I109" s="121">
        <v>264328</v>
      </c>
    </row>
    <row r="110" spans="1:9">
      <c r="A110" s="117" t="s">
        <v>406</v>
      </c>
      <c r="B110" s="117" t="s">
        <v>237</v>
      </c>
      <c r="C110" s="117" t="s">
        <v>229</v>
      </c>
      <c r="D110" s="117" t="s">
        <v>527</v>
      </c>
      <c r="E110" s="118" t="s">
        <v>183</v>
      </c>
      <c r="F110" s="121">
        <v>1642968</v>
      </c>
      <c r="G110" s="121">
        <v>824068</v>
      </c>
      <c r="H110" s="121">
        <f t="shared" si="1"/>
        <v>818900</v>
      </c>
      <c r="I110" s="121">
        <v>2092571</v>
      </c>
    </row>
    <row r="111" spans="1:9">
      <c r="A111" s="117" t="s">
        <v>406</v>
      </c>
      <c r="B111" s="117" t="s">
        <v>237</v>
      </c>
      <c r="C111" s="117" t="s">
        <v>229</v>
      </c>
      <c r="D111" s="117" t="s">
        <v>528</v>
      </c>
      <c r="E111" s="118" t="s">
        <v>915</v>
      </c>
      <c r="F111" s="121"/>
      <c r="G111" s="121">
        <v>225</v>
      </c>
      <c r="H111" s="121">
        <f t="shared" si="1"/>
        <v>-225</v>
      </c>
      <c r="I111" s="121">
        <v>250</v>
      </c>
    </row>
    <row r="112" spans="1:9">
      <c r="A112" s="117" t="s">
        <v>406</v>
      </c>
      <c r="B112" s="117" t="s">
        <v>237</v>
      </c>
      <c r="C112" s="117" t="s">
        <v>229</v>
      </c>
      <c r="D112" s="117" t="s">
        <v>997</v>
      </c>
      <c r="E112" s="118" t="s">
        <v>998</v>
      </c>
      <c r="F112" s="121">
        <v>30000</v>
      </c>
      <c r="G112" s="121">
        <v>30168</v>
      </c>
      <c r="H112" s="121">
        <f t="shared" si="1"/>
        <v>-168</v>
      </c>
      <c r="I112" s="121">
        <v>30168</v>
      </c>
    </row>
    <row r="113" spans="1:9">
      <c r="A113" s="117" t="s">
        <v>406</v>
      </c>
      <c r="B113" s="117" t="s">
        <v>237</v>
      </c>
      <c r="C113" s="117" t="s">
        <v>229</v>
      </c>
      <c r="D113" s="117" t="s">
        <v>529</v>
      </c>
      <c r="E113" s="118" t="s">
        <v>708</v>
      </c>
      <c r="F113" s="121">
        <v>12850788</v>
      </c>
      <c r="G113" s="121">
        <v>14091043</v>
      </c>
      <c r="H113" s="121">
        <f t="shared" si="1"/>
        <v>-1240255</v>
      </c>
      <c r="I113" s="121">
        <v>13253119</v>
      </c>
    </row>
    <row r="114" spans="1:9">
      <c r="A114" s="117" t="s">
        <v>406</v>
      </c>
      <c r="B114" s="117" t="s">
        <v>237</v>
      </c>
      <c r="C114" s="117" t="s">
        <v>229</v>
      </c>
      <c r="D114" s="117" t="s">
        <v>530</v>
      </c>
      <c r="E114" s="118" t="s">
        <v>709</v>
      </c>
      <c r="F114" s="121">
        <v>225500</v>
      </c>
      <c r="G114" s="121">
        <v>377918</v>
      </c>
      <c r="H114" s="121">
        <f t="shared" si="1"/>
        <v>-152418</v>
      </c>
      <c r="I114" s="121">
        <v>443310</v>
      </c>
    </row>
    <row r="115" spans="1:9">
      <c r="A115" s="117" t="s">
        <v>406</v>
      </c>
      <c r="B115" s="117" t="s">
        <v>237</v>
      </c>
      <c r="C115" s="117" t="s">
        <v>229</v>
      </c>
      <c r="D115" s="117" t="s">
        <v>531</v>
      </c>
      <c r="E115" s="118" t="s">
        <v>710</v>
      </c>
      <c r="F115" s="121">
        <v>459278</v>
      </c>
      <c r="G115" s="121">
        <v>605935</v>
      </c>
      <c r="H115" s="121">
        <f t="shared" si="1"/>
        <v>-146657</v>
      </c>
      <c r="I115" s="121">
        <v>515784</v>
      </c>
    </row>
    <row r="116" spans="1:9">
      <c r="A116" s="117" t="s">
        <v>406</v>
      </c>
      <c r="B116" s="117" t="s">
        <v>237</v>
      </c>
      <c r="C116" s="117" t="s">
        <v>403</v>
      </c>
      <c r="D116" s="117" t="s">
        <v>532</v>
      </c>
      <c r="E116" s="118" t="s">
        <v>711</v>
      </c>
      <c r="F116" s="121">
        <v>13354965</v>
      </c>
      <c r="G116" s="121">
        <v>15178002</v>
      </c>
      <c r="H116" s="121">
        <f t="shared" si="1"/>
        <v>-1823037</v>
      </c>
      <c r="I116" s="121">
        <v>13003755</v>
      </c>
    </row>
    <row r="117" spans="1:9">
      <c r="A117" s="117" t="s">
        <v>406</v>
      </c>
      <c r="B117" s="117" t="s">
        <v>237</v>
      </c>
      <c r="C117" s="117" t="s">
        <v>403</v>
      </c>
      <c r="D117" s="117" t="s">
        <v>533</v>
      </c>
      <c r="E117" s="118" t="s">
        <v>712</v>
      </c>
      <c r="F117" s="121">
        <v>1011761</v>
      </c>
      <c r="G117" s="121">
        <v>1835349</v>
      </c>
      <c r="H117" s="121">
        <f t="shared" si="1"/>
        <v>-823588</v>
      </c>
      <c r="I117" s="121">
        <v>2271949</v>
      </c>
    </row>
    <row r="118" spans="1:9">
      <c r="A118" s="117" t="s">
        <v>406</v>
      </c>
      <c r="B118" s="117" t="s">
        <v>237</v>
      </c>
      <c r="C118" s="117" t="s">
        <v>403</v>
      </c>
      <c r="D118" s="117" t="s">
        <v>534</v>
      </c>
      <c r="E118" s="118" t="s">
        <v>713</v>
      </c>
      <c r="F118" s="121">
        <v>500</v>
      </c>
      <c r="G118" s="121">
        <v>230</v>
      </c>
      <c r="H118" s="121">
        <f t="shared" si="1"/>
        <v>270</v>
      </c>
      <c r="I118" s="121">
        <v>230</v>
      </c>
    </row>
    <row r="119" spans="1:9">
      <c r="A119" s="117" t="s">
        <v>406</v>
      </c>
      <c r="B119" s="117" t="s">
        <v>237</v>
      </c>
      <c r="C119" s="117" t="s">
        <v>403</v>
      </c>
      <c r="D119" s="117" t="s">
        <v>535</v>
      </c>
      <c r="E119" s="118" t="s">
        <v>184</v>
      </c>
      <c r="F119" s="121">
        <v>759851</v>
      </c>
      <c r="G119" s="121">
        <v>807180</v>
      </c>
      <c r="H119" s="121">
        <f t="shared" si="1"/>
        <v>-47329</v>
      </c>
      <c r="I119" s="121">
        <v>494021</v>
      </c>
    </row>
    <row r="120" spans="1:9">
      <c r="A120" s="117" t="s">
        <v>406</v>
      </c>
      <c r="B120" s="117" t="s">
        <v>237</v>
      </c>
      <c r="C120" s="117" t="s">
        <v>403</v>
      </c>
      <c r="D120" s="117" t="s">
        <v>536</v>
      </c>
      <c r="E120" s="118" t="s">
        <v>714</v>
      </c>
      <c r="F120" s="121">
        <v>99208</v>
      </c>
      <c r="G120" s="121">
        <v>25785</v>
      </c>
      <c r="H120" s="121">
        <f t="shared" si="1"/>
        <v>73423</v>
      </c>
      <c r="I120" s="121">
        <v>44464</v>
      </c>
    </row>
    <row r="121" spans="1:9">
      <c r="A121" s="117" t="s">
        <v>406</v>
      </c>
      <c r="B121" s="117" t="s">
        <v>237</v>
      </c>
      <c r="C121" s="117" t="s">
        <v>403</v>
      </c>
      <c r="D121" s="117" t="s">
        <v>537</v>
      </c>
      <c r="E121" s="118" t="s">
        <v>715</v>
      </c>
      <c r="F121" s="121">
        <v>601500</v>
      </c>
      <c r="G121" s="121">
        <v>451506</v>
      </c>
      <c r="H121" s="121">
        <f t="shared" si="1"/>
        <v>149994</v>
      </c>
      <c r="I121" s="121">
        <v>433157</v>
      </c>
    </row>
    <row r="122" spans="1:9">
      <c r="A122" s="117" t="s">
        <v>406</v>
      </c>
      <c r="B122" s="117" t="s">
        <v>237</v>
      </c>
      <c r="C122" s="117" t="s">
        <v>403</v>
      </c>
      <c r="D122" s="117" t="s">
        <v>538</v>
      </c>
      <c r="E122" s="118" t="s">
        <v>716</v>
      </c>
      <c r="F122" s="121">
        <v>945000</v>
      </c>
      <c r="G122" s="179">
        <v>915207</v>
      </c>
      <c r="H122" s="121">
        <f t="shared" si="1"/>
        <v>29793</v>
      </c>
      <c r="I122" s="179">
        <v>545658</v>
      </c>
    </row>
    <row r="123" spans="1:9">
      <c r="A123" s="117" t="s">
        <v>406</v>
      </c>
      <c r="B123" s="117" t="s">
        <v>237</v>
      </c>
      <c r="C123" s="117" t="s">
        <v>406</v>
      </c>
      <c r="D123" s="117" t="s">
        <v>539</v>
      </c>
      <c r="E123" s="118" t="s">
        <v>185</v>
      </c>
      <c r="F123" s="121">
        <v>1055898</v>
      </c>
      <c r="G123" s="121">
        <v>774686</v>
      </c>
      <c r="H123" s="121">
        <f t="shared" si="1"/>
        <v>281212</v>
      </c>
      <c r="I123" s="121">
        <v>749887</v>
      </c>
    </row>
    <row r="124" spans="1:9">
      <c r="A124" s="117" t="s">
        <v>406</v>
      </c>
      <c r="B124" s="117" t="s">
        <v>237</v>
      </c>
      <c r="C124" s="117" t="s">
        <v>406</v>
      </c>
      <c r="D124" s="117" t="s">
        <v>540</v>
      </c>
      <c r="E124" s="118" t="s">
        <v>717</v>
      </c>
      <c r="F124" s="121">
        <v>760418</v>
      </c>
      <c r="G124" s="121">
        <v>609940</v>
      </c>
      <c r="H124" s="121">
        <f t="shared" si="1"/>
        <v>150478</v>
      </c>
      <c r="I124" s="121">
        <v>554900</v>
      </c>
    </row>
    <row r="125" spans="1:9">
      <c r="A125" s="117" t="s">
        <v>406</v>
      </c>
      <c r="B125" s="117" t="s">
        <v>237</v>
      </c>
      <c r="C125" s="117" t="s">
        <v>406</v>
      </c>
      <c r="D125" s="117" t="s">
        <v>541</v>
      </c>
      <c r="E125" s="118" t="s">
        <v>718</v>
      </c>
      <c r="F125" s="121">
        <v>59788</v>
      </c>
      <c r="G125" s="121">
        <v>22082</v>
      </c>
      <c r="H125" s="121">
        <f t="shared" si="1"/>
        <v>37706</v>
      </c>
      <c r="I125" s="121">
        <v>33711</v>
      </c>
    </row>
    <row r="126" spans="1:9">
      <c r="A126" s="117" t="s">
        <v>406</v>
      </c>
      <c r="B126" s="117" t="s">
        <v>237</v>
      </c>
      <c r="C126" s="117" t="s">
        <v>406</v>
      </c>
      <c r="D126" s="117" t="s">
        <v>542</v>
      </c>
      <c r="E126" s="118" t="s">
        <v>719</v>
      </c>
      <c r="F126" s="121">
        <v>735817</v>
      </c>
      <c r="G126" s="121">
        <v>740230</v>
      </c>
      <c r="H126" s="121">
        <f t="shared" si="1"/>
        <v>-4413</v>
      </c>
      <c r="I126" s="179">
        <v>822068</v>
      </c>
    </row>
    <row r="127" spans="1:9">
      <c r="A127" s="117" t="s">
        <v>406</v>
      </c>
      <c r="B127" s="117" t="s">
        <v>237</v>
      </c>
      <c r="C127" s="117" t="s">
        <v>406</v>
      </c>
      <c r="D127" s="117" t="s">
        <v>543</v>
      </c>
      <c r="E127" s="118" t="s">
        <v>186</v>
      </c>
      <c r="F127" s="121">
        <v>4030332</v>
      </c>
      <c r="G127" s="121">
        <v>3990645</v>
      </c>
      <c r="H127" s="121">
        <f t="shared" si="1"/>
        <v>39687</v>
      </c>
      <c r="I127" s="121">
        <v>3523483</v>
      </c>
    </row>
    <row r="128" spans="1:9">
      <c r="A128" s="117" t="s">
        <v>406</v>
      </c>
      <c r="B128" s="117" t="s">
        <v>237</v>
      </c>
      <c r="C128" s="117" t="s">
        <v>406</v>
      </c>
      <c r="D128" s="117" t="s">
        <v>878</v>
      </c>
      <c r="E128" s="118" t="s">
        <v>879</v>
      </c>
      <c r="F128" s="121">
        <v>348610</v>
      </c>
      <c r="G128" s="121">
        <v>392997</v>
      </c>
      <c r="H128" s="121">
        <f t="shared" si="1"/>
        <v>-44387</v>
      </c>
      <c r="I128" s="121"/>
    </row>
    <row r="129" spans="1:9">
      <c r="A129" s="117" t="s">
        <v>406</v>
      </c>
      <c r="B129" s="117" t="s">
        <v>237</v>
      </c>
      <c r="C129" s="117" t="s">
        <v>406</v>
      </c>
      <c r="D129" s="117" t="s">
        <v>544</v>
      </c>
      <c r="E129" s="118" t="s">
        <v>187</v>
      </c>
      <c r="F129" s="121">
        <v>2193433</v>
      </c>
      <c r="G129" s="121">
        <v>2577631</v>
      </c>
      <c r="H129" s="121">
        <f t="shared" si="1"/>
        <v>-384198</v>
      </c>
      <c r="I129" s="121">
        <v>2923740</v>
      </c>
    </row>
    <row r="130" spans="1:9">
      <c r="A130" s="117" t="s">
        <v>406</v>
      </c>
      <c r="B130" s="117" t="s">
        <v>237</v>
      </c>
      <c r="C130" s="117" t="s">
        <v>419</v>
      </c>
      <c r="D130" s="117" t="s">
        <v>545</v>
      </c>
      <c r="E130" s="118" t="s">
        <v>720</v>
      </c>
      <c r="F130" s="121">
        <v>5942998</v>
      </c>
      <c r="G130" s="121">
        <v>6472786</v>
      </c>
      <c r="H130" s="121">
        <f t="shared" si="1"/>
        <v>-529788</v>
      </c>
      <c r="I130" s="121">
        <v>5950878</v>
      </c>
    </row>
    <row r="131" spans="1:9">
      <c r="A131" s="117" t="s">
        <v>406</v>
      </c>
      <c r="B131" s="117" t="s">
        <v>237</v>
      </c>
      <c r="C131" s="117" t="s">
        <v>419</v>
      </c>
      <c r="D131" s="117" t="s">
        <v>546</v>
      </c>
      <c r="E131" s="118" t="s">
        <v>916</v>
      </c>
      <c r="F131" s="179">
        <v>6796637</v>
      </c>
      <c r="G131" s="179">
        <v>7848193</v>
      </c>
      <c r="H131" s="121">
        <f t="shared" si="1"/>
        <v>-1051556</v>
      </c>
      <c r="I131" s="121">
        <v>8100041</v>
      </c>
    </row>
    <row r="132" spans="1:9">
      <c r="A132" s="117" t="s">
        <v>406</v>
      </c>
      <c r="B132" s="117" t="s">
        <v>237</v>
      </c>
      <c r="C132" s="117" t="s">
        <v>419</v>
      </c>
      <c r="D132" s="117" t="s">
        <v>999</v>
      </c>
      <c r="E132" s="118" t="s">
        <v>1000</v>
      </c>
      <c r="F132" s="121">
        <v>205382</v>
      </c>
      <c r="G132" s="121">
        <v>216905</v>
      </c>
      <c r="H132" s="121">
        <f t="shared" si="1"/>
        <v>-11523</v>
      </c>
      <c r="I132" s="121">
        <v>111360</v>
      </c>
    </row>
    <row r="133" spans="1:9">
      <c r="A133" s="117" t="s">
        <v>406</v>
      </c>
      <c r="B133" s="117" t="s">
        <v>237</v>
      </c>
      <c r="C133" s="117" t="s">
        <v>419</v>
      </c>
      <c r="D133" s="117" t="s">
        <v>547</v>
      </c>
      <c r="E133" s="118" t="s">
        <v>721</v>
      </c>
      <c r="F133" s="121">
        <v>2850942</v>
      </c>
      <c r="G133" s="121">
        <v>2983293</v>
      </c>
      <c r="H133" s="121">
        <f t="shared" si="1"/>
        <v>-132351</v>
      </c>
      <c r="I133" s="121">
        <v>2626973</v>
      </c>
    </row>
    <row r="134" spans="1:9">
      <c r="A134" s="117" t="s">
        <v>406</v>
      </c>
      <c r="B134" s="117" t="s">
        <v>237</v>
      </c>
      <c r="C134" s="117" t="s">
        <v>419</v>
      </c>
      <c r="D134" s="117" t="s">
        <v>548</v>
      </c>
      <c r="E134" s="118" t="s">
        <v>722</v>
      </c>
      <c r="F134" s="179">
        <v>9647821</v>
      </c>
      <c r="G134" s="179">
        <v>8438815</v>
      </c>
      <c r="H134" s="121">
        <f t="shared" si="1"/>
        <v>1209006</v>
      </c>
      <c r="I134" s="121">
        <v>8116939</v>
      </c>
    </row>
    <row r="135" spans="1:9">
      <c r="A135" s="117" t="s">
        <v>406</v>
      </c>
      <c r="B135" s="117" t="s">
        <v>237</v>
      </c>
      <c r="C135" s="117" t="s">
        <v>419</v>
      </c>
      <c r="D135" s="117" t="s">
        <v>549</v>
      </c>
      <c r="E135" s="118" t="s">
        <v>188</v>
      </c>
      <c r="F135" s="121">
        <v>10480052</v>
      </c>
      <c r="G135" s="121">
        <v>12724278</v>
      </c>
      <c r="H135" s="121">
        <f t="shared" ref="H135:H198" si="2">F135-G135</f>
        <v>-2244226</v>
      </c>
      <c r="I135" s="121">
        <v>11322765</v>
      </c>
    </row>
    <row r="136" spans="1:9">
      <c r="A136" s="117" t="s">
        <v>406</v>
      </c>
      <c r="B136" s="117" t="s">
        <v>237</v>
      </c>
      <c r="C136" s="117" t="s">
        <v>419</v>
      </c>
      <c r="D136" s="117" t="s">
        <v>550</v>
      </c>
      <c r="E136" s="118" t="s">
        <v>189</v>
      </c>
      <c r="F136" s="121">
        <v>32699000</v>
      </c>
      <c r="G136" s="121">
        <v>33757977</v>
      </c>
      <c r="H136" s="121">
        <f t="shared" si="2"/>
        <v>-1058977</v>
      </c>
      <c r="I136" s="121">
        <v>38262474</v>
      </c>
    </row>
    <row r="137" spans="1:9">
      <c r="A137" s="117" t="s">
        <v>406</v>
      </c>
      <c r="B137" s="117" t="s">
        <v>237</v>
      </c>
      <c r="C137" s="117" t="s">
        <v>419</v>
      </c>
      <c r="D137" s="117" t="s">
        <v>551</v>
      </c>
      <c r="E137" s="118" t="s">
        <v>723</v>
      </c>
      <c r="F137" s="121">
        <v>3848516</v>
      </c>
      <c r="G137" s="121">
        <v>5265949</v>
      </c>
      <c r="H137" s="121">
        <f t="shared" si="2"/>
        <v>-1417433</v>
      </c>
      <c r="I137" s="121">
        <v>7378465</v>
      </c>
    </row>
    <row r="138" spans="1:9">
      <c r="A138" s="117" t="s">
        <v>406</v>
      </c>
      <c r="B138" s="117" t="s">
        <v>237</v>
      </c>
      <c r="C138" s="117" t="s">
        <v>419</v>
      </c>
      <c r="D138" s="117" t="s">
        <v>552</v>
      </c>
      <c r="E138" s="118" t="s">
        <v>724</v>
      </c>
      <c r="F138" s="121">
        <v>16514000</v>
      </c>
      <c r="G138" s="121">
        <v>31160005</v>
      </c>
      <c r="H138" s="121">
        <f t="shared" si="2"/>
        <v>-14646005</v>
      </c>
      <c r="I138" s="121">
        <v>24872676</v>
      </c>
    </row>
    <row r="139" spans="1:9">
      <c r="A139" s="117" t="s">
        <v>406</v>
      </c>
      <c r="B139" s="117" t="s">
        <v>248</v>
      </c>
      <c r="C139" s="117" t="s">
        <v>230</v>
      </c>
      <c r="D139" s="117" t="s">
        <v>553</v>
      </c>
      <c r="E139" s="118" t="s">
        <v>725</v>
      </c>
      <c r="F139" s="121">
        <v>516400</v>
      </c>
      <c r="G139" s="121">
        <v>366137</v>
      </c>
      <c r="H139" s="121">
        <f t="shared" si="2"/>
        <v>150263</v>
      </c>
      <c r="I139" s="121">
        <v>365376</v>
      </c>
    </row>
    <row r="140" spans="1:9">
      <c r="A140" s="117" t="s">
        <v>406</v>
      </c>
      <c r="B140" s="117" t="s">
        <v>248</v>
      </c>
      <c r="C140" s="117" t="s">
        <v>230</v>
      </c>
      <c r="D140" s="117" t="s">
        <v>554</v>
      </c>
      <c r="E140" s="118" t="s">
        <v>190</v>
      </c>
      <c r="F140" s="121">
        <v>192340</v>
      </c>
      <c r="G140" s="121">
        <v>226448</v>
      </c>
      <c r="H140" s="121">
        <f t="shared" si="2"/>
        <v>-34108</v>
      </c>
      <c r="I140" s="121">
        <v>184122</v>
      </c>
    </row>
    <row r="141" spans="1:9">
      <c r="A141" s="117" t="s">
        <v>406</v>
      </c>
      <c r="B141" s="117" t="s">
        <v>248</v>
      </c>
      <c r="C141" s="117" t="s">
        <v>237</v>
      </c>
      <c r="D141" s="117" t="s">
        <v>555</v>
      </c>
      <c r="E141" s="118" t="s">
        <v>191</v>
      </c>
      <c r="F141" s="121">
        <v>96600</v>
      </c>
      <c r="G141" s="121">
        <v>158285</v>
      </c>
      <c r="H141" s="121">
        <f t="shared" si="2"/>
        <v>-61685</v>
      </c>
      <c r="I141" s="121">
        <v>114109</v>
      </c>
    </row>
    <row r="142" spans="1:9">
      <c r="A142" s="117" t="s">
        <v>406</v>
      </c>
      <c r="B142" s="117" t="s">
        <v>248</v>
      </c>
      <c r="C142" s="117" t="s">
        <v>237</v>
      </c>
      <c r="D142" s="117" t="s">
        <v>556</v>
      </c>
      <c r="E142" s="118" t="s">
        <v>192</v>
      </c>
      <c r="F142" s="121">
        <v>2692778</v>
      </c>
      <c r="G142" s="121">
        <v>3341606</v>
      </c>
      <c r="H142" s="121">
        <f t="shared" si="2"/>
        <v>-648828</v>
      </c>
      <c r="I142" s="121">
        <v>3279637</v>
      </c>
    </row>
    <row r="143" spans="1:9">
      <c r="A143" s="117" t="s">
        <v>406</v>
      </c>
      <c r="B143" s="117" t="s">
        <v>248</v>
      </c>
      <c r="C143" s="117" t="s">
        <v>237</v>
      </c>
      <c r="D143" s="117" t="s">
        <v>557</v>
      </c>
      <c r="E143" s="118" t="s">
        <v>726</v>
      </c>
      <c r="F143" s="121">
        <v>144800</v>
      </c>
      <c r="G143" s="121">
        <v>86410</v>
      </c>
      <c r="H143" s="121">
        <f t="shared" si="2"/>
        <v>58390</v>
      </c>
      <c r="I143" s="121">
        <v>104388</v>
      </c>
    </row>
    <row r="144" spans="1:9">
      <c r="A144" s="117" t="s">
        <v>406</v>
      </c>
      <c r="B144" s="117" t="s">
        <v>248</v>
      </c>
      <c r="C144" s="117" t="s">
        <v>237</v>
      </c>
      <c r="D144" s="117" t="s">
        <v>558</v>
      </c>
      <c r="E144" s="118" t="s">
        <v>727</v>
      </c>
      <c r="F144" s="121">
        <v>2120000</v>
      </c>
      <c r="G144" s="121">
        <v>1376979</v>
      </c>
      <c r="H144" s="121">
        <f t="shared" si="2"/>
        <v>743021</v>
      </c>
      <c r="I144" s="121">
        <v>1908566</v>
      </c>
    </row>
    <row r="145" spans="1:9">
      <c r="A145" s="117" t="s">
        <v>406</v>
      </c>
      <c r="B145" s="117" t="s">
        <v>248</v>
      </c>
      <c r="C145" s="117" t="s">
        <v>237</v>
      </c>
      <c r="D145" s="117" t="s">
        <v>559</v>
      </c>
      <c r="E145" s="118" t="s">
        <v>193</v>
      </c>
      <c r="F145" s="179">
        <v>530300</v>
      </c>
      <c r="G145" s="121">
        <v>324877</v>
      </c>
      <c r="H145" s="121">
        <f t="shared" si="2"/>
        <v>205423</v>
      </c>
      <c r="I145" s="121">
        <v>317209</v>
      </c>
    </row>
    <row r="146" spans="1:9">
      <c r="A146" s="117" t="s">
        <v>406</v>
      </c>
      <c r="B146" s="117" t="s">
        <v>248</v>
      </c>
      <c r="C146" s="117" t="s">
        <v>237</v>
      </c>
      <c r="D146" s="117" t="s">
        <v>560</v>
      </c>
      <c r="E146" s="118" t="s">
        <v>728</v>
      </c>
      <c r="F146" s="121">
        <v>3250000</v>
      </c>
      <c r="G146" s="121">
        <v>2743698</v>
      </c>
      <c r="H146" s="121">
        <f t="shared" si="2"/>
        <v>506302</v>
      </c>
      <c r="I146" s="121">
        <v>2424368</v>
      </c>
    </row>
    <row r="147" spans="1:9">
      <c r="A147" s="117" t="s">
        <v>406</v>
      </c>
      <c r="B147" s="117" t="s">
        <v>248</v>
      </c>
      <c r="C147" s="117" t="s">
        <v>237</v>
      </c>
      <c r="D147" s="117" t="s">
        <v>561</v>
      </c>
      <c r="E147" s="118" t="s">
        <v>194</v>
      </c>
      <c r="F147" s="179">
        <v>93206</v>
      </c>
      <c r="G147" s="121">
        <v>495586</v>
      </c>
      <c r="H147" s="121">
        <f t="shared" si="2"/>
        <v>-402380</v>
      </c>
      <c r="I147" s="121">
        <v>318149</v>
      </c>
    </row>
    <row r="148" spans="1:9">
      <c r="A148" s="117" t="s">
        <v>406</v>
      </c>
      <c r="B148" s="117" t="s">
        <v>248</v>
      </c>
      <c r="C148" s="117" t="s">
        <v>248</v>
      </c>
      <c r="D148" s="117" t="s">
        <v>562</v>
      </c>
      <c r="E148" s="118" t="s">
        <v>729</v>
      </c>
      <c r="F148" s="121">
        <v>2574071</v>
      </c>
      <c r="G148" s="121">
        <v>2477896</v>
      </c>
      <c r="H148" s="121">
        <f t="shared" si="2"/>
        <v>96175</v>
      </c>
      <c r="I148" s="121">
        <v>1967167</v>
      </c>
    </row>
    <row r="149" spans="1:9">
      <c r="A149" s="117" t="s">
        <v>406</v>
      </c>
      <c r="B149" s="117" t="s">
        <v>248</v>
      </c>
      <c r="C149" s="117" t="s">
        <v>248</v>
      </c>
      <c r="D149" s="117" t="s">
        <v>880</v>
      </c>
      <c r="E149" s="118" t="s">
        <v>881</v>
      </c>
      <c r="F149" s="121">
        <v>860000</v>
      </c>
      <c r="G149" s="121">
        <v>1387195</v>
      </c>
      <c r="H149" s="121">
        <f t="shared" si="2"/>
        <v>-527195</v>
      </c>
      <c r="I149" s="121">
        <v>890567</v>
      </c>
    </row>
    <row r="150" spans="1:9">
      <c r="A150" s="117" t="s">
        <v>406</v>
      </c>
      <c r="B150" s="117" t="s">
        <v>248</v>
      </c>
      <c r="C150" s="117" t="s">
        <v>248</v>
      </c>
      <c r="D150" s="117" t="s">
        <v>563</v>
      </c>
      <c r="E150" s="118" t="s">
        <v>730</v>
      </c>
      <c r="F150" s="121">
        <v>1064821</v>
      </c>
      <c r="G150" s="121">
        <v>1607837</v>
      </c>
      <c r="H150" s="121">
        <f t="shared" si="2"/>
        <v>-543016</v>
      </c>
      <c r="I150" s="121">
        <v>1504849</v>
      </c>
    </row>
    <row r="151" spans="1:9">
      <c r="A151" s="117" t="s">
        <v>406</v>
      </c>
      <c r="B151" s="117" t="s">
        <v>248</v>
      </c>
      <c r="C151" s="117" t="s">
        <v>248</v>
      </c>
      <c r="D151" s="117" t="s">
        <v>882</v>
      </c>
      <c r="E151" s="118" t="s">
        <v>883</v>
      </c>
      <c r="F151" s="179">
        <v>50000</v>
      </c>
      <c r="G151" s="121">
        <v>47951</v>
      </c>
      <c r="H151" s="121">
        <f t="shared" si="2"/>
        <v>2049</v>
      </c>
      <c r="I151" s="121">
        <v>58506</v>
      </c>
    </row>
    <row r="152" spans="1:9">
      <c r="A152" s="117" t="s">
        <v>406</v>
      </c>
      <c r="B152" s="117" t="s">
        <v>248</v>
      </c>
      <c r="C152" s="117" t="s">
        <v>248</v>
      </c>
      <c r="D152" s="117" t="s">
        <v>564</v>
      </c>
      <c r="E152" s="118" t="s">
        <v>731</v>
      </c>
      <c r="F152" s="179">
        <v>2539610</v>
      </c>
      <c r="G152" s="121">
        <v>2676171</v>
      </c>
      <c r="H152" s="121">
        <f t="shared" si="2"/>
        <v>-136561</v>
      </c>
      <c r="I152" s="121">
        <v>2682521</v>
      </c>
    </row>
    <row r="153" spans="1:9">
      <c r="A153" s="117" t="s">
        <v>406</v>
      </c>
      <c r="B153" s="117" t="s">
        <v>248</v>
      </c>
      <c r="C153" s="117" t="s">
        <v>248</v>
      </c>
      <c r="D153" s="117" t="s">
        <v>565</v>
      </c>
      <c r="E153" s="118" t="s">
        <v>1123</v>
      </c>
      <c r="F153" s="121">
        <v>842142</v>
      </c>
      <c r="G153" s="121">
        <v>1987568</v>
      </c>
      <c r="H153" s="121">
        <f t="shared" si="2"/>
        <v>-1145426</v>
      </c>
      <c r="I153" s="121">
        <v>1080383</v>
      </c>
    </row>
    <row r="154" spans="1:9">
      <c r="A154" s="117" t="s">
        <v>406</v>
      </c>
      <c r="B154" s="117" t="s">
        <v>248</v>
      </c>
      <c r="C154" s="117" t="s">
        <v>248</v>
      </c>
      <c r="D154" s="117" t="s">
        <v>566</v>
      </c>
      <c r="E154" s="118" t="s">
        <v>732</v>
      </c>
      <c r="F154" s="179">
        <v>3815415</v>
      </c>
      <c r="G154" s="121">
        <v>3839326</v>
      </c>
      <c r="H154" s="121">
        <f t="shared" si="2"/>
        <v>-23911</v>
      </c>
      <c r="I154" s="179">
        <v>4356016</v>
      </c>
    </row>
    <row r="155" spans="1:9">
      <c r="A155" s="117" t="s">
        <v>406</v>
      </c>
      <c r="B155" s="117" t="s">
        <v>248</v>
      </c>
      <c r="C155" s="117" t="s">
        <v>248</v>
      </c>
      <c r="D155" s="117" t="s">
        <v>917</v>
      </c>
      <c r="E155" s="118" t="s">
        <v>918</v>
      </c>
      <c r="F155" s="121"/>
      <c r="G155" s="121">
        <v>10175</v>
      </c>
      <c r="H155" s="121">
        <f t="shared" si="2"/>
        <v>-10175</v>
      </c>
      <c r="I155" s="121">
        <v>18591</v>
      </c>
    </row>
    <row r="156" spans="1:9">
      <c r="A156" s="117" t="s">
        <v>406</v>
      </c>
      <c r="B156" s="117" t="s">
        <v>248</v>
      </c>
      <c r="C156" s="117" t="s">
        <v>248</v>
      </c>
      <c r="D156" s="117" t="s">
        <v>567</v>
      </c>
      <c r="E156" s="118" t="s">
        <v>733</v>
      </c>
      <c r="F156" s="179"/>
      <c r="G156" s="121">
        <v>-5</v>
      </c>
      <c r="H156" s="121">
        <f t="shared" si="2"/>
        <v>5</v>
      </c>
      <c r="I156" s="121">
        <v>1500</v>
      </c>
    </row>
    <row r="157" spans="1:9">
      <c r="A157" s="117" t="s">
        <v>406</v>
      </c>
      <c r="B157" s="117" t="s">
        <v>248</v>
      </c>
      <c r="C157" s="117" t="s">
        <v>248</v>
      </c>
      <c r="D157" s="117" t="s">
        <v>568</v>
      </c>
      <c r="E157" s="118" t="s">
        <v>734</v>
      </c>
      <c r="F157" s="121">
        <v>200000</v>
      </c>
      <c r="G157" s="121">
        <v>827473</v>
      </c>
      <c r="H157" s="121">
        <f t="shared" si="2"/>
        <v>-627473</v>
      </c>
      <c r="I157" s="121">
        <v>1011093</v>
      </c>
    </row>
    <row r="158" spans="1:9">
      <c r="A158" s="117" t="s">
        <v>406</v>
      </c>
      <c r="B158" s="117" t="s">
        <v>248</v>
      </c>
      <c r="C158" s="117" t="s">
        <v>248</v>
      </c>
      <c r="D158" s="117" t="s">
        <v>1001</v>
      </c>
      <c r="E158" s="118" t="s">
        <v>1002</v>
      </c>
      <c r="F158" s="121"/>
      <c r="G158" s="121">
        <v>-8628</v>
      </c>
      <c r="H158" s="121">
        <f t="shared" si="2"/>
        <v>8628</v>
      </c>
      <c r="I158" s="121">
        <v>-148269</v>
      </c>
    </row>
    <row r="159" spans="1:9">
      <c r="A159" s="117" t="s">
        <v>406</v>
      </c>
      <c r="B159" s="117" t="s">
        <v>248</v>
      </c>
      <c r="C159" s="117" t="s">
        <v>248</v>
      </c>
      <c r="D159" s="117" t="s">
        <v>552</v>
      </c>
      <c r="E159" s="118" t="s">
        <v>724</v>
      </c>
      <c r="F159" s="121">
        <v>29007173</v>
      </c>
      <c r="G159" s="121">
        <v>25152465</v>
      </c>
      <c r="H159" s="121">
        <f t="shared" si="2"/>
        <v>3854708</v>
      </c>
      <c r="I159" s="121">
        <v>18646434</v>
      </c>
    </row>
    <row r="160" spans="1:9">
      <c r="A160" s="117" t="s">
        <v>406</v>
      </c>
      <c r="B160" s="117" t="s">
        <v>248</v>
      </c>
      <c r="C160" s="117" t="s">
        <v>248</v>
      </c>
      <c r="D160" s="117" t="s">
        <v>569</v>
      </c>
      <c r="E160" s="118" t="s">
        <v>735</v>
      </c>
      <c r="F160" s="121"/>
      <c r="G160" s="121">
        <v>132439</v>
      </c>
      <c r="H160" s="121">
        <f t="shared" si="2"/>
        <v>-132439</v>
      </c>
      <c r="I160" s="121">
        <v>-28277</v>
      </c>
    </row>
    <row r="161" spans="1:9">
      <c r="A161" s="117" t="s">
        <v>406</v>
      </c>
      <c r="B161" s="117" t="s">
        <v>248</v>
      </c>
      <c r="C161" s="117" t="s">
        <v>229</v>
      </c>
      <c r="D161" s="117" t="s">
        <v>544</v>
      </c>
      <c r="E161" s="118" t="s">
        <v>187</v>
      </c>
      <c r="F161" s="121">
        <v>7000</v>
      </c>
      <c r="G161" s="121">
        <v>5262</v>
      </c>
      <c r="H161" s="121">
        <f t="shared" si="2"/>
        <v>1738</v>
      </c>
      <c r="I161" s="121">
        <v>15751</v>
      </c>
    </row>
    <row r="162" spans="1:9">
      <c r="A162" s="117" t="s">
        <v>406</v>
      </c>
      <c r="B162" s="117" t="s">
        <v>248</v>
      </c>
      <c r="C162" s="117" t="s">
        <v>229</v>
      </c>
      <c r="D162" s="117" t="s">
        <v>570</v>
      </c>
      <c r="E162" s="118" t="s">
        <v>195</v>
      </c>
      <c r="F162" s="121">
        <v>395177</v>
      </c>
      <c r="G162" s="121">
        <v>273018</v>
      </c>
      <c r="H162" s="121">
        <f t="shared" si="2"/>
        <v>122159</v>
      </c>
      <c r="I162" s="121">
        <v>257481</v>
      </c>
    </row>
    <row r="163" spans="1:9">
      <c r="A163" s="117" t="s">
        <v>406</v>
      </c>
      <c r="B163" s="117" t="s">
        <v>248</v>
      </c>
      <c r="C163" s="117" t="s">
        <v>229</v>
      </c>
      <c r="D163" s="117" t="s">
        <v>571</v>
      </c>
      <c r="E163" s="118" t="s">
        <v>196</v>
      </c>
      <c r="F163" s="121">
        <v>2499346</v>
      </c>
      <c r="G163" s="121">
        <v>2327763</v>
      </c>
      <c r="H163" s="121">
        <f t="shared" si="2"/>
        <v>171583</v>
      </c>
      <c r="I163" s="121">
        <v>2341844</v>
      </c>
    </row>
    <row r="164" spans="1:9">
      <c r="A164" s="117" t="s">
        <v>406</v>
      </c>
      <c r="B164" s="117" t="s">
        <v>248</v>
      </c>
      <c r="C164" s="117" t="s">
        <v>229</v>
      </c>
      <c r="D164" s="117" t="s">
        <v>572</v>
      </c>
      <c r="E164" s="118" t="s">
        <v>736</v>
      </c>
      <c r="F164" s="121">
        <v>1610431</v>
      </c>
      <c r="G164" s="121">
        <v>2053468</v>
      </c>
      <c r="H164" s="121">
        <f t="shared" si="2"/>
        <v>-443037</v>
      </c>
      <c r="I164" s="121">
        <v>2086572</v>
      </c>
    </row>
    <row r="165" spans="1:9">
      <c r="A165" s="117" t="s">
        <v>406</v>
      </c>
      <c r="B165" s="117" t="s">
        <v>248</v>
      </c>
      <c r="C165" s="117" t="s">
        <v>229</v>
      </c>
      <c r="D165" s="117" t="s">
        <v>573</v>
      </c>
      <c r="E165" s="118" t="s">
        <v>197</v>
      </c>
      <c r="F165" s="121">
        <v>2297526</v>
      </c>
      <c r="G165" s="121">
        <v>2264422</v>
      </c>
      <c r="H165" s="121">
        <f t="shared" si="2"/>
        <v>33104</v>
      </c>
      <c r="I165" s="121">
        <v>2241858</v>
      </c>
    </row>
    <row r="166" spans="1:9">
      <c r="A166" s="117" t="s">
        <v>406</v>
      </c>
      <c r="B166" s="117" t="s">
        <v>248</v>
      </c>
      <c r="C166" s="117" t="s">
        <v>229</v>
      </c>
      <c r="D166" s="117" t="s">
        <v>574</v>
      </c>
      <c r="E166" s="118" t="s">
        <v>737</v>
      </c>
      <c r="F166" s="121">
        <v>93400</v>
      </c>
      <c r="G166" s="121">
        <v>148159</v>
      </c>
      <c r="H166" s="121">
        <f t="shared" si="2"/>
        <v>-54759</v>
      </c>
      <c r="I166" s="121">
        <v>213445</v>
      </c>
    </row>
    <row r="167" spans="1:9">
      <c r="A167" s="117" t="s">
        <v>406</v>
      </c>
      <c r="B167" s="117" t="s">
        <v>248</v>
      </c>
      <c r="C167" s="117" t="s">
        <v>403</v>
      </c>
      <c r="D167" s="117" t="s">
        <v>575</v>
      </c>
      <c r="E167" s="118" t="s">
        <v>738</v>
      </c>
      <c r="F167" s="179">
        <v>56351390</v>
      </c>
      <c r="G167" s="121">
        <v>57410762</v>
      </c>
      <c r="H167" s="121">
        <f t="shared" si="2"/>
        <v>-1059372</v>
      </c>
      <c r="I167" s="121">
        <v>49436388</v>
      </c>
    </row>
    <row r="168" spans="1:9">
      <c r="A168" s="117" t="s">
        <v>406</v>
      </c>
      <c r="B168" s="117" t="s">
        <v>248</v>
      </c>
      <c r="C168" s="117" t="s">
        <v>403</v>
      </c>
      <c r="D168" s="117" t="s">
        <v>576</v>
      </c>
      <c r="E168" s="118" t="s">
        <v>198</v>
      </c>
      <c r="F168" s="179">
        <v>13000500</v>
      </c>
      <c r="G168" s="121">
        <v>14548674</v>
      </c>
      <c r="H168" s="121">
        <f t="shared" si="2"/>
        <v>-1548174</v>
      </c>
      <c r="I168" s="121">
        <v>14877781</v>
      </c>
    </row>
    <row r="169" spans="1:9">
      <c r="A169" s="117" t="s">
        <v>406</v>
      </c>
      <c r="B169" s="117" t="s">
        <v>248</v>
      </c>
      <c r="C169" s="117" t="s">
        <v>403</v>
      </c>
      <c r="D169" s="117" t="s">
        <v>577</v>
      </c>
      <c r="E169" s="118" t="s">
        <v>199</v>
      </c>
      <c r="F169" s="179">
        <v>1340500</v>
      </c>
      <c r="G169" s="121">
        <v>754604</v>
      </c>
      <c r="H169" s="121">
        <f t="shared" si="2"/>
        <v>585896</v>
      </c>
      <c r="I169" s="121">
        <v>722054</v>
      </c>
    </row>
    <row r="170" spans="1:9">
      <c r="A170" s="117" t="s">
        <v>406</v>
      </c>
      <c r="B170" s="117" t="s">
        <v>248</v>
      </c>
      <c r="C170" s="117" t="s">
        <v>403</v>
      </c>
      <c r="D170" s="117" t="s">
        <v>578</v>
      </c>
      <c r="E170" s="118" t="s">
        <v>200</v>
      </c>
      <c r="F170" s="121">
        <v>7561016</v>
      </c>
      <c r="G170" s="121">
        <v>10009555</v>
      </c>
      <c r="H170" s="121">
        <f t="shared" si="2"/>
        <v>-2448539</v>
      </c>
      <c r="I170" s="121">
        <v>10055465</v>
      </c>
    </row>
    <row r="171" spans="1:9">
      <c r="A171" s="117" t="s">
        <v>406</v>
      </c>
      <c r="B171" s="117" t="s">
        <v>248</v>
      </c>
      <c r="C171" s="117" t="s">
        <v>403</v>
      </c>
      <c r="D171" s="117" t="s">
        <v>884</v>
      </c>
      <c r="E171" s="118" t="s">
        <v>885</v>
      </c>
      <c r="F171" s="121">
        <v>1600000</v>
      </c>
      <c r="G171" s="121">
        <v>940786</v>
      </c>
      <c r="H171" s="121">
        <f t="shared" si="2"/>
        <v>659214</v>
      </c>
      <c r="I171" s="121">
        <v>1953903</v>
      </c>
    </row>
    <row r="172" spans="1:9">
      <c r="A172" s="117" t="s">
        <v>406</v>
      </c>
      <c r="B172" s="117" t="s">
        <v>248</v>
      </c>
      <c r="C172" s="117" t="s">
        <v>403</v>
      </c>
      <c r="D172" s="117" t="s">
        <v>886</v>
      </c>
      <c r="E172" s="118" t="s">
        <v>887</v>
      </c>
      <c r="F172" s="121">
        <v>750000</v>
      </c>
      <c r="G172" s="121">
        <v>1545121</v>
      </c>
      <c r="H172" s="121">
        <f t="shared" si="2"/>
        <v>-795121</v>
      </c>
      <c r="I172" s="121">
        <v>794860</v>
      </c>
    </row>
    <row r="173" spans="1:9">
      <c r="A173" s="117" t="s">
        <v>406</v>
      </c>
      <c r="B173" s="117" t="s">
        <v>248</v>
      </c>
      <c r="C173" s="117" t="s">
        <v>403</v>
      </c>
      <c r="D173" s="117" t="s">
        <v>888</v>
      </c>
      <c r="E173" s="118" t="s">
        <v>889</v>
      </c>
      <c r="F173" s="121">
        <v>10000</v>
      </c>
      <c r="G173" s="121">
        <v>23085</v>
      </c>
      <c r="H173" s="121">
        <f t="shared" si="2"/>
        <v>-13085</v>
      </c>
      <c r="I173" s="121">
        <v>9989</v>
      </c>
    </row>
    <row r="174" spans="1:9">
      <c r="A174" s="117" t="s">
        <v>406</v>
      </c>
      <c r="B174" s="117" t="s">
        <v>248</v>
      </c>
      <c r="C174" s="117" t="s">
        <v>403</v>
      </c>
      <c r="D174" s="117" t="s">
        <v>890</v>
      </c>
      <c r="E174" s="118" t="s">
        <v>891</v>
      </c>
      <c r="F174" s="121">
        <v>100000</v>
      </c>
      <c r="G174" s="121">
        <v>102334</v>
      </c>
      <c r="H174" s="121">
        <f t="shared" si="2"/>
        <v>-2334</v>
      </c>
      <c r="I174" s="121">
        <v>94989</v>
      </c>
    </row>
    <row r="175" spans="1:9">
      <c r="A175" s="117" t="s">
        <v>406</v>
      </c>
      <c r="B175" s="117" t="s">
        <v>248</v>
      </c>
      <c r="C175" s="117" t="s">
        <v>406</v>
      </c>
      <c r="D175" s="117" t="s">
        <v>579</v>
      </c>
      <c r="E175" s="118" t="s">
        <v>739</v>
      </c>
      <c r="F175" s="121">
        <v>14000</v>
      </c>
      <c r="G175" s="121">
        <v>32404</v>
      </c>
      <c r="H175" s="121">
        <f t="shared" si="2"/>
        <v>-18404</v>
      </c>
      <c r="I175" s="121">
        <v>36888</v>
      </c>
    </row>
    <row r="176" spans="1:9">
      <c r="A176" s="117" t="s">
        <v>406</v>
      </c>
      <c r="B176" s="117" t="s">
        <v>248</v>
      </c>
      <c r="C176" s="117" t="s">
        <v>406</v>
      </c>
      <c r="D176" s="117" t="s">
        <v>580</v>
      </c>
      <c r="E176" s="118" t="s">
        <v>201</v>
      </c>
      <c r="F176" s="121">
        <v>101712</v>
      </c>
      <c r="G176" s="121">
        <v>46500</v>
      </c>
      <c r="H176" s="121">
        <f t="shared" si="2"/>
        <v>55212</v>
      </c>
      <c r="I176" s="121">
        <v>3373</v>
      </c>
    </row>
    <row r="177" spans="1:9">
      <c r="A177" s="117" t="s">
        <v>406</v>
      </c>
      <c r="B177" s="117" t="s">
        <v>248</v>
      </c>
      <c r="C177" s="117" t="s">
        <v>406</v>
      </c>
      <c r="D177" s="117" t="s">
        <v>581</v>
      </c>
      <c r="E177" s="118" t="s">
        <v>740</v>
      </c>
      <c r="F177" s="121">
        <v>2086594</v>
      </c>
      <c r="G177" s="121">
        <v>1725065</v>
      </c>
      <c r="H177" s="121">
        <f t="shared" si="2"/>
        <v>361529</v>
      </c>
      <c r="I177" s="121">
        <v>1798577</v>
      </c>
    </row>
    <row r="178" spans="1:9">
      <c r="A178" s="117" t="s">
        <v>406</v>
      </c>
      <c r="B178" s="117" t="s">
        <v>248</v>
      </c>
      <c r="C178" s="117" t="s">
        <v>419</v>
      </c>
      <c r="D178" s="117" t="s">
        <v>563</v>
      </c>
      <c r="E178" s="118" t="s">
        <v>730</v>
      </c>
      <c r="F178" s="121">
        <v>102000</v>
      </c>
      <c r="G178" s="121">
        <v>60895</v>
      </c>
      <c r="H178" s="121">
        <f t="shared" si="2"/>
        <v>41105</v>
      </c>
      <c r="I178" s="121"/>
    </row>
    <row r="179" spans="1:9">
      <c r="A179" s="117" t="s">
        <v>406</v>
      </c>
      <c r="B179" s="117" t="s">
        <v>248</v>
      </c>
      <c r="C179" s="117" t="s">
        <v>419</v>
      </c>
      <c r="D179" s="117" t="s">
        <v>575</v>
      </c>
      <c r="E179" s="118" t="s">
        <v>738</v>
      </c>
      <c r="F179" s="121">
        <v>160000</v>
      </c>
      <c r="G179" s="179">
        <v>142857</v>
      </c>
      <c r="H179" s="121">
        <f t="shared" si="2"/>
        <v>17143</v>
      </c>
      <c r="I179" s="121"/>
    </row>
    <row r="180" spans="1:9">
      <c r="A180" s="117" t="s">
        <v>406</v>
      </c>
      <c r="B180" s="117" t="s">
        <v>248</v>
      </c>
      <c r="C180" s="117" t="s">
        <v>582</v>
      </c>
      <c r="D180" s="117" t="s">
        <v>551</v>
      </c>
      <c r="E180" s="118" t="s">
        <v>723</v>
      </c>
      <c r="F180" s="121">
        <v>2075978</v>
      </c>
      <c r="G180" s="121">
        <v>2434048</v>
      </c>
      <c r="H180" s="121">
        <f t="shared" si="2"/>
        <v>-358070</v>
      </c>
      <c r="I180" s="121">
        <v>2004916</v>
      </c>
    </row>
    <row r="181" spans="1:9">
      <c r="A181" s="117" t="s">
        <v>406</v>
      </c>
      <c r="B181" s="117" t="s">
        <v>248</v>
      </c>
      <c r="C181" s="117" t="s">
        <v>582</v>
      </c>
      <c r="D181" s="117" t="s">
        <v>583</v>
      </c>
      <c r="E181" s="118" t="s">
        <v>202</v>
      </c>
      <c r="F181" s="121">
        <v>1201200</v>
      </c>
      <c r="G181" s="121">
        <v>1480587</v>
      </c>
      <c r="H181" s="121">
        <f t="shared" si="2"/>
        <v>-279387</v>
      </c>
      <c r="I181" s="121">
        <v>1204795</v>
      </c>
    </row>
    <row r="182" spans="1:9">
      <c r="A182" s="117" t="s">
        <v>406</v>
      </c>
      <c r="B182" s="117" t="s">
        <v>248</v>
      </c>
      <c r="C182" s="117" t="s">
        <v>582</v>
      </c>
      <c r="D182" s="117" t="s">
        <v>1124</v>
      </c>
      <c r="E182" s="118" t="s">
        <v>1125</v>
      </c>
      <c r="F182" s="121">
        <v>43000</v>
      </c>
      <c r="G182" s="121">
        <v>316500</v>
      </c>
      <c r="H182" s="121">
        <f t="shared" si="2"/>
        <v>-273500</v>
      </c>
      <c r="I182" s="121"/>
    </row>
    <row r="183" spans="1:9">
      <c r="A183" s="117" t="s">
        <v>406</v>
      </c>
      <c r="B183" s="117" t="s">
        <v>229</v>
      </c>
      <c r="C183" s="117" t="s">
        <v>230</v>
      </c>
      <c r="D183" s="117" t="s">
        <v>584</v>
      </c>
      <c r="E183" s="118" t="s">
        <v>741</v>
      </c>
      <c r="F183" s="121">
        <v>1868410</v>
      </c>
      <c r="G183" s="179">
        <v>2639241</v>
      </c>
      <c r="H183" s="121">
        <f t="shared" si="2"/>
        <v>-770831</v>
      </c>
      <c r="I183" s="121">
        <v>2287585</v>
      </c>
    </row>
    <row r="184" spans="1:9">
      <c r="A184" s="117" t="s">
        <v>406</v>
      </c>
      <c r="B184" s="117" t="s">
        <v>229</v>
      </c>
      <c r="C184" s="117" t="s">
        <v>230</v>
      </c>
      <c r="D184" s="117" t="s">
        <v>585</v>
      </c>
      <c r="E184" s="118" t="s">
        <v>742</v>
      </c>
      <c r="F184" s="179">
        <v>910000</v>
      </c>
      <c r="G184" s="121">
        <v>441607</v>
      </c>
      <c r="H184" s="121">
        <f t="shared" si="2"/>
        <v>468393</v>
      </c>
      <c r="I184" s="179">
        <v>197674</v>
      </c>
    </row>
    <row r="185" spans="1:9">
      <c r="A185" s="117" t="s">
        <v>406</v>
      </c>
      <c r="B185" s="117" t="s">
        <v>229</v>
      </c>
      <c r="C185" s="117" t="s">
        <v>230</v>
      </c>
      <c r="D185" s="117" t="s">
        <v>586</v>
      </c>
      <c r="E185" s="118" t="s">
        <v>743</v>
      </c>
      <c r="F185" s="121">
        <v>60000</v>
      </c>
      <c r="G185" s="121">
        <v>10950</v>
      </c>
      <c r="H185" s="121">
        <f t="shared" si="2"/>
        <v>49050</v>
      </c>
      <c r="I185" s="121">
        <v>37800</v>
      </c>
    </row>
    <row r="186" spans="1:9">
      <c r="A186" s="117" t="s">
        <v>406</v>
      </c>
      <c r="B186" s="117" t="s">
        <v>229</v>
      </c>
      <c r="C186" s="117" t="s">
        <v>230</v>
      </c>
      <c r="D186" s="117" t="s">
        <v>587</v>
      </c>
      <c r="E186" s="118" t="s">
        <v>744</v>
      </c>
      <c r="F186" s="121">
        <v>140000</v>
      </c>
      <c r="G186" s="121">
        <v>4750</v>
      </c>
      <c r="H186" s="121">
        <f t="shared" si="2"/>
        <v>135250</v>
      </c>
      <c r="I186" s="121"/>
    </row>
    <row r="187" spans="1:9">
      <c r="A187" s="117" t="s">
        <v>406</v>
      </c>
      <c r="B187" s="117" t="s">
        <v>229</v>
      </c>
      <c r="C187" s="117" t="s">
        <v>230</v>
      </c>
      <c r="D187" s="117" t="s">
        <v>588</v>
      </c>
      <c r="E187" s="118" t="s">
        <v>745</v>
      </c>
      <c r="F187" s="179">
        <v>308000</v>
      </c>
      <c r="G187" s="121"/>
      <c r="H187" s="121">
        <f t="shared" si="2"/>
        <v>308000</v>
      </c>
      <c r="I187" s="121">
        <v>20687</v>
      </c>
    </row>
    <row r="188" spans="1:9">
      <c r="A188" s="117" t="s">
        <v>406</v>
      </c>
      <c r="B188" s="117" t="s">
        <v>229</v>
      </c>
      <c r="C188" s="117" t="s">
        <v>230</v>
      </c>
      <c r="D188" s="117" t="s">
        <v>589</v>
      </c>
      <c r="E188" s="118" t="s">
        <v>746</v>
      </c>
      <c r="F188" s="121">
        <v>100000</v>
      </c>
      <c r="G188" s="121">
        <v>16761</v>
      </c>
      <c r="H188" s="121">
        <f t="shared" si="2"/>
        <v>83239</v>
      </c>
      <c r="I188" s="121">
        <v>142</v>
      </c>
    </row>
    <row r="189" spans="1:9">
      <c r="A189" s="117" t="s">
        <v>406</v>
      </c>
      <c r="B189" s="117" t="s">
        <v>229</v>
      </c>
      <c r="C189" s="117" t="s">
        <v>230</v>
      </c>
      <c r="D189" s="117" t="s">
        <v>590</v>
      </c>
      <c r="E189" s="118" t="s">
        <v>747</v>
      </c>
      <c r="F189" s="121">
        <v>1124500</v>
      </c>
      <c r="G189" s="121">
        <v>2508908</v>
      </c>
      <c r="H189" s="121">
        <f t="shared" si="2"/>
        <v>-1384408</v>
      </c>
      <c r="I189" s="121">
        <v>3346576</v>
      </c>
    </row>
    <row r="190" spans="1:9">
      <c r="A190" s="117" t="s">
        <v>406</v>
      </c>
      <c r="B190" s="117" t="s">
        <v>229</v>
      </c>
      <c r="C190" s="117" t="s">
        <v>230</v>
      </c>
      <c r="D190" s="117" t="s">
        <v>591</v>
      </c>
      <c r="E190" s="118" t="s">
        <v>748</v>
      </c>
      <c r="F190" s="121">
        <v>89000</v>
      </c>
      <c r="G190" s="121">
        <v>16935</v>
      </c>
      <c r="H190" s="121">
        <f t="shared" si="2"/>
        <v>72065</v>
      </c>
      <c r="I190" s="121"/>
    </row>
    <row r="191" spans="1:9">
      <c r="A191" s="117" t="s">
        <v>406</v>
      </c>
      <c r="B191" s="117" t="s">
        <v>229</v>
      </c>
      <c r="C191" s="117" t="s">
        <v>230</v>
      </c>
      <c r="D191" s="117" t="s">
        <v>1126</v>
      </c>
      <c r="E191" s="118" t="s">
        <v>1127</v>
      </c>
      <c r="F191" s="121"/>
      <c r="G191" s="121">
        <v>284254</v>
      </c>
      <c r="H191" s="121">
        <f t="shared" si="2"/>
        <v>-284254</v>
      </c>
      <c r="I191" s="121"/>
    </row>
    <row r="192" spans="1:9">
      <c r="A192" s="117" t="s">
        <v>406</v>
      </c>
      <c r="B192" s="117" t="s">
        <v>229</v>
      </c>
      <c r="C192" s="117" t="s">
        <v>230</v>
      </c>
      <c r="D192" s="117" t="s">
        <v>1128</v>
      </c>
      <c r="E192" s="118" t="s">
        <v>1129</v>
      </c>
      <c r="F192" s="179"/>
      <c r="G192" s="121">
        <v>9900</v>
      </c>
      <c r="H192" s="121">
        <f t="shared" si="2"/>
        <v>-9900</v>
      </c>
      <c r="I192" s="179"/>
    </row>
    <row r="193" spans="1:9">
      <c r="A193" s="117" t="s">
        <v>406</v>
      </c>
      <c r="B193" s="117" t="s">
        <v>229</v>
      </c>
      <c r="C193" s="117" t="s">
        <v>230</v>
      </c>
      <c r="D193" s="117" t="s">
        <v>1130</v>
      </c>
      <c r="E193" s="118" t="s">
        <v>1131</v>
      </c>
      <c r="F193" s="121"/>
      <c r="G193" s="121">
        <v>80</v>
      </c>
      <c r="H193" s="121">
        <f t="shared" si="2"/>
        <v>-80</v>
      </c>
      <c r="I193" s="179"/>
    </row>
    <row r="194" spans="1:9">
      <c r="A194" s="117" t="s">
        <v>406</v>
      </c>
      <c r="B194" s="117" t="s">
        <v>229</v>
      </c>
      <c r="C194" s="117" t="s">
        <v>230</v>
      </c>
      <c r="D194" s="117" t="s">
        <v>606</v>
      </c>
      <c r="E194" s="118" t="s">
        <v>214</v>
      </c>
      <c r="F194" s="179"/>
      <c r="G194" s="121"/>
      <c r="H194" s="121">
        <f t="shared" si="2"/>
        <v>0</v>
      </c>
      <c r="I194" s="179">
        <v>820</v>
      </c>
    </row>
    <row r="195" spans="1:9">
      <c r="A195" s="117" t="s">
        <v>406</v>
      </c>
      <c r="B195" s="117" t="s">
        <v>229</v>
      </c>
      <c r="C195" s="117" t="s">
        <v>230</v>
      </c>
      <c r="D195" s="117" t="s">
        <v>608</v>
      </c>
      <c r="E195" s="118" t="s">
        <v>763</v>
      </c>
      <c r="F195" s="179">
        <v>2300</v>
      </c>
      <c r="G195" s="121">
        <v>12035</v>
      </c>
      <c r="H195" s="121">
        <f t="shared" si="2"/>
        <v>-9735</v>
      </c>
      <c r="I195" s="179"/>
    </row>
    <row r="196" spans="1:9">
      <c r="A196" s="117" t="s">
        <v>406</v>
      </c>
      <c r="B196" s="117" t="s">
        <v>229</v>
      </c>
      <c r="C196" s="117" t="s">
        <v>230</v>
      </c>
      <c r="D196" s="117" t="s">
        <v>614</v>
      </c>
      <c r="E196" s="118" t="s">
        <v>218</v>
      </c>
      <c r="F196" s="179">
        <v>1500</v>
      </c>
      <c r="G196" s="121">
        <v>2886</v>
      </c>
      <c r="H196" s="121">
        <f t="shared" si="2"/>
        <v>-1386</v>
      </c>
      <c r="I196" s="179"/>
    </row>
    <row r="197" spans="1:9">
      <c r="A197" s="117" t="s">
        <v>406</v>
      </c>
      <c r="B197" s="117" t="s">
        <v>229</v>
      </c>
      <c r="C197" s="117" t="s">
        <v>237</v>
      </c>
      <c r="D197" s="117" t="s">
        <v>584</v>
      </c>
      <c r="E197" s="118" t="s">
        <v>741</v>
      </c>
      <c r="F197" s="179">
        <v>26358</v>
      </c>
      <c r="G197" s="121">
        <v>15979</v>
      </c>
      <c r="H197" s="121">
        <f t="shared" si="2"/>
        <v>10379</v>
      </c>
      <c r="I197" s="179">
        <v>2051</v>
      </c>
    </row>
    <row r="198" spans="1:9">
      <c r="A198" s="117" t="s">
        <v>406</v>
      </c>
      <c r="B198" s="117" t="s">
        <v>229</v>
      </c>
      <c r="C198" s="117" t="s">
        <v>237</v>
      </c>
      <c r="D198" s="117" t="s">
        <v>585</v>
      </c>
      <c r="E198" s="118" t="s">
        <v>742</v>
      </c>
      <c r="F198" s="179">
        <v>100000</v>
      </c>
      <c r="G198" s="121">
        <v>90097</v>
      </c>
      <c r="H198" s="121">
        <f t="shared" si="2"/>
        <v>9903</v>
      </c>
      <c r="I198" s="179">
        <v>288542</v>
      </c>
    </row>
    <row r="199" spans="1:9">
      <c r="A199" s="117" t="s">
        <v>406</v>
      </c>
      <c r="B199" s="117" t="s">
        <v>229</v>
      </c>
      <c r="C199" s="117" t="s">
        <v>237</v>
      </c>
      <c r="D199" s="117" t="s">
        <v>590</v>
      </c>
      <c r="E199" s="118" t="s">
        <v>747</v>
      </c>
      <c r="F199" s="179"/>
      <c r="G199" s="121">
        <v>370</v>
      </c>
      <c r="H199" s="121">
        <f t="shared" ref="H199:H262" si="3">F199-G199</f>
        <v>-370</v>
      </c>
      <c r="I199" s="179">
        <v>2600</v>
      </c>
    </row>
    <row r="200" spans="1:9">
      <c r="A200" s="117" t="s">
        <v>406</v>
      </c>
      <c r="B200" s="117" t="s">
        <v>229</v>
      </c>
      <c r="C200" s="117" t="s">
        <v>248</v>
      </c>
      <c r="D200" s="117" t="s">
        <v>592</v>
      </c>
      <c r="E200" s="118" t="s">
        <v>749</v>
      </c>
      <c r="F200" s="179">
        <v>63500</v>
      </c>
      <c r="G200" s="121">
        <v>151723</v>
      </c>
      <c r="H200" s="121">
        <f t="shared" si="3"/>
        <v>-88223</v>
      </c>
      <c r="I200" s="179">
        <v>125411</v>
      </c>
    </row>
    <row r="201" spans="1:9">
      <c r="A201" s="117" t="s">
        <v>406</v>
      </c>
      <c r="B201" s="117" t="s">
        <v>229</v>
      </c>
      <c r="C201" s="117" t="s">
        <v>248</v>
      </c>
      <c r="D201" s="117" t="s">
        <v>593</v>
      </c>
      <c r="E201" s="118" t="s">
        <v>750</v>
      </c>
      <c r="F201" s="179">
        <v>358870</v>
      </c>
      <c r="G201" s="121">
        <v>131855</v>
      </c>
      <c r="H201" s="121">
        <f t="shared" si="3"/>
        <v>227015</v>
      </c>
      <c r="I201" s="179">
        <v>118190</v>
      </c>
    </row>
    <row r="202" spans="1:9">
      <c r="A202" s="117" t="s">
        <v>406</v>
      </c>
      <c r="B202" s="117" t="s">
        <v>229</v>
      </c>
      <c r="C202" s="117" t="s">
        <v>248</v>
      </c>
      <c r="D202" s="117" t="s">
        <v>594</v>
      </c>
      <c r="E202" s="118" t="s">
        <v>751</v>
      </c>
      <c r="F202" s="121">
        <v>714363</v>
      </c>
      <c r="G202" s="179">
        <v>2233816</v>
      </c>
      <c r="H202" s="121">
        <f t="shared" si="3"/>
        <v>-1519453</v>
      </c>
      <c r="I202" s="179">
        <v>1602710</v>
      </c>
    </row>
    <row r="203" spans="1:9">
      <c r="A203" s="117" t="s">
        <v>406</v>
      </c>
      <c r="B203" s="117" t="s">
        <v>229</v>
      </c>
      <c r="C203" s="117" t="s">
        <v>248</v>
      </c>
      <c r="D203" s="117" t="s">
        <v>595</v>
      </c>
      <c r="E203" s="118" t="s">
        <v>752</v>
      </c>
      <c r="F203" s="121">
        <v>578942</v>
      </c>
      <c r="G203" s="179">
        <v>486244</v>
      </c>
      <c r="H203" s="121">
        <f t="shared" si="3"/>
        <v>92698</v>
      </c>
      <c r="I203" s="179">
        <v>640540</v>
      </c>
    </row>
    <row r="204" spans="1:9">
      <c r="A204" s="117" t="s">
        <v>406</v>
      </c>
      <c r="B204" s="117" t="s">
        <v>229</v>
      </c>
      <c r="C204" s="117" t="s">
        <v>248</v>
      </c>
      <c r="D204" s="117" t="s">
        <v>1003</v>
      </c>
      <c r="E204" s="118" t="s">
        <v>1004</v>
      </c>
      <c r="F204" s="121">
        <v>37390</v>
      </c>
      <c r="G204" s="121">
        <v>82432</v>
      </c>
      <c r="H204" s="121">
        <f t="shared" si="3"/>
        <v>-45042</v>
      </c>
      <c r="I204" s="121">
        <v>25444</v>
      </c>
    </row>
    <row r="205" spans="1:9">
      <c r="A205" s="117" t="s">
        <v>406</v>
      </c>
      <c r="B205" s="117" t="s">
        <v>229</v>
      </c>
      <c r="C205" s="117" t="s">
        <v>248</v>
      </c>
      <c r="D205" s="117" t="s">
        <v>1005</v>
      </c>
      <c r="E205" s="118" t="s">
        <v>1006</v>
      </c>
      <c r="F205" s="121">
        <v>158500</v>
      </c>
      <c r="G205" s="179">
        <v>138470</v>
      </c>
      <c r="H205" s="121">
        <f t="shared" si="3"/>
        <v>20030</v>
      </c>
      <c r="I205" s="121">
        <v>17617</v>
      </c>
    </row>
    <row r="206" spans="1:9">
      <c r="A206" s="117" t="s">
        <v>406</v>
      </c>
      <c r="B206" s="117" t="s">
        <v>229</v>
      </c>
      <c r="C206" s="117" t="s">
        <v>248</v>
      </c>
      <c r="D206" s="117" t="s">
        <v>1007</v>
      </c>
      <c r="E206" s="118" t="s">
        <v>1008</v>
      </c>
      <c r="F206" s="121">
        <v>44500</v>
      </c>
      <c r="G206" s="121">
        <v>59629</v>
      </c>
      <c r="H206" s="121">
        <f t="shared" si="3"/>
        <v>-15129</v>
      </c>
      <c r="I206" s="121">
        <v>10380</v>
      </c>
    </row>
    <row r="207" spans="1:9">
      <c r="A207" s="117" t="s">
        <v>406</v>
      </c>
      <c r="B207" s="117" t="s">
        <v>229</v>
      </c>
      <c r="C207" s="117" t="s">
        <v>248</v>
      </c>
      <c r="D207" s="117" t="s">
        <v>1009</v>
      </c>
      <c r="E207" s="118" t="s">
        <v>1010</v>
      </c>
      <c r="F207" s="121">
        <v>102784</v>
      </c>
      <c r="G207" s="121">
        <v>254574</v>
      </c>
      <c r="H207" s="121">
        <f t="shared" si="3"/>
        <v>-151790</v>
      </c>
      <c r="I207" s="121">
        <v>3575</v>
      </c>
    </row>
    <row r="208" spans="1:9">
      <c r="A208" s="117" t="s">
        <v>406</v>
      </c>
      <c r="B208" s="117" t="s">
        <v>229</v>
      </c>
      <c r="C208" s="117" t="s">
        <v>248</v>
      </c>
      <c r="D208" s="117" t="s">
        <v>1011</v>
      </c>
      <c r="E208" s="118" t="s">
        <v>1012</v>
      </c>
      <c r="F208" s="121">
        <v>237785</v>
      </c>
      <c r="G208" s="121">
        <v>495504</v>
      </c>
      <c r="H208" s="121">
        <f t="shared" si="3"/>
        <v>-257719</v>
      </c>
      <c r="I208" s="121">
        <v>144327</v>
      </c>
    </row>
    <row r="209" spans="1:9">
      <c r="A209" s="117" t="s">
        <v>406</v>
      </c>
      <c r="B209" s="117" t="s">
        <v>229</v>
      </c>
      <c r="C209" s="117" t="s">
        <v>248</v>
      </c>
      <c r="D209" s="117" t="s">
        <v>1013</v>
      </c>
      <c r="E209" s="118" t="s">
        <v>1014</v>
      </c>
      <c r="F209" s="121">
        <v>69115</v>
      </c>
      <c r="G209" s="121">
        <v>453837</v>
      </c>
      <c r="H209" s="121">
        <f t="shared" si="3"/>
        <v>-384722</v>
      </c>
      <c r="I209" s="179">
        <v>15919</v>
      </c>
    </row>
    <row r="210" spans="1:9">
      <c r="A210" s="117" t="s">
        <v>406</v>
      </c>
      <c r="B210" s="117" t="s">
        <v>229</v>
      </c>
      <c r="C210" s="117" t="s">
        <v>248</v>
      </c>
      <c r="D210" s="117" t="s">
        <v>1132</v>
      </c>
      <c r="E210" s="118" t="s">
        <v>1133</v>
      </c>
      <c r="F210" s="121">
        <v>29000</v>
      </c>
      <c r="G210" s="121">
        <v>93079</v>
      </c>
      <c r="H210" s="121">
        <f t="shared" si="3"/>
        <v>-64079</v>
      </c>
      <c r="I210" s="121"/>
    </row>
    <row r="211" spans="1:9">
      <c r="A211" s="117" t="s">
        <v>406</v>
      </c>
      <c r="B211" s="117" t="s">
        <v>229</v>
      </c>
      <c r="C211" s="117" t="s">
        <v>248</v>
      </c>
      <c r="D211" s="117" t="s">
        <v>1015</v>
      </c>
      <c r="E211" s="118" t="s">
        <v>1016</v>
      </c>
      <c r="F211" s="121">
        <v>68328</v>
      </c>
      <c r="G211" s="121">
        <v>36421</v>
      </c>
      <c r="H211" s="121">
        <f t="shared" si="3"/>
        <v>31907</v>
      </c>
      <c r="I211" s="121">
        <v>5545</v>
      </c>
    </row>
    <row r="212" spans="1:9">
      <c r="A212" s="117" t="s">
        <v>406</v>
      </c>
      <c r="B212" s="117" t="s">
        <v>229</v>
      </c>
      <c r="C212" s="117" t="s">
        <v>248</v>
      </c>
      <c r="D212" s="117" t="s">
        <v>1017</v>
      </c>
      <c r="E212" s="118" t="s">
        <v>1018</v>
      </c>
      <c r="F212" s="121">
        <v>12000</v>
      </c>
      <c r="G212" s="121">
        <v>65558</v>
      </c>
      <c r="H212" s="121">
        <f t="shared" si="3"/>
        <v>-53558</v>
      </c>
      <c r="I212" s="121">
        <v>2810</v>
      </c>
    </row>
    <row r="213" spans="1:9">
      <c r="A213" s="117" t="s">
        <v>406</v>
      </c>
      <c r="B213" s="117" t="s">
        <v>229</v>
      </c>
      <c r="C213" s="117" t="s">
        <v>248</v>
      </c>
      <c r="D213" s="117" t="s">
        <v>1134</v>
      </c>
      <c r="E213" s="118" t="s">
        <v>1135</v>
      </c>
      <c r="F213" s="179">
        <v>9000</v>
      </c>
      <c r="G213" s="121">
        <v>47583</v>
      </c>
      <c r="H213" s="121">
        <f t="shared" si="3"/>
        <v>-38583</v>
      </c>
      <c r="I213" s="179"/>
    </row>
    <row r="214" spans="1:9">
      <c r="A214" s="117" t="s">
        <v>406</v>
      </c>
      <c r="B214" s="117" t="s">
        <v>229</v>
      </c>
      <c r="C214" s="117" t="s">
        <v>248</v>
      </c>
      <c r="D214" s="117" t="s">
        <v>1019</v>
      </c>
      <c r="E214" s="118" t="s">
        <v>1020</v>
      </c>
      <c r="F214" s="179">
        <v>30800</v>
      </c>
      <c r="G214" s="121">
        <v>59632</v>
      </c>
      <c r="H214" s="121">
        <f t="shared" si="3"/>
        <v>-28832</v>
      </c>
      <c r="I214" s="179">
        <v>8785</v>
      </c>
    </row>
    <row r="215" spans="1:9">
      <c r="A215" s="117" t="s">
        <v>406</v>
      </c>
      <c r="B215" s="117" t="s">
        <v>229</v>
      </c>
      <c r="C215" s="117" t="s">
        <v>248</v>
      </c>
      <c r="D215" s="117" t="s">
        <v>1136</v>
      </c>
      <c r="E215" s="118" t="s">
        <v>1137</v>
      </c>
      <c r="F215" s="179">
        <v>69500</v>
      </c>
      <c r="G215" s="121">
        <v>33848</v>
      </c>
      <c r="H215" s="121">
        <f t="shared" si="3"/>
        <v>35652</v>
      </c>
      <c r="I215" s="179"/>
    </row>
    <row r="216" spans="1:9">
      <c r="A216" s="117" t="s">
        <v>406</v>
      </c>
      <c r="B216" s="117" t="s">
        <v>229</v>
      </c>
      <c r="C216" s="117" t="s">
        <v>248</v>
      </c>
      <c r="D216" s="117" t="s">
        <v>1138</v>
      </c>
      <c r="E216" s="118" t="s">
        <v>1139</v>
      </c>
      <c r="F216" s="179">
        <v>84000</v>
      </c>
      <c r="G216" s="121">
        <v>63907</v>
      </c>
      <c r="H216" s="121">
        <f t="shared" si="3"/>
        <v>20093</v>
      </c>
      <c r="I216" s="179"/>
    </row>
    <row r="217" spans="1:9">
      <c r="A217" s="117" t="s">
        <v>406</v>
      </c>
      <c r="B217" s="117" t="s">
        <v>229</v>
      </c>
      <c r="C217" s="117" t="s">
        <v>248</v>
      </c>
      <c r="D217" s="117" t="s">
        <v>1021</v>
      </c>
      <c r="E217" s="118" t="s">
        <v>1022</v>
      </c>
      <c r="F217" s="179">
        <v>42934</v>
      </c>
      <c r="G217" s="121">
        <v>48281</v>
      </c>
      <c r="H217" s="121">
        <f t="shared" si="3"/>
        <v>-5347</v>
      </c>
      <c r="I217" s="179">
        <v>2451</v>
      </c>
    </row>
    <row r="218" spans="1:9">
      <c r="A218" s="117" t="s">
        <v>406</v>
      </c>
      <c r="B218" s="117" t="s">
        <v>229</v>
      </c>
      <c r="C218" s="117" t="s">
        <v>229</v>
      </c>
      <c r="D218" s="117" t="s">
        <v>593</v>
      </c>
      <c r="E218" s="118" t="s">
        <v>750</v>
      </c>
      <c r="F218" s="179"/>
      <c r="G218" s="121"/>
      <c r="H218" s="121">
        <f t="shared" si="3"/>
        <v>0</v>
      </c>
      <c r="I218" s="179"/>
    </row>
    <row r="219" spans="1:9">
      <c r="A219" s="117" t="s">
        <v>406</v>
      </c>
      <c r="B219" s="117" t="s">
        <v>229</v>
      </c>
      <c r="C219" s="117" t="s">
        <v>229</v>
      </c>
      <c r="D219" s="117" t="s">
        <v>594</v>
      </c>
      <c r="E219" s="118" t="s">
        <v>751</v>
      </c>
      <c r="F219" s="179"/>
      <c r="G219" s="121">
        <v>460</v>
      </c>
      <c r="H219" s="121">
        <f t="shared" si="3"/>
        <v>-460</v>
      </c>
      <c r="I219" s="179"/>
    </row>
    <row r="220" spans="1:9">
      <c r="A220" s="117" t="s">
        <v>406</v>
      </c>
      <c r="B220" s="117" t="s">
        <v>229</v>
      </c>
      <c r="C220" s="117" t="s">
        <v>229</v>
      </c>
      <c r="D220" s="117" t="s">
        <v>595</v>
      </c>
      <c r="E220" s="118" t="s">
        <v>752</v>
      </c>
      <c r="F220" s="179">
        <v>500</v>
      </c>
      <c r="G220" s="121">
        <v>12400</v>
      </c>
      <c r="H220" s="121">
        <f t="shared" si="3"/>
        <v>-11900</v>
      </c>
      <c r="I220" s="179"/>
    </row>
    <row r="221" spans="1:9">
      <c r="A221" s="117" t="s">
        <v>406</v>
      </c>
      <c r="B221" s="117" t="s">
        <v>229</v>
      </c>
      <c r="C221" s="117" t="s">
        <v>403</v>
      </c>
      <c r="D221" s="117" t="s">
        <v>596</v>
      </c>
      <c r="E221" s="118" t="s">
        <v>753</v>
      </c>
      <c r="F221" s="179">
        <v>144500</v>
      </c>
      <c r="G221" s="121">
        <v>178952</v>
      </c>
      <c r="H221" s="121">
        <f t="shared" si="3"/>
        <v>-34452</v>
      </c>
      <c r="I221" s="179">
        <v>109848</v>
      </c>
    </row>
    <row r="222" spans="1:9">
      <c r="A222" s="117" t="s">
        <v>406</v>
      </c>
      <c r="B222" s="117" t="s">
        <v>229</v>
      </c>
      <c r="C222" s="117" t="s">
        <v>403</v>
      </c>
      <c r="D222" s="117" t="s">
        <v>597</v>
      </c>
      <c r="E222" s="118" t="s">
        <v>754</v>
      </c>
      <c r="F222" s="179">
        <v>23000</v>
      </c>
      <c r="G222" s="121"/>
      <c r="H222" s="121">
        <f t="shared" si="3"/>
        <v>23000</v>
      </c>
      <c r="I222" s="179"/>
    </row>
    <row r="223" spans="1:9">
      <c r="A223" s="117" t="s">
        <v>406</v>
      </c>
      <c r="B223" s="117" t="s">
        <v>229</v>
      </c>
      <c r="C223" s="117" t="s">
        <v>403</v>
      </c>
      <c r="D223" s="117" t="s">
        <v>598</v>
      </c>
      <c r="E223" s="118" t="s">
        <v>755</v>
      </c>
      <c r="F223" s="179">
        <v>3388000</v>
      </c>
      <c r="G223" s="121">
        <v>5032765</v>
      </c>
      <c r="H223" s="121">
        <f t="shared" si="3"/>
        <v>-1644765</v>
      </c>
      <c r="I223" s="179">
        <v>6433372</v>
      </c>
    </row>
    <row r="224" spans="1:9">
      <c r="A224" s="117" t="s">
        <v>406</v>
      </c>
      <c r="B224" s="117" t="s">
        <v>229</v>
      </c>
      <c r="C224" s="117" t="s">
        <v>403</v>
      </c>
      <c r="D224" s="117" t="s">
        <v>599</v>
      </c>
      <c r="E224" s="118" t="s">
        <v>756</v>
      </c>
      <c r="F224" s="179">
        <v>1763446</v>
      </c>
      <c r="G224" s="121">
        <v>947055</v>
      </c>
      <c r="H224" s="121">
        <f t="shared" si="3"/>
        <v>816391</v>
      </c>
      <c r="I224" s="179">
        <v>673651</v>
      </c>
    </row>
    <row r="225" spans="1:9">
      <c r="A225" s="117" t="s">
        <v>406</v>
      </c>
      <c r="B225" s="117" t="s">
        <v>229</v>
      </c>
      <c r="C225" s="117" t="s">
        <v>403</v>
      </c>
      <c r="D225" s="117" t="s">
        <v>600</v>
      </c>
      <c r="E225" s="118" t="s">
        <v>757</v>
      </c>
      <c r="F225" s="179">
        <v>532500</v>
      </c>
      <c r="G225" s="121">
        <v>826735</v>
      </c>
      <c r="H225" s="121">
        <f t="shared" si="3"/>
        <v>-294235</v>
      </c>
      <c r="I225" s="179">
        <v>347783</v>
      </c>
    </row>
    <row r="226" spans="1:9">
      <c r="A226" s="117" t="s">
        <v>406</v>
      </c>
      <c r="B226" s="117" t="s">
        <v>229</v>
      </c>
      <c r="C226" s="117" t="s">
        <v>403</v>
      </c>
      <c r="D226" s="117" t="s">
        <v>601</v>
      </c>
      <c r="E226" s="118" t="s">
        <v>758</v>
      </c>
      <c r="F226" s="179">
        <v>10000</v>
      </c>
      <c r="G226" s="121">
        <v>1817</v>
      </c>
      <c r="H226" s="121">
        <f t="shared" si="3"/>
        <v>8183</v>
      </c>
      <c r="I226" s="179">
        <v>350</v>
      </c>
    </row>
    <row r="227" spans="1:9">
      <c r="A227" s="117" t="s">
        <v>406</v>
      </c>
      <c r="B227" s="117" t="s">
        <v>229</v>
      </c>
      <c r="C227" s="117" t="s">
        <v>403</v>
      </c>
      <c r="D227" s="117" t="s">
        <v>602</v>
      </c>
      <c r="E227" s="118" t="s">
        <v>759</v>
      </c>
      <c r="F227" s="121">
        <v>1175000</v>
      </c>
      <c r="G227" s="121">
        <v>895381</v>
      </c>
      <c r="H227" s="121">
        <f t="shared" si="3"/>
        <v>279619</v>
      </c>
      <c r="I227" s="179">
        <v>1194571</v>
      </c>
    </row>
    <row r="228" spans="1:9">
      <c r="A228" s="117" t="s">
        <v>406</v>
      </c>
      <c r="B228" s="117" t="s">
        <v>229</v>
      </c>
      <c r="C228" s="117" t="s">
        <v>403</v>
      </c>
      <c r="D228" s="117" t="s">
        <v>603</v>
      </c>
      <c r="E228" s="118" t="s">
        <v>760</v>
      </c>
      <c r="F228" s="121">
        <v>124000</v>
      </c>
      <c r="G228" s="179">
        <v>27563</v>
      </c>
      <c r="H228" s="121">
        <f t="shared" si="3"/>
        <v>96437</v>
      </c>
      <c r="I228" s="179">
        <v>153895</v>
      </c>
    </row>
    <row r="229" spans="1:9">
      <c r="A229" s="117" t="s">
        <v>406</v>
      </c>
      <c r="B229" s="117" t="s">
        <v>229</v>
      </c>
      <c r="C229" s="117" t="s">
        <v>403</v>
      </c>
      <c r="D229" s="117" t="s">
        <v>604</v>
      </c>
      <c r="E229" s="118" t="s">
        <v>761</v>
      </c>
      <c r="F229" s="121">
        <v>496000</v>
      </c>
      <c r="G229" s="121">
        <v>1235194</v>
      </c>
      <c r="H229" s="121">
        <f t="shared" si="3"/>
        <v>-739194</v>
      </c>
      <c r="I229" s="121">
        <v>1128017</v>
      </c>
    </row>
    <row r="230" spans="1:9">
      <c r="A230" s="117" t="s">
        <v>406</v>
      </c>
      <c r="B230" s="117" t="s">
        <v>229</v>
      </c>
      <c r="C230" s="117" t="s">
        <v>403</v>
      </c>
      <c r="D230" s="117" t="s">
        <v>1023</v>
      </c>
      <c r="E230" s="118" t="s">
        <v>1024</v>
      </c>
      <c r="F230" s="121">
        <v>180000</v>
      </c>
      <c r="G230" s="121">
        <v>70156</v>
      </c>
      <c r="H230" s="121">
        <f t="shared" si="3"/>
        <v>109844</v>
      </c>
      <c r="I230" s="121">
        <v>1677</v>
      </c>
    </row>
    <row r="231" spans="1:9">
      <c r="A231" s="117" t="s">
        <v>406</v>
      </c>
      <c r="B231" s="117" t="s">
        <v>229</v>
      </c>
      <c r="C231" s="117" t="s">
        <v>403</v>
      </c>
      <c r="D231" s="117" t="s">
        <v>1025</v>
      </c>
      <c r="E231" s="118" t="s">
        <v>1026</v>
      </c>
      <c r="F231" s="121">
        <v>1896185</v>
      </c>
      <c r="G231" s="121">
        <v>404053</v>
      </c>
      <c r="H231" s="121">
        <f t="shared" si="3"/>
        <v>1492132</v>
      </c>
      <c r="I231" s="121">
        <v>4186</v>
      </c>
    </row>
    <row r="232" spans="1:9">
      <c r="A232" s="117" t="s">
        <v>406</v>
      </c>
      <c r="B232" s="117" t="s">
        <v>229</v>
      </c>
      <c r="C232" s="117" t="s">
        <v>403</v>
      </c>
      <c r="D232" s="117" t="s">
        <v>1027</v>
      </c>
      <c r="E232" s="118" t="s">
        <v>1028</v>
      </c>
      <c r="F232" s="121">
        <v>30500</v>
      </c>
      <c r="G232" s="121">
        <v>4393</v>
      </c>
      <c r="H232" s="121">
        <f t="shared" si="3"/>
        <v>26107</v>
      </c>
      <c r="I232" s="121">
        <v>4800</v>
      </c>
    </row>
    <row r="233" spans="1:9">
      <c r="A233" s="117" t="s">
        <v>406</v>
      </c>
      <c r="B233" s="117" t="s">
        <v>229</v>
      </c>
      <c r="C233" s="117" t="s">
        <v>403</v>
      </c>
      <c r="D233" s="117" t="s">
        <v>1029</v>
      </c>
      <c r="E233" s="118" t="s">
        <v>1030</v>
      </c>
      <c r="F233" s="121">
        <v>24405</v>
      </c>
      <c r="G233" s="179">
        <v>11176</v>
      </c>
      <c r="H233" s="121">
        <f t="shared" si="3"/>
        <v>13229</v>
      </c>
      <c r="I233" s="179">
        <v>10198</v>
      </c>
    </row>
    <row r="234" spans="1:9">
      <c r="A234" s="117" t="s">
        <v>406</v>
      </c>
      <c r="B234" s="117" t="s">
        <v>229</v>
      </c>
      <c r="C234" s="117" t="s">
        <v>403</v>
      </c>
      <c r="D234" s="117" t="s">
        <v>1031</v>
      </c>
      <c r="E234" s="118" t="s">
        <v>1032</v>
      </c>
      <c r="F234" s="121">
        <v>50405</v>
      </c>
      <c r="G234" s="121">
        <v>404237</v>
      </c>
      <c r="H234" s="121">
        <f t="shared" si="3"/>
        <v>-353832</v>
      </c>
      <c r="I234" s="121">
        <v>7328</v>
      </c>
    </row>
    <row r="235" spans="1:9">
      <c r="A235" s="117" t="s">
        <v>406</v>
      </c>
      <c r="B235" s="117" t="s">
        <v>229</v>
      </c>
      <c r="C235" s="117" t="s">
        <v>403</v>
      </c>
      <c r="D235" s="117" t="s">
        <v>1033</v>
      </c>
      <c r="E235" s="118" t="s">
        <v>1034</v>
      </c>
      <c r="F235" s="121"/>
      <c r="G235" s="121">
        <v>264383</v>
      </c>
      <c r="H235" s="121">
        <f t="shared" si="3"/>
        <v>-264383</v>
      </c>
      <c r="I235" s="121">
        <v>135</v>
      </c>
    </row>
    <row r="236" spans="1:9">
      <c r="A236" s="117" t="s">
        <v>406</v>
      </c>
      <c r="B236" s="117" t="s">
        <v>229</v>
      </c>
      <c r="C236" s="117" t="s">
        <v>403</v>
      </c>
      <c r="D236" s="117" t="s">
        <v>1035</v>
      </c>
      <c r="E236" s="118" t="s">
        <v>214</v>
      </c>
      <c r="F236" s="121">
        <v>685447</v>
      </c>
      <c r="G236" s="121">
        <v>858609</v>
      </c>
      <c r="H236" s="121">
        <f t="shared" si="3"/>
        <v>-173162</v>
      </c>
      <c r="I236" s="121">
        <v>93670</v>
      </c>
    </row>
    <row r="237" spans="1:9">
      <c r="A237" s="117" t="s">
        <v>406</v>
      </c>
      <c r="B237" s="117" t="s">
        <v>229</v>
      </c>
      <c r="C237" s="117" t="s">
        <v>403</v>
      </c>
      <c r="D237" s="117" t="s">
        <v>1036</v>
      </c>
      <c r="E237" s="118" t="s">
        <v>1037</v>
      </c>
      <c r="F237" s="179">
        <v>69405</v>
      </c>
      <c r="G237" s="179">
        <v>147211</v>
      </c>
      <c r="H237" s="121">
        <f t="shared" si="3"/>
        <v>-77806</v>
      </c>
      <c r="I237" s="121">
        <v>4085</v>
      </c>
    </row>
    <row r="238" spans="1:9">
      <c r="A238" s="117" t="s">
        <v>406</v>
      </c>
      <c r="B238" s="117" t="s">
        <v>229</v>
      </c>
      <c r="C238" s="117" t="s">
        <v>403</v>
      </c>
      <c r="D238" s="117" t="s">
        <v>1140</v>
      </c>
      <c r="E238" s="118" t="s">
        <v>1141</v>
      </c>
      <c r="F238" s="121"/>
      <c r="G238" s="121">
        <v>1235</v>
      </c>
      <c r="H238" s="121">
        <f t="shared" si="3"/>
        <v>-1235</v>
      </c>
      <c r="I238" s="121"/>
    </row>
    <row r="239" spans="1:9">
      <c r="A239" s="117" t="s">
        <v>406</v>
      </c>
      <c r="B239" s="117" t="s">
        <v>229</v>
      </c>
      <c r="C239" s="117" t="s">
        <v>403</v>
      </c>
      <c r="D239" s="117" t="s">
        <v>1038</v>
      </c>
      <c r="E239" s="118" t="s">
        <v>1039</v>
      </c>
      <c r="F239" s="121"/>
      <c r="G239" s="121">
        <v>103321</v>
      </c>
      <c r="H239" s="121">
        <f t="shared" si="3"/>
        <v>-103321</v>
      </c>
      <c r="I239" s="121">
        <v>148</v>
      </c>
    </row>
    <row r="240" spans="1:9">
      <c r="A240" s="117" t="s">
        <v>406</v>
      </c>
      <c r="B240" s="117" t="s">
        <v>229</v>
      </c>
      <c r="C240" s="117" t="s">
        <v>403</v>
      </c>
      <c r="D240" s="117" t="s">
        <v>1040</v>
      </c>
      <c r="E240" s="118" t="s">
        <v>1041</v>
      </c>
      <c r="F240" s="121">
        <v>16688</v>
      </c>
      <c r="G240" s="121">
        <v>61344</v>
      </c>
      <c r="H240" s="121">
        <f t="shared" si="3"/>
        <v>-44656</v>
      </c>
      <c r="I240" s="121">
        <v>5079</v>
      </c>
    </row>
    <row r="241" spans="1:9">
      <c r="A241" s="117" t="s">
        <v>406</v>
      </c>
      <c r="B241" s="117" t="s">
        <v>229</v>
      </c>
      <c r="C241" s="117" t="s">
        <v>403</v>
      </c>
      <c r="D241" s="117" t="s">
        <v>1042</v>
      </c>
      <c r="E241" s="118" t="s">
        <v>1043</v>
      </c>
      <c r="F241" s="121">
        <v>467586</v>
      </c>
      <c r="G241" s="121">
        <v>493039</v>
      </c>
      <c r="H241" s="121">
        <f t="shared" si="3"/>
        <v>-25453</v>
      </c>
      <c r="I241" s="121">
        <v>1980</v>
      </c>
    </row>
    <row r="242" spans="1:9">
      <c r="A242" s="117" t="s">
        <v>406</v>
      </c>
      <c r="B242" s="117" t="s">
        <v>229</v>
      </c>
      <c r="C242" s="117" t="s">
        <v>403</v>
      </c>
      <c r="D242" s="117" t="s">
        <v>1044</v>
      </c>
      <c r="E242" s="118" t="s">
        <v>1045</v>
      </c>
      <c r="F242" s="121">
        <v>50000</v>
      </c>
      <c r="G242" s="121">
        <v>51286</v>
      </c>
      <c r="H242" s="121">
        <f t="shared" si="3"/>
        <v>-1286</v>
      </c>
      <c r="I242" s="121">
        <v>14743</v>
      </c>
    </row>
    <row r="243" spans="1:9">
      <c r="A243" s="117" t="s">
        <v>406</v>
      </c>
      <c r="B243" s="117" t="s">
        <v>229</v>
      </c>
      <c r="C243" s="117" t="s">
        <v>403</v>
      </c>
      <c r="D243" s="117" t="s">
        <v>1046</v>
      </c>
      <c r="E243" s="118" t="s">
        <v>1047</v>
      </c>
      <c r="F243" s="121">
        <v>175771</v>
      </c>
      <c r="G243" s="121">
        <v>338499</v>
      </c>
      <c r="H243" s="121">
        <f t="shared" si="3"/>
        <v>-162728</v>
      </c>
      <c r="I243" s="121">
        <v>11299</v>
      </c>
    </row>
    <row r="244" spans="1:9">
      <c r="A244" s="117" t="s">
        <v>406</v>
      </c>
      <c r="B244" s="117" t="s">
        <v>229</v>
      </c>
      <c r="C244" s="117" t="s">
        <v>403</v>
      </c>
      <c r="D244" s="117" t="s">
        <v>1142</v>
      </c>
      <c r="E244" s="118" t="s">
        <v>1143</v>
      </c>
      <c r="F244" s="121"/>
      <c r="G244" s="179">
        <v>1544</v>
      </c>
      <c r="H244" s="121">
        <f t="shared" si="3"/>
        <v>-1544</v>
      </c>
      <c r="I244" s="121"/>
    </row>
    <row r="245" spans="1:9">
      <c r="A245" s="117" t="s">
        <v>406</v>
      </c>
      <c r="B245" s="117" t="s">
        <v>229</v>
      </c>
      <c r="C245" s="117" t="s">
        <v>403</v>
      </c>
      <c r="D245" s="117" t="s">
        <v>614</v>
      </c>
      <c r="E245" s="118" t="s">
        <v>218</v>
      </c>
      <c r="F245" s="121">
        <v>2003888</v>
      </c>
      <c r="G245" s="121">
        <v>1246809</v>
      </c>
      <c r="H245" s="121">
        <f t="shared" si="3"/>
        <v>757079</v>
      </c>
      <c r="I245" s="121">
        <v>5909</v>
      </c>
    </row>
    <row r="246" spans="1:9">
      <c r="A246" s="117" t="s">
        <v>406</v>
      </c>
      <c r="B246" s="117" t="s">
        <v>229</v>
      </c>
      <c r="C246" s="117" t="s">
        <v>406</v>
      </c>
      <c r="D246" s="117" t="s">
        <v>596</v>
      </c>
      <c r="E246" s="118" t="s">
        <v>753</v>
      </c>
      <c r="F246" s="121"/>
      <c r="G246" s="121">
        <v>459</v>
      </c>
      <c r="H246" s="121">
        <f t="shared" si="3"/>
        <v>-459</v>
      </c>
      <c r="I246" s="121">
        <v>340</v>
      </c>
    </row>
    <row r="247" spans="1:9">
      <c r="A247" s="117" t="s">
        <v>406</v>
      </c>
      <c r="B247" s="117" t="s">
        <v>229</v>
      </c>
      <c r="C247" s="117" t="s">
        <v>406</v>
      </c>
      <c r="D247" s="117" t="s">
        <v>597</v>
      </c>
      <c r="E247" s="118" t="s">
        <v>754</v>
      </c>
      <c r="F247" s="121"/>
      <c r="G247" s="121"/>
      <c r="H247" s="121">
        <f t="shared" si="3"/>
        <v>0</v>
      </c>
      <c r="I247" s="121"/>
    </row>
    <row r="248" spans="1:9">
      <c r="A248" s="117" t="s">
        <v>406</v>
      </c>
      <c r="B248" s="117" t="s">
        <v>229</v>
      </c>
      <c r="C248" s="117" t="s">
        <v>406</v>
      </c>
      <c r="D248" s="117" t="s">
        <v>599</v>
      </c>
      <c r="E248" s="118" t="s">
        <v>756</v>
      </c>
      <c r="F248" s="121">
        <v>2500</v>
      </c>
      <c r="G248" s="121">
        <v>7030</v>
      </c>
      <c r="H248" s="121">
        <f t="shared" si="3"/>
        <v>-4530</v>
      </c>
      <c r="I248" s="121">
        <v>3604</v>
      </c>
    </row>
    <row r="249" spans="1:9">
      <c r="A249" s="117" t="s">
        <v>406</v>
      </c>
      <c r="B249" s="117" t="s">
        <v>229</v>
      </c>
      <c r="C249" s="117" t="s">
        <v>406</v>
      </c>
      <c r="D249" s="117" t="s">
        <v>600</v>
      </c>
      <c r="E249" s="118" t="s">
        <v>757</v>
      </c>
      <c r="F249" s="179">
        <v>3264</v>
      </c>
      <c r="G249" s="121">
        <v>3265</v>
      </c>
      <c r="H249" s="121">
        <f t="shared" si="3"/>
        <v>-1</v>
      </c>
      <c r="I249" s="121">
        <v>2114</v>
      </c>
    </row>
    <row r="250" spans="1:9">
      <c r="A250" s="117" t="s">
        <v>406</v>
      </c>
      <c r="B250" s="117" t="s">
        <v>229</v>
      </c>
      <c r="C250" s="117" t="s">
        <v>406</v>
      </c>
      <c r="D250" s="117" t="s">
        <v>601</v>
      </c>
      <c r="E250" s="118" t="s">
        <v>758</v>
      </c>
      <c r="F250" s="121">
        <v>500</v>
      </c>
      <c r="G250" s="121"/>
      <c r="H250" s="121">
        <f t="shared" si="3"/>
        <v>500</v>
      </c>
      <c r="I250" s="121">
        <v>455</v>
      </c>
    </row>
    <row r="251" spans="1:9">
      <c r="A251" s="117" t="s">
        <v>406</v>
      </c>
      <c r="B251" s="117" t="s">
        <v>229</v>
      </c>
      <c r="C251" s="117" t="s">
        <v>406</v>
      </c>
      <c r="D251" s="117" t="s">
        <v>602</v>
      </c>
      <c r="E251" s="118" t="s">
        <v>759</v>
      </c>
      <c r="F251" s="121">
        <v>177291</v>
      </c>
      <c r="G251" s="121">
        <v>145322</v>
      </c>
      <c r="H251" s="121">
        <f t="shared" si="3"/>
        <v>31969</v>
      </c>
      <c r="I251" s="121">
        <v>235624</v>
      </c>
    </row>
    <row r="252" spans="1:9">
      <c r="A252" s="117" t="s">
        <v>406</v>
      </c>
      <c r="B252" s="117" t="s">
        <v>229</v>
      </c>
      <c r="C252" s="117" t="s">
        <v>406</v>
      </c>
      <c r="D252" s="117" t="s">
        <v>603</v>
      </c>
      <c r="E252" s="118" t="s">
        <v>760</v>
      </c>
      <c r="F252" s="121">
        <v>500</v>
      </c>
      <c r="G252" s="121"/>
      <c r="H252" s="121">
        <f t="shared" si="3"/>
        <v>500</v>
      </c>
      <c r="I252" s="121"/>
    </row>
    <row r="253" spans="1:9">
      <c r="A253" s="117" t="s">
        <v>406</v>
      </c>
      <c r="B253" s="117" t="s">
        <v>229</v>
      </c>
      <c r="C253" s="117" t="s">
        <v>406</v>
      </c>
      <c r="D253" s="117" t="s">
        <v>604</v>
      </c>
      <c r="E253" s="118" t="s">
        <v>761</v>
      </c>
      <c r="F253" s="121">
        <v>500</v>
      </c>
      <c r="G253" s="179">
        <v>1980</v>
      </c>
      <c r="H253" s="121">
        <f t="shared" si="3"/>
        <v>-1480</v>
      </c>
      <c r="I253" s="121">
        <v>3270</v>
      </c>
    </row>
    <row r="254" spans="1:9">
      <c r="A254" s="117" t="s">
        <v>406</v>
      </c>
      <c r="B254" s="117" t="s">
        <v>229</v>
      </c>
      <c r="C254" s="117" t="s">
        <v>504</v>
      </c>
      <c r="D254" s="117" t="s">
        <v>605</v>
      </c>
      <c r="E254" s="118" t="s">
        <v>762</v>
      </c>
      <c r="F254" s="121">
        <v>11138395</v>
      </c>
      <c r="G254" s="179">
        <v>10580049</v>
      </c>
      <c r="H254" s="121">
        <f t="shared" si="3"/>
        <v>558346</v>
      </c>
      <c r="I254" s="179">
        <v>8755495</v>
      </c>
    </row>
    <row r="255" spans="1:9">
      <c r="A255" s="117" t="s">
        <v>406</v>
      </c>
      <c r="B255" s="117" t="s">
        <v>229</v>
      </c>
      <c r="C255" s="117" t="s">
        <v>504</v>
      </c>
      <c r="D255" s="117" t="s">
        <v>606</v>
      </c>
      <c r="E255" s="118" t="s">
        <v>214</v>
      </c>
      <c r="F255" s="121">
        <v>7000</v>
      </c>
      <c r="G255" s="121">
        <v>-5212</v>
      </c>
      <c r="H255" s="121">
        <f t="shared" si="3"/>
        <v>12212</v>
      </c>
      <c r="I255" s="121">
        <v>5711</v>
      </c>
    </row>
    <row r="256" spans="1:9">
      <c r="A256" s="117" t="s">
        <v>406</v>
      </c>
      <c r="B256" s="117" t="s">
        <v>229</v>
      </c>
      <c r="C256" s="117" t="s">
        <v>504</v>
      </c>
      <c r="D256" s="117" t="s">
        <v>892</v>
      </c>
      <c r="E256" s="118" t="s">
        <v>893</v>
      </c>
      <c r="F256" s="121"/>
      <c r="G256" s="121">
        <v>-63</v>
      </c>
      <c r="H256" s="121">
        <f t="shared" si="3"/>
        <v>63</v>
      </c>
      <c r="I256" s="121"/>
    </row>
    <row r="257" spans="1:9">
      <c r="A257" s="117" t="s">
        <v>406</v>
      </c>
      <c r="B257" s="117" t="s">
        <v>229</v>
      </c>
      <c r="C257" s="117" t="s">
        <v>504</v>
      </c>
      <c r="D257" s="117" t="s">
        <v>607</v>
      </c>
      <c r="E257" s="118" t="s">
        <v>215</v>
      </c>
      <c r="F257" s="179">
        <v>200000</v>
      </c>
      <c r="G257" s="121">
        <v>13899</v>
      </c>
      <c r="H257" s="121">
        <f t="shared" si="3"/>
        <v>186101</v>
      </c>
      <c r="I257" s="121">
        <v>48304</v>
      </c>
    </row>
    <row r="258" spans="1:9">
      <c r="A258" s="117" t="s">
        <v>406</v>
      </c>
      <c r="B258" s="117" t="s">
        <v>229</v>
      </c>
      <c r="C258" s="117" t="s">
        <v>504</v>
      </c>
      <c r="D258" s="117" t="s">
        <v>608</v>
      </c>
      <c r="E258" s="118" t="s">
        <v>763</v>
      </c>
      <c r="F258" s="121">
        <v>50000</v>
      </c>
      <c r="G258" s="179">
        <v>-1842</v>
      </c>
      <c r="H258" s="121">
        <f t="shared" si="3"/>
        <v>51842</v>
      </c>
      <c r="I258" s="121">
        <v>20520</v>
      </c>
    </row>
    <row r="259" spans="1:9">
      <c r="A259" s="117" t="s">
        <v>406</v>
      </c>
      <c r="B259" s="117" t="s">
        <v>229</v>
      </c>
      <c r="C259" s="117" t="s">
        <v>504</v>
      </c>
      <c r="D259" s="117" t="s">
        <v>609</v>
      </c>
      <c r="E259" s="118" t="s">
        <v>764</v>
      </c>
      <c r="F259" s="121">
        <v>25000</v>
      </c>
      <c r="G259" s="121">
        <v>-12292</v>
      </c>
      <c r="H259" s="121">
        <f t="shared" si="3"/>
        <v>37292</v>
      </c>
      <c r="I259" s="121">
        <v>14358</v>
      </c>
    </row>
    <row r="260" spans="1:9">
      <c r="A260" s="117" t="s">
        <v>406</v>
      </c>
      <c r="B260" s="117" t="s">
        <v>229</v>
      </c>
      <c r="C260" s="117" t="s">
        <v>504</v>
      </c>
      <c r="D260" s="117" t="s">
        <v>610</v>
      </c>
      <c r="E260" s="118" t="s">
        <v>765</v>
      </c>
      <c r="F260" s="121">
        <v>100500</v>
      </c>
      <c r="G260" s="121">
        <v>46244</v>
      </c>
      <c r="H260" s="121">
        <f t="shared" si="3"/>
        <v>54256</v>
      </c>
      <c r="I260" s="121">
        <v>28245</v>
      </c>
    </row>
    <row r="261" spans="1:9">
      <c r="A261" s="117" t="s">
        <v>406</v>
      </c>
      <c r="B261" s="117" t="s">
        <v>229</v>
      </c>
      <c r="C261" s="117" t="s">
        <v>504</v>
      </c>
      <c r="D261" s="117" t="s">
        <v>611</v>
      </c>
      <c r="E261" s="118" t="s">
        <v>766</v>
      </c>
      <c r="F261" s="121">
        <v>500000</v>
      </c>
      <c r="G261" s="121">
        <v>264070</v>
      </c>
      <c r="H261" s="121">
        <f t="shared" si="3"/>
        <v>235930</v>
      </c>
      <c r="I261" s="121">
        <v>833543</v>
      </c>
    </row>
    <row r="262" spans="1:9">
      <c r="A262" s="117" t="s">
        <v>406</v>
      </c>
      <c r="B262" s="117" t="s">
        <v>229</v>
      </c>
      <c r="C262" s="117" t="s">
        <v>504</v>
      </c>
      <c r="D262" s="117" t="s">
        <v>612</v>
      </c>
      <c r="E262" s="118" t="s">
        <v>216</v>
      </c>
      <c r="F262" s="121">
        <v>50000</v>
      </c>
      <c r="G262" s="121">
        <v>14431</v>
      </c>
      <c r="H262" s="121">
        <f t="shared" si="3"/>
        <v>35569</v>
      </c>
      <c r="I262" s="121">
        <v>87702</v>
      </c>
    </row>
    <row r="263" spans="1:9">
      <c r="A263" s="117" t="s">
        <v>406</v>
      </c>
      <c r="B263" s="117" t="s">
        <v>229</v>
      </c>
      <c r="C263" s="117" t="s">
        <v>504</v>
      </c>
      <c r="D263" s="117" t="s">
        <v>613</v>
      </c>
      <c r="E263" s="118" t="s">
        <v>217</v>
      </c>
      <c r="F263" s="121">
        <v>28000</v>
      </c>
      <c r="G263" s="121">
        <v>-155</v>
      </c>
      <c r="H263" s="121">
        <f t="shared" ref="H263:H326" si="4">F263-G263</f>
        <v>28155</v>
      </c>
      <c r="I263" s="121"/>
    </row>
    <row r="264" spans="1:9">
      <c r="A264" s="117" t="s">
        <v>406</v>
      </c>
      <c r="B264" s="117" t="s">
        <v>229</v>
      </c>
      <c r="C264" s="117" t="s">
        <v>504</v>
      </c>
      <c r="D264" s="117" t="s">
        <v>1144</v>
      </c>
      <c r="E264" s="118" t="s">
        <v>1145</v>
      </c>
      <c r="F264" s="121"/>
      <c r="G264" s="121">
        <v>320298</v>
      </c>
      <c r="H264" s="121">
        <f t="shared" si="4"/>
        <v>-320298</v>
      </c>
      <c r="I264" s="121"/>
    </row>
    <row r="265" spans="1:9">
      <c r="A265" s="117" t="s">
        <v>406</v>
      </c>
      <c r="B265" s="117" t="s">
        <v>229</v>
      </c>
      <c r="C265" s="117" t="s">
        <v>504</v>
      </c>
      <c r="D265" s="117" t="s">
        <v>614</v>
      </c>
      <c r="E265" s="118" t="s">
        <v>218</v>
      </c>
      <c r="F265" s="121">
        <v>200771</v>
      </c>
      <c r="G265" s="121">
        <v>173406</v>
      </c>
      <c r="H265" s="121">
        <f t="shared" si="4"/>
        <v>27365</v>
      </c>
      <c r="I265" s="121">
        <v>1469203</v>
      </c>
    </row>
    <row r="266" spans="1:9">
      <c r="A266" s="117" t="s">
        <v>406</v>
      </c>
      <c r="B266" s="117" t="s">
        <v>229</v>
      </c>
      <c r="C266" s="117" t="s">
        <v>504</v>
      </c>
      <c r="D266" s="117" t="s">
        <v>615</v>
      </c>
      <c r="E266" s="118" t="s">
        <v>219</v>
      </c>
      <c r="F266" s="121">
        <v>300600</v>
      </c>
      <c r="G266" s="121">
        <v>52309</v>
      </c>
      <c r="H266" s="121">
        <f t="shared" si="4"/>
        <v>248291</v>
      </c>
      <c r="I266" s="121">
        <v>90129</v>
      </c>
    </row>
    <row r="267" spans="1:9">
      <c r="A267" s="117" t="s">
        <v>406</v>
      </c>
      <c r="B267" s="117" t="s">
        <v>229</v>
      </c>
      <c r="C267" s="117" t="s">
        <v>504</v>
      </c>
      <c r="D267" s="117" t="s">
        <v>1146</v>
      </c>
      <c r="E267" s="118" t="s">
        <v>1147</v>
      </c>
      <c r="F267" s="121"/>
      <c r="G267" s="121">
        <v>63</v>
      </c>
      <c r="H267" s="121">
        <f t="shared" si="4"/>
        <v>-63</v>
      </c>
      <c r="I267" s="121"/>
    </row>
    <row r="268" spans="1:9">
      <c r="A268" s="117" t="s">
        <v>406</v>
      </c>
      <c r="B268" s="117" t="s">
        <v>229</v>
      </c>
      <c r="C268" s="117" t="s">
        <v>504</v>
      </c>
      <c r="D268" s="117" t="s">
        <v>616</v>
      </c>
      <c r="E268" s="118" t="s">
        <v>767</v>
      </c>
      <c r="F268" s="121">
        <v>15000</v>
      </c>
      <c r="G268" s="121">
        <v>16625</v>
      </c>
      <c r="H268" s="121">
        <f t="shared" si="4"/>
        <v>-1625</v>
      </c>
      <c r="I268" s="121">
        <v>11195</v>
      </c>
    </row>
    <row r="269" spans="1:9">
      <c r="A269" s="117" t="s">
        <v>406</v>
      </c>
      <c r="B269" s="117" t="s">
        <v>229</v>
      </c>
      <c r="C269" s="117" t="s">
        <v>504</v>
      </c>
      <c r="D269" s="117" t="s">
        <v>617</v>
      </c>
      <c r="E269" s="118" t="s">
        <v>768</v>
      </c>
      <c r="F269" s="121">
        <v>5500</v>
      </c>
      <c r="G269" s="121">
        <v>3342</v>
      </c>
      <c r="H269" s="121">
        <f t="shared" si="4"/>
        <v>2158</v>
      </c>
      <c r="I269" s="121">
        <v>16929</v>
      </c>
    </row>
    <row r="270" spans="1:9">
      <c r="A270" s="117" t="s">
        <v>406</v>
      </c>
      <c r="B270" s="117" t="s">
        <v>229</v>
      </c>
      <c r="C270" s="117" t="s">
        <v>504</v>
      </c>
      <c r="D270" s="117" t="s">
        <v>618</v>
      </c>
      <c r="E270" s="118" t="s">
        <v>769</v>
      </c>
      <c r="F270" s="121"/>
      <c r="G270" s="121">
        <v>12819</v>
      </c>
      <c r="H270" s="121">
        <f t="shared" si="4"/>
        <v>-12819</v>
      </c>
      <c r="I270" s="121">
        <v>4848</v>
      </c>
    </row>
    <row r="271" spans="1:9">
      <c r="A271" s="117" t="s">
        <v>406</v>
      </c>
      <c r="B271" s="117" t="s">
        <v>229</v>
      </c>
      <c r="C271" s="117" t="s">
        <v>504</v>
      </c>
      <c r="D271" s="117" t="s">
        <v>619</v>
      </c>
      <c r="E271" s="118" t="s">
        <v>770</v>
      </c>
      <c r="F271" s="121">
        <v>5000</v>
      </c>
      <c r="G271" s="121">
        <v>6091</v>
      </c>
      <c r="H271" s="121">
        <f t="shared" si="4"/>
        <v>-1091</v>
      </c>
      <c r="I271" s="121">
        <v>3686</v>
      </c>
    </row>
    <row r="272" spans="1:9">
      <c r="A272" s="117" t="s">
        <v>406</v>
      </c>
      <c r="B272" s="117" t="s">
        <v>229</v>
      </c>
      <c r="C272" s="117" t="s">
        <v>504</v>
      </c>
      <c r="D272" s="117" t="s">
        <v>620</v>
      </c>
      <c r="E272" s="118" t="s">
        <v>771</v>
      </c>
      <c r="F272" s="121">
        <v>10000</v>
      </c>
      <c r="G272" s="121">
        <v>48423</v>
      </c>
      <c r="H272" s="121">
        <f t="shared" si="4"/>
        <v>-38423</v>
      </c>
      <c r="I272" s="121">
        <v>16557</v>
      </c>
    </row>
    <row r="273" spans="1:9">
      <c r="A273" s="117" t="s">
        <v>406</v>
      </c>
      <c r="B273" s="117" t="s">
        <v>229</v>
      </c>
      <c r="C273" s="117" t="s">
        <v>504</v>
      </c>
      <c r="D273" s="117" t="s">
        <v>621</v>
      </c>
      <c r="E273" s="118" t="s">
        <v>772</v>
      </c>
      <c r="F273" s="179">
        <v>14000</v>
      </c>
      <c r="G273" s="121">
        <v>6590</v>
      </c>
      <c r="H273" s="121">
        <f t="shared" si="4"/>
        <v>7410</v>
      </c>
      <c r="I273" s="179">
        <v>2869</v>
      </c>
    </row>
    <row r="274" spans="1:9">
      <c r="A274" s="117" t="s">
        <v>406</v>
      </c>
      <c r="B274" s="117" t="s">
        <v>229</v>
      </c>
      <c r="C274" s="117" t="s">
        <v>504</v>
      </c>
      <c r="D274" s="117" t="s">
        <v>622</v>
      </c>
      <c r="E274" s="118" t="s">
        <v>773</v>
      </c>
      <c r="F274" s="179">
        <v>11500</v>
      </c>
      <c r="G274" s="121">
        <v>155</v>
      </c>
      <c r="H274" s="121">
        <f t="shared" si="4"/>
        <v>11345</v>
      </c>
      <c r="I274" s="179"/>
    </row>
    <row r="275" spans="1:9">
      <c r="A275" s="117" t="s">
        <v>406</v>
      </c>
      <c r="B275" s="117" t="s">
        <v>403</v>
      </c>
      <c r="C275" s="117" t="s">
        <v>230</v>
      </c>
      <c r="D275" s="117" t="s">
        <v>1048</v>
      </c>
      <c r="E275" s="118" t="s">
        <v>1049</v>
      </c>
      <c r="F275" s="179">
        <v>200</v>
      </c>
      <c r="G275" s="121">
        <v>2995</v>
      </c>
      <c r="H275" s="121">
        <f t="shared" si="4"/>
        <v>-2795</v>
      </c>
      <c r="I275" s="179"/>
    </row>
    <row r="276" spans="1:9">
      <c r="A276" s="117" t="s">
        <v>406</v>
      </c>
      <c r="B276" s="117" t="s">
        <v>403</v>
      </c>
      <c r="C276" s="117" t="s">
        <v>230</v>
      </c>
      <c r="D276" s="117" t="s">
        <v>623</v>
      </c>
      <c r="E276" s="118" t="s">
        <v>774</v>
      </c>
      <c r="F276" s="179">
        <v>4736000</v>
      </c>
      <c r="G276" s="121">
        <v>6975009</v>
      </c>
      <c r="H276" s="121">
        <f t="shared" si="4"/>
        <v>-2239009</v>
      </c>
      <c r="I276" s="179">
        <v>4333151</v>
      </c>
    </row>
    <row r="277" spans="1:9">
      <c r="A277" s="117" t="s">
        <v>406</v>
      </c>
      <c r="B277" s="117" t="s">
        <v>403</v>
      </c>
      <c r="C277" s="117" t="s">
        <v>230</v>
      </c>
      <c r="D277" s="117" t="s">
        <v>624</v>
      </c>
      <c r="E277" s="118" t="s">
        <v>775</v>
      </c>
      <c r="F277" s="121">
        <v>6309093</v>
      </c>
      <c r="G277" s="121">
        <v>6580482</v>
      </c>
      <c r="H277" s="121">
        <f t="shared" si="4"/>
        <v>-271389</v>
      </c>
      <c r="I277" s="121">
        <v>11223538</v>
      </c>
    </row>
    <row r="278" spans="1:9">
      <c r="A278" s="117" t="s">
        <v>406</v>
      </c>
      <c r="B278" s="117" t="s">
        <v>403</v>
      </c>
      <c r="C278" s="117" t="s">
        <v>230</v>
      </c>
      <c r="D278" s="117" t="s">
        <v>894</v>
      </c>
      <c r="E278" s="118" t="s">
        <v>895</v>
      </c>
      <c r="F278" s="121">
        <v>368000</v>
      </c>
      <c r="G278" s="179">
        <v>947500</v>
      </c>
      <c r="H278" s="121">
        <f t="shared" si="4"/>
        <v>-579500</v>
      </c>
      <c r="I278" s="179">
        <v>663905</v>
      </c>
    </row>
    <row r="279" spans="1:9">
      <c r="A279" s="117" t="s">
        <v>406</v>
      </c>
      <c r="B279" s="117" t="s">
        <v>403</v>
      </c>
      <c r="C279" s="117" t="s">
        <v>237</v>
      </c>
      <c r="D279" s="117" t="s">
        <v>623</v>
      </c>
      <c r="E279" s="118" t="s">
        <v>774</v>
      </c>
      <c r="F279" s="121">
        <v>82000</v>
      </c>
      <c r="G279" s="121">
        <v>7267</v>
      </c>
      <c r="H279" s="121">
        <f t="shared" si="4"/>
        <v>74733</v>
      </c>
      <c r="I279" s="121"/>
    </row>
    <row r="280" spans="1:9">
      <c r="A280" s="117" t="s">
        <v>406</v>
      </c>
      <c r="B280" s="117" t="s">
        <v>403</v>
      </c>
      <c r="C280" s="117" t="s">
        <v>237</v>
      </c>
      <c r="D280" s="117" t="s">
        <v>624</v>
      </c>
      <c r="E280" s="118" t="s">
        <v>775</v>
      </c>
      <c r="F280" s="121">
        <v>27700</v>
      </c>
      <c r="G280" s="121">
        <v>120998</v>
      </c>
      <c r="H280" s="121">
        <f t="shared" si="4"/>
        <v>-93298</v>
      </c>
      <c r="I280" s="121">
        <v>66733</v>
      </c>
    </row>
    <row r="281" spans="1:9">
      <c r="A281" s="117" t="s">
        <v>406</v>
      </c>
      <c r="B281" s="117" t="s">
        <v>403</v>
      </c>
      <c r="C281" s="117" t="s">
        <v>248</v>
      </c>
      <c r="D281" s="117" t="s">
        <v>625</v>
      </c>
      <c r="E281" s="118" t="s">
        <v>776</v>
      </c>
      <c r="F281" s="179">
        <v>3428621</v>
      </c>
      <c r="G281" s="121">
        <v>2475082</v>
      </c>
      <c r="H281" s="121">
        <f t="shared" si="4"/>
        <v>953539</v>
      </c>
      <c r="I281" s="121">
        <v>2529151</v>
      </c>
    </row>
    <row r="282" spans="1:9">
      <c r="A282" s="117" t="s">
        <v>406</v>
      </c>
      <c r="B282" s="117" t="s">
        <v>403</v>
      </c>
      <c r="C282" s="117" t="s">
        <v>248</v>
      </c>
      <c r="D282" s="117" t="s">
        <v>626</v>
      </c>
      <c r="E282" s="118" t="s">
        <v>777</v>
      </c>
      <c r="F282" s="121">
        <v>138010</v>
      </c>
      <c r="G282" s="121">
        <v>112039</v>
      </c>
      <c r="H282" s="121">
        <f t="shared" si="4"/>
        <v>25971</v>
      </c>
      <c r="I282" s="121">
        <v>193150</v>
      </c>
    </row>
    <row r="283" spans="1:9">
      <c r="A283" s="117" t="s">
        <v>406</v>
      </c>
      <c r="B283" s="117" t="s">
        <v>403</v>
      </c>
      <c r="C283" s="117" t="s">
        <v>248</v>
      </c>
      <c r="D283" s="117" t="s">
        <v>627</v>
      </c>
      <c r="E283" s="118" t="s">
        <v>778</v>
      </c>
      <c r="F283" s="121">
        <v>30243</v>
      </c>
      <c r="G283" s="121">
        <v>1486377</v>
      </c>
      <c r="H283" s="121">
        <f t="shared" si="4"/>
        <v>-1456134</v>
      </c>
      <c r="I283" s="121">
        <v>339344</v>
      </c>
    </row>
    <row r="284" spans="1:9">
      <c r="A284" s="117" t="s">
        <v>406</v>
      </c>
      <c r="B284" s="117" t="s">
        <v>403</v>
      </c>
      <c r="C284" s="117" t="s">
        <v>248</v>
      </c>
      <c r="D284" s="117" t="s">
        <v>628</v>
      </c>
      <c r="E284" s="118" t="s">
        <v>779</v>
      </c>
      <c r="F284" s="121">
        <v>50000</v>
      </c>
      <c r="G284" s="121">
        <v>86900</v>
      </c>
      <c r="H284" s="121">
        <f t="shared" si="4"/>
        <v>-36900</v>
      </c>
      <c r="I284" s="121">
        <v>89439</v>
      </c>
    </row>
    <row r="285" spans="1:9">
      <c r="A285" s="117" t="s">
        <v>406</v>
      </c>
      <c r="B285" s="117" t="s">
        <v>403</v>
      </c>
      <c r="C285" s="117" t="s">
        <v>248</v>
      </c>
      <c r="D285" s="117" t="s">
        <v>629</v>
      </c>
      <c r="E285" s="118" t="s">
        <v>0</v>
      </c>
      <c r="F285" s="121">
        <v>5109324</v>
      </c>
      <c r="G285" s="121">
        <v>5253147</v>
      </c>
      <c r="H285" s="121">
        <f t="shared" si="4"/>
        <v>-143823</v>
      </c>
      <c r="I285" s="121">
        <v>4093066</v>
      </c>
    </row>
    <row r="286" spans="1:9">
      <c r="A286" s="117" t="s">
        <v>406</v>
      </c>
      <c r="B286" s="117" t="s">
        <v>403</v>
      </c>
      <c r="C286" s="117" t="s">
        <v>248</v>
      </c>
      <c r="D286" s="117" t="s">
        <v>630</v>
      </c>
      <c r="E286" s="118" t="s">
        <v>780</v>
      </c>
      <c r="F286" s="179">
        <v>25650000</v>
      </c>
      <c r="G286" s="121">
        <v>23307160</v>
      </c>
      <c r="H286" s="121">
        <f t="shared" si="4"/>
        <v>2342840</v>
      </c>
      <c r="I286" s="179">
        <v>18692335</v>
      </c>
    </row>
    <row r="287" spans="1:9">
      <c r="A287" s="117" t="s">
        <v>406</v>
      </c>
      <c r="B287" s="117" t="s">
        <v>403</v>
      </c>
      <c r="C287" s="117" t="s">
        <v>248</v>
      </c>
      <c r="D287" s="117" t="s">
        <v>631</v>
      </c>
      <c r="E287" s="118" t="s">
        <v>781</v>
      </c>
      <c r="F287" s="121">
        <v>232134</v>
      </c>
      <c r="G287" s="121">
        <v>28358</v>
      </c>
      <c r="H287" s="121">
        <f t="shared" si="4"/>
        <v>203776</v>
      </c>
      <c r="I287" s="121">
        <v>13054</v>
      </c>
    </row>
    <row r="288" spans="1:9">
      <c r="A288" s="117" t="s">
        <v>406</v>
      </c>
      <c r="B288" s="117" t="s">
        <v>403</v>
      </c>
      <c r="C288" s="117" t="s">
        <v>248</v>
      </c>
      <c r="D288" s="117" t="s">
        <v>632</v>
      </c>
      <c r="E288" s="118" t="s">
        <v>782</v>
      </c>
      <c r="F288" s="121">
        <v>3687850</v>
      </c>
      <c r="G288" s="121">
        <v>4932134</v>
      </c>
      <c r="H288" s="121">
        <f t="shared" si="4"/>
        <v>-1244284</v>
      </c>
      <c r="I288" s="121">
        <v>8577357</v>
      </c>
    </row>
    <row r="289" spans="1:9">
      <c r="A289" s="117" t="s">
        <v>406</v>
      </c>
      <c r="B289" s="117" t="s">
        <v>403</v>
      </c>
      <c r="C289" s="117" t="s">
        <v>248</v>
      </c>
      <c r="D289" s="117" t="s">
        <v>633</v>
      </c>
      <c r="E289" s="118" t="s">
        <v>1</v>
      </c>
      <c r="F289" s="121">
        <v>1101742</v>
      </c>
      <c r="G289" s="121">
        <v>1048701</v>
      </c>
      <c r="H289" s="121">
        <f t="shared" si="4"/>
        <v>53041</v>
      </c>
      <c r="I289" s="121">
        <v>722738</v>
      </c>
    </row>
    <row r="290" spans="1:9">
      <c r="A290" s="117" t="s">
        <v>406</v>
      </c>
      <c r="B290" s="117" t="s">
        <v>403</v>
      </c>
      <c r="C290" s="117" t="s">
        <v>229</v>
      </c>
      <c r="D290" s="117" t="s">
        <v>634</v>
      </c>
      <c r="E290" s="118" t="s">
        <v>783</v>
      </c>
      <c r="F290" s="121">
        <v>1068521</v>
      </c>
      <c r="G290" s="121">
        <v>491662</v>
      </c>
      <c r="H290" s="121">
        <f t="shared" si="4"/>
        <v>576859</v>
      </c>
      <c r="I290" s="121">
        <v>1228658</v>
      </c>
    </row>
    <row r="291" spans="1:9">
      <c r="A291" s="117" t="s">
        <v>406</v>
      </c>
      <c r="B291" s="117" t="s">
        <v>403</v>
      </c>
      <c r="C291" s="117" t="s">
        <v>229</v>
      </c>
      <c r="D291" s="117" t="s">
        <v>635</v>
      </c>
      <c r="E291" s="118" t="s">
        <v>784</v>
      </c>
      <c r="F291" s="121">
        <v>195775</v>
      </c>
      <c r="G291" s="121">
        <v>171750</v>
      </c>
      <c r="H291" s="121">
        <f t="shared" si="4"/>
        <v>24025</v>
      </c>
      <c r="I291" s="121">
        <v>446028</v>
      </c>
    </row>
    <row r="292" spans="1:9">
      <c r="A292" s="117" t="s">
        <v>406</v>
      </c>
      <c r="B292" s="117" t="s">
        <v>403</v>
      </c>
      <c r="C292" s="117" t="s">
        <v>229</v>
      </c>
      <c r="D292" s="117" t="s">
        <v>636</v>
      </c>
      <c r="E292" s="118" t="s">
        <v>785</v>
      </c>
      <c r="F292" s="121">
        <v>754074</v>
      </c>
      <c r="G292" s="121">
        <v>302969</v>
      </c>
      <c r="H292" s="121">
        <f t="shared" si="4"/>
        <v>451105</v>
      </c>
      <c r="I292" s="121">
        <v>544410</v>
      </c>
    </row>
    <row r="293" spans="1:9">
      <c r="A293" s="117" t="s">
        <v>406</v>
      </c>
      <c r="B293" s="117" t="s">
        <v>403</v>
      </c>
      <c r="C293" s="117" t="s">
        <v>229</v>
      </c>
      <c r="D293" s="117" t="s">
        <v>637</v>
      </c>
      <c r="E293" s="118" t="s">
        <v>786</v>
      </c>
      <c r="F293" s="121">
        <v>1054062</v>
      </c>
      <c r="G293" s="121">
        <v>1179754</v>
      </c>
      <c r="H293" s="121">
        <f t="shared" si="4"/>
        <v>-125692</v>
      </c>
      <c r="I293" s="121">
        <v>1906348</v>
      </c>
    </row>
    <row r="294" spans="1:9">
      <c r="A294" s="117" t="s">
        <v>406</v>
      </c>
      <c r="B294" s="117" t="s">
        <v>403</v>
      </c>
      <c r="C294" s="117" t="s">
        <v>229</v>
      </c>
      <c r="D294" s="117" t="s">
        <v>1050</v>
      </c>
      <c r="E294" s="118" t="s">
        <v>1051</v>
      </c>
      <c r="F294" s="121">
        <v>75485</v>
      </c>
      <c r="G294" s="121">
        <v>373899</v>
      </c>
      <c r="H294" s="121">
        <f t="shared" si="4"/>
        <v>-298414</v>
      </c>
      <c r="I294" s="121">
        <v>17478</v>
      </c>
    </row>
    <row r="295" spans="1:9">
      <c r="A295" s="117" t="s">
        <v>406</v>
      </c>
      <c r="B295" s="117" t="s">
        <v>403</v>
      </c>
      <c r="C295" s="117" t="s">
        <v>229</v>
      </c>
      <c r="D295" s="117" t="s">
        <v>1148</v>
      </c>
      <c r="E295" s="118" t="s">
        <v>1149</v>
      </c>
      <c r="F295" s="121">
        <v>51700</v>
      </c>
      <c r="G295" s="179">
        <v>18191</v>
      </c>
      <c r="H295" s="121">
        <f t="shared" si="4"/>
        <v>33509</v>
      </c>
      <c r="I295" s="121"/>
    </row>
    <row r="296" spans="1:9">
      <c r="A296" s="117" t="s">
        <v>406</v>
      </c>
      <c r="B296" s="117" t="s">
        <v>403</v>
      </c>
      <c r="C296" s="117" t="s">
        <v>229</v>
      </c>
      <c r="D296" s="117" t="s">
        <v>1150</v>
      </c>
      <c r="E296" s="118" t="s">
        <v>1151</v>
      </c>
      <c r="F296" s="121">
        <v>42444</v>
      </c>
      <c r="G296" s="121">
        <v>23497</v>
      </c>
      <c r="H296" s="121">
        <f t="shared" si="4"/>
        <v>18947</v>
      </c>
      <c r="I296" s="121"/>
    </row>
    <row r="297" spans="1:9">
      <c r="A297" s="117" t="s">
        <v>406</v>
      </c>
      <c r="B297" s="117" t="s">
        <v>403</v>
      </c>
      <c r="C297" s="117" t="s">
        <v>229</v>
      </c>
      <c r="D297" s="117" t="s">
        <v>1152</v>
      </c>
      <c r="E297" s="118" t="s">
        <v>1153</v>
      </c>
      <c r="F297" s="179">
        <v>245722</v>
      </c>
      <c r="G297" s="121">
        <v>242583</v>
      </c>
      <c r="H297" s="121">
        <f t="shared" si="4"/>
        <v>3139</v>
      </c>
      <c r="I297" s="179"/>
    </row>
    <row r="298" spans="1:9">
      <c r="A298" s="117" t="s">
        <v>406</v>
      </c>
      <c r="B298" s="117" t="s">
        <v>403</v>
      </c>
      <c r="C298" s="117" t="s">
        <v>229</v>
      </c>
      <c r="D298" s="117" t="s">
        <v>1154</v>
      </c>
      <c r="E298" s="118" t="s">
        <v>1155</v>
      </c>
      <c r="F298" s="121">
        <v>6368</v>
      </c>
      <c r="G298" s="121">
        <v>5657</v>
      </c>
      <c r="H298" s="121">
        <f t="shared" si="4"/>
        <v>711</v>
      </c>
      <c r="I298" s="121"/>
    </row>
    <row r="299" spans="1:9">
      <c r="A299" s="117" t="s">
        <v>406</v>
      </c>
      <c r="B299" s="117" t="s">
        <v>403</v>
      </c>
      <c r="C299" s="117" t="s">
        <v>229</v>
      </c>
      <c r="D299" s="117" t="s">
        <v>1156</v>
      </c>
      <c r="E299" s="118" t="s">
        <v>1157</v>
      </c>
      <c r="F299" s="121">
        <v>36638</v>
      </c>
      <c r="G299" s="121">
        <v>56107</v>
      </c>
      <c r="H299" s="121">
        <f t="shared" si="4"/>
        <v>-19469</v>
      </c>
      <c r="I299" s="121"/>
    </row>
    <row r="300" spans="1:9">
      <c r="A300" s="117" t="s">
        <v>406</v>
      </c>
      <c r="B300" s="117" t="s">
        <v>403</v>
      </c>
      <c r="C300" s="117" t="s">
        <v>229</v>
      </c>
      <c r="D300" s="117" t="s">
        <v>1052</v>
      </c>
      <c r="E300" s="118" t="s">
        <v>1053</v>
      </c>
      <c r="F300" s="121">
        <v>109600</v>
      </c>
      <c r="G300" s="121">
        <v>112443</v>
      </c>
      <c r="H300" s="121">
        <f t="shared" si="4"/>
        <v>-2843</v>
      </c>
      <c r="I300" s="121">
        <v>2666</v>
      </c>
    </row>
    <row r="301" spans="1:9">
      <c r="A301" s="117" t="s">
        <v>406</v>
      </c>
      <c r="B301" s="117" t="s">
        <v>403</v>
      </c>
      <c r="C301" s="117" t="s">
        <v>229</v>
      </c>
      <c r="D301" s="117" t="s">
        <v>1158</v>
      </c>
      <c r="E301" s="118" t="s">
        <v>1159</v>
      </c>
      <c r="F301" s="121">
        <v>30000</v>
      </c>
      <c r="G301" s="121">
        <v>35131</v>
      </c>
      <c r="H301" s="121">
        <f t="shared" si="4"/>
        <v>-5131</v>
      </c>
      <c r="I301" s="121"/>
    </row>
    <row r="302" spans="1:9">
      <c r="A302" s="117" t="s">
        <v>406</v>
      </c>
      <c r="B302" s="117" t="s">
        <v>403</v>
      </c>
      <c r="C302" s="117" t="s">
        <v>229</v>
      </c>
      <c r="D302" s="117" t="s">
        <v>1160</v>
      </c>
      <c r="E302" s="118" t="s">
        <v>1161</v>
      </c>
      <c r="F302" s="179"/>
      <c r="G302" s="121">
        <v>2696</v>
      </c>
      <c r="H302" s="121">
        <f t="shared" si="4"/>
        <v>-2696</v>
      </c>
      <c r="I302" s="121"/>
    </row>
    <row r="303" spans="1:9">
      <c r="A303" s="117" t="s">
        <v>406</v>
      </c>
      <c r="B303" s="117" t="s">
        <v>403</v>
      </c>
      <c r="C303" s="117" t="s">
        <v>229</v>
      </c>
      <c r="D303" s="117" t="s">
        <v>1162</v>
      </c>
      <c r="E303" s="118" t="s">
        <v>1163</v>
      </c>
      <c r="F303" s="179"/>
      <c r="G303" s="179">
        <v>6170</v>
      </c>
      <c r="H303" s="121">
        <f t="shared" si="4"/>
        <v>-6170</v>
      </c>
      <c r="I303" s="121"/>
    </row>
    <row r="304" spans="1:9">
      <c r="A304" s="117" t="s">
        <v>406</v>
      </c>
      <c r="B304" s="117" t="s">
        <v>403</v>
      </c>
      <c r="C304" s="117" t="s">
        <v>229</v>
      </c>
      <c r="D304" s="117" t="s">
        <v>1054</v>
      </c>
      <c r="E304" s="118" t="s">
        <v>1055</v>
      </c>
      <c r="F304" s="121"/>
      <c r="G304" s="121">
        <v>385</v>
      </c>
      <c r="H304" s="121">
        <f t="shared" si="4"/>
        <v>-385</v>
      </c>
      <c r="I304" s="179">
        <v>21719</v>
      </c>
    </row>
    <row r="305" spans="1:9">
      <c r="A305" s="117" t="s">
        <v>406</v>
      </c>
      <c r="B305" s="117" t="s">
        <v>403</v>
      </c>
      <c r="C305" s="117" t="s">
        <v>229</v>
      </c>
      <c r="D305" s="117" t="s">
        <v>1056</v>
      </c>
      <c r="E305" s="118" t="s">
        <v>1057</v>
      </c>
      <c r="F305" s="121"/>
      <c r="G305" s="121"/>
      <c r="H305" s="121">
        <f t="shared" si="4"/>
        <v>0</v>
      </c>
      <c r="I305" s="121">
        <v>7782</v>
      </c>
    </row>
    <row r="306" spans="1:9">
      <c r="A306" s="117" t="s">
        <v>406</v>
      </c>
      <c r="B306" s="117" t="s">
        <v>403</v>
      </c>
      <c r="C306" s="117" t="s">
        <v>229</v>
      </c>
      <c r="D306" s="117" t="s">
        <v>1164</v>
      </c>
      <c r="E306" s="118" t="s">
        <v>1165</v>
      </c>
      <c r="F306" s="121"/>
      <c r="G306" s="121">
        <v>4133</v>
      </c>
      <c r="H306" s="121">
        <f t="shared" si="4"/>
        <v>-4133</v>
      </c>
      <c r="I306" s="121"/>
    </row>
    <row r="307" spans="1:9">
      <c r="A307" s="117" t="s">
        <v>406</v>
      </c>
      <c r="B307" s="117" t="s">
        <v>403</v>
      </c>
      <c r="C307" s="117" t="s">
        <v>403</v>
      </c>
      <c r="D307" s="117" t="s">
        <v>638</v>
      </c>
      <c r="E307" s="118" t="s">
        <v>787</v>
      </c>
      <c r="F307" s="121">
        <v>160000</v>
      </c>
      <c r="G307" s="121">
        <v>84385</v>
      </c>
      <c r="H307" s="121">
        <f t="shared" si="4"/>
        <v>75615</v>
      </c>
      <c r="I307" s="121">
        <v>88414</v>
      </c>
    </row>
    <row r="308" spans="1:9">
      <c r="A308" s="117" t="s">
        <v>406</v>
      </c>
      <c r="B308" s="117" t="s">
        <v>403</v>
      </c>
      <c r="C308" s="117" t="s">
        <v>403</v>
      </c>
      <c r="D308" s="117" t="s">
        <v>639</v>
      </c>
      <c r="E308" s="118" t="s">
        <v>788</v>
      </c>
      <c r="F308" s="121">
        <v>2000</v>
      </c>
      <c r="G308" s="121"/>
      <c r="H308" s="121">
        <f t="shared" si="4"/>
        <v>2000</v>
      </c>
      <c r="I308" s="121"/>
    </row>
    <row r="309" spans="1:9">
      <c r="A309" s="117" t="s">
        <v>406</v>
      </c>
      <c r="B309" s="117" t="s">
        <v>403</v>
      </c>
      <c r="C309" s="117" t="s">
        <v>403</v>
      </c>
      <c r="D309" s="117" t="s">
        <v>640</v>
      </c>
      <c r="E309" s="118" t="s">
        <v>789</v>
      </c>
      <c r="F309" s="121">
        <v>2831500</v>
      </c>
      <c r="G309" s="121">
        <v>1941664</v>
      </c>
      <c r="H309" s="121">
        <f t="shared" si="4"/>
        <v>889836</v>
      </c>
      <c r="I309" s="121">
        <v>2227670</v>
      </c>
    </row>
    <row r="310" spans="1:9">
      <c r="A310" s="117" t="s">
        <v>406</v>
      </c>
      <c r="B310" s="117" t="s">
        <v>403</v>
      </c>
      <c r="C310" s="117" t="s">
        <v>403</v>
      </c>
      <c r="D310" s="117" t="s">
        <v>641</v>
      </c>
      <c r="E310" s="118" t="s">
        <v>790</v>
      </c>
      <c r="F310" s="121">
        <v>4200</v>
      </c>
      <c r="G310" s="121">
        <v>5942</v>
      </c>
      <c r="H310" s="121">
        <f t="shared" si="4"/>
        <v>-1742</v>
      </c>
      <c r="I310" s="121">
        <v>4808</v>
      </c>
    </row>
    <row r="311" spans="1:9">
      <c r="A311" s="117" t="s">
        <v>406</v>
      </c>
      <c r="B311" s="117" t="s">
        <v>403</v>
      </c>
      <c r="C311" s="117" t="s">
        <v>403</v>
      </c>
      <c r="D311" s="117" t="s">
        <v>896</v>
      </c>
      <c r="E311" s="118" t="s">
        <v>897</v>
      </c>
      <c r="F311" s="121">
        <v>100000</v>
      </c>
      <c r="G311" s="121">
        <v>223949</v>
      </c>
      <c r="H311" s="121">
        <f t="shared" si="4"/>
        <v>-123949</v>
      </c>
      <c r="I311" s="121">
        <v>112511</v>
      </c>
    </row>
    <row r="312" spans="1:9">
      <c r="A312" s="117" t="s">
        <v>406</v>
      </c>
      <c r="B312" s="117" t="s">
        <v>403</v>
      </c>
      <c r="C312" s="117" t="s">
        <v>403</v>
      </c>
      <c r="D312" s="117" t="s">
        <v>642</v>
      </c>
      <c r="E312" s="118" t="s">
        <v>791</v>
      </c>
      <c r="F312" s="121">
        <v>2076556</v>
      </c>
      <c r="G312" s="121">
        <v>291683</v>
      </c>
      <c r="H312" s="121">
        <f t="shared" si="4"/>
        <v>1784873</v>
      </c>
      <c r="I312" s="121">
        <v>456794</v>
      </c>
    </row>
    <row r="313" spans="1:9">
      <c r="A313" s="117" t="s">
        <v>406</v>
      </c>
      <c r="B313" s="117" t="s">
        <v>403</v>
      </c>
      <c r="C313" s="117" t="s">
        <v>403</v>
      </c>
      <c r="D313" s="117" t="s">
        <v>643</v>
      </c>
      <c r="E313" s="118" t="s">
        <v>792</v>
      </c>
      <c r="F313" s="179">
        <v>611986</v>
      </c>
      <c r="G313" s="179">
        <v>549118</v>
      </c>
      <c r="H313" s="121">
        <f t="shared" si="4"/>
        <v>62868</v>
      </c>
      <c r="I313" s="179">
        <v>632537</v>
      </c>
    </row>
    <row r="314" spans="1:9">
      <c r="A314" s="117" t="s">
        <v>406</v>
      </c>
      <c r="B314" s="117" t="s">
        <v>403</v>
      </c>
      <c r="C314" s="117" t="s">
        <v>403</v>
      </c>
      <c r="D314" s="117" t="s">
        <v>644</v>
      </c>
      <c r="E314" s="118" t="s">
        <v>793</v>
      </c>
      <c r="F314" s="121">
        <v>2923916</v>
      </c>
      <c r="G314" s="121">
        <v>2647708</v>
      </c>
      <c r="H314" s="121">
        <f t="shared" si="4"/>
        <v>276208</v>
      </c>
      <c r="I314" s="121">
        <v>2230346</v>
      </c>
    </row>
    <row r="315" spans="1:9">
      <c r="A315" s="117" t="s">
        <v>406</v>
      </c>
      <c r="B315" s="117" t="s">
        <v>403</v>
      </c>
      <c r="C315" s="117" t="s">
        <v>403</v>
      </c>
      <c r="D315" s="117" t="s">
        <v>645</v>
      </c>
      <c r="E315" s="118" t="s">
        <v>794</v>
      </c>
      <c r="F315" s="179">
        <v>375639</v>
      </c>
      <c r="G315" s="179">
        <v>429649</v>
      </c>
      <c r="H315" s="121">
        <f t="shared" si="4"/>
        <v>-54010</v>
      </c>
      <c r="I315" s="179">
        <v>247671</v>
      </c>
    </row>
    <row r="316" spans="1:9">
      <c r="A316" s="117" t="s">
        <v>406</v>
      </c>
      <c r="B316" s="117" t="s">
        <v>403</v>
      </c>
      <c r="C316" s="117" t="s">
        <v>403</v>
      </c>
      <c r="D316" s="117" t="s">
        <v>648</v>
      </c>
      <c r="E316" s="118" t="s">
        <v>204</v>
      </c>
      <c r="F316" s="121">
        <v>9638</v>
      </c>
      <c r="G316" s="121">
        <v>14524</v>
      </c>
      <c r="H316" s="121">
        <f t="shared" si="4"/>
        <v>-4886</v>
      </c>
      <c r="I316" s="121">
        <v>13860</v>
      </c>
    </row>
    <row r="317" spans="1:9">
      <c r="A317" s="117" t="s">
        <v>406</v>
      </c>
      <c r="B317" s="117" t="s">
        <v>403</v>
      </c>
      <c r="C317" s="117" t="s">
        <v>403</v>
      </c>
      <c r="D317" s="117" t="s">
        <v>646</v>
      </c>
      <c r="E317" s="118" t="s">
        <v>795</v>
      </c>
      <c r="F317" s="121">
        <v>486640</v>
      </c>
      <c r="G317" s="121">
        <v>747325</v>
      </c>
      <c r="H317" s="121">
        <f t="shared" si="4"/>
        <v>-260685</v>
      </c>
      <c r="I317" s="121">
        <v>505985</v>
      </c>
    </row>
    <row r="318" spans="1:9">
      <c r="A318" s="117" t="s">
        <v>406</v>
      </c>
      <c r="B318" s="117" t="s">
        <v>403</v>
      </c>
      <c r="C318" s="117" t="s">
        <v>403</v>
      </c>
      <c r="D318" s="117" t="s">
        <v>647</v>
      </c>
      <c r="E318" s="118" t="s">
        <v>203</v>
      </c>
      <c r="F318" s="121">
        <v>7299</v>
      </c>
      <c r="G318" s="121">
        <v>25567</v>
      </c>
      <c r="H318" s="121">
        <f t="shared" si="4"/>
        <v>-18268</v>
      </c>
      <c r="I318" s="121">
        <v>16555</v>
      </c>
    </row>
    <row r="319" spans="1:9">
      <c r="A319" s="117" t="s">
        <v>406</v>
      </c>
      <c r="B319" s="117" t="s">
        <v>403</v>
      </c>
      <c r="C319" s="117" t="s">
        <v>406</v>
      </c>
      <c r="D319" s="117" t="s">
        <v>648</v>
      </c>
      <c r="E319" s="118" t="s">
        <v>204</v>
      </c>
      <c r="F319" s="121">
        <v>254360</v>
      </c>
      <c r="G319" s="121">
        <v>283214</v>
      </c>
      <c r="H319" s="121">
        <f t="shared" si="4"/>
        <v>-28854</v>
      </c>
      <c r="I319" s="121">
        <v>198091</v>
      </c>
    </row>
    <row r="320" spans="1:9">
      <c r="A320" s="117" t="s">
        <v>406</v>
      </c>
      <c r="B320" s="117" t="s">
        <v>403</v>
      </c>
      <c r="C320" s="117" t="s">
        <v>406</v>
      </c>
      <c r="D320" s="117" t="s">
        <v>649</v>
      </c>
      <c r="E320" s="118" t="s">
        <v>796</v>
      </c>
      <c r="F320" s="121">
        <v>565000</v>
      </c>
      <c r="G320" s="121">
        <v>743706</v>
      </c>
      <c r="H320" s="121">
        <f t="shared" si="4"/>
        <v>-178706</v>
      </c>
      <c r="I320" s="121">
        <v>737045</v>
      </c>
    </row>
    <row r="321" spans="1:9">
      <c r="A321" s="117" t="s">
        <v>406</v>
      </c>
      <c r="B321" s="117" t="s">
        <v>403</v>
      </c>
      <c r="C321" s="117" t="s">
        <v>406</v>
      </c>
      <c r="D321" s="117" t="s">
        <v>650</v>
      </c>
      <c r="E321" s="118" t="s">
        <v>797</v>
      </c>
      <c r="F321" s="121">
        <v>245373</v>
      </c>
      <c r="G321" s="121">
        <v>339760</v>
      </c>
      <c r="H321" s="121">
        <f t="shared" si="4"/>
        <v>-94387</v>
      </c>
      <c r="I321" s="121">
        <v>183327</v>
      </c>
    </row>
    <row r="322" spans="1:9">
      <c r="A322" s="117" t="s">
        <v>406</v>
      </c>
      <c r="B322" s="117" t="s">
        <v>403</v>
      </c>
      <c r="C322" s="117" t="s">
        <v>406</v>
      </c>
      <c r="D322" s="117" t="s">
        <v>651</v>
      </c>
      <c r="E322" s="118" t="s">
        <v>798</v>
      </c>
      <c r="F322" s="121">
        <v>268648</v>
      </c>
      <c r="G322" s="121">
        <v>520041</v>
      </c>
      <c r="H322" s="121">
        <f t="shared" si="4"/>
        <v>-251393</v>
      </c>
      <c r="I322" s="121">
        <v>605846</v>
      </c>
    </row>
    <row r="323" spans="1:9">
      <c r="A323" s="117" t="s">
        <v>406</v>
      </c>
      <c r="B323" s="117" t="s">
        <v>403</v>
      </c>
      <c r="C323" s="117" t="s">
        <v>406</v>
      </c>
      <c r="D323" s="117" t="s">
        <v>652</v>
      </c>
      <c r="E323" s="118" t="s">
        <v>799</v>
      </c>
      <c r="F323" s="121">
        <v>1303000</v>
      </c>
      <c r="G323" s="121">
        <v>1447170</v>
      </c>
      <c r="H323" s="121">
        <f t="shared" si="4"/>
        <v>-144170</v>
      </c>
      <c r="I323" s="121">
        <v>1425269</v>
      </c>
    </row>
    <row r="324" spans="1:9">
      <c r="A324" s="117" t="s">
        <v>406</v>
      </c>
      <c r="B324" s="117" t="s">
        <v>403</v>
      </c>
      <c r="C324" s="117" t="s">
        <v>406</v>
      </c>
      <c r="D324" s="117" t="s">
        <v>653</v>
      </c>
      <c r="E324" s="118" t="s">
        <v>205</v>
      </c>
      <c r="F324" s="121">
        <v>241450</v>
      </c>
      <c r="G324" s="121">
        <v>294217</v>
      </c>
      <c r="H324" s="121">
        <f t="shared" si="4"/>
        <v>-52767</v>
      </c>
      <c r="I324" s="121">
        <v>271191</v>
      </c>
    </row>
    <row r="325" spans="1:9">
      <c r="A325" s="117" t="s">
        <v>406</v>
      </c>
      <c r="B325" s="117" t="s">
        <v>403</v>
      </c>
      <c r="C325" s="117" t="s">
        <v>406</v>
      </c>
      <c r="D325" s="117" t="s">
        <v>654</v>
      </c>
      <c r="E325" s="118" t="s">
        <v>800</v>
      </c>
      <c r="F325" s="121">
        <v>15000</v>
      </c>
      <c r="G325" s="121"/>
      <c r="H325" s="121">
        <f t="shared" si="4"/>
        <v>15000</v>
      </c>
      <c r="I325" s="121"/>
    </row>
    <row r="326" spans="1:9">
      <c r="A326" s="117" t="s">
        <v>406</v>
      </c>
      <c r="B326" s="117" t="s">
        <v>403</v>
      </c>
      <c r="C326" s="117" t="s">
        <v>406</v>
      </c>
      <c r="D326" s="117" t="s">
        <v>646</v>
      </c>
      <c r="E326" s="118" t="s">
        <v>795</v>
      </c>
      <c r="F326" s="121">
        <v>1221320</v>
      </c>
      <c r="G326" s="121">
        <v>1106792</v>
      </c>
      <c r="H326" s="121">
        <f t="shared" si="4"/>
        <v>114528</v>
      </c>
      <c r="I326" s="121">
        <v>844663</v>
      </c>
    </row>
    <row r="327" spans="1:9">
      <c r="A327" s="117" t="s">
        <v>406</v>
      </c>
      <c r="B327" s="117" t="s">
        <v>403</v>
      </c>
      <c r="C327" s="117" t="s">
        <v>406</v>
      </c>
      <c r="D327" s="117" t="s">
        <v>647</v>
      </c>
      <c r="E327" s="118" t="s">
        <v>203</v>
      </c>
      <c r="F327" s="121"/>
      <c r="G327" s="179">
        <v>575</v>
      </c>
      <c r="H327" s="121">
        <f t="shared" ref="H327:H362" si="5">F327-G327</f>
        <v>-575</v>
      </c>
      <c r="I327" s="121">
        <v>290</v>
      </c>
    </row>
    <row r="328" spans="1:9">
      <c r="A328" s="117" t="s">
        <v>406</v>
      </c>
      <c r="B328" s="117" t="s">
        <v>403</v>
      </c>
      <c r="C328" s="117" t="s">
        <v>582</v>
      </c>
      <c r="D328" s="117" t="s">
        <v>1166</v>
      </c>
      <c r="E328" s="118" t="s">
        <v>1167</v>
      </c>
      <c r="F328" s="121"/>
      <c r="G328" s="121">
        <v>969992</v>
      </c>
      <c r="H328" s="121">
        <f t="shared" si="5"/>
        <v>-969992</v>
      </c>
      <c r="I328" s="121"/>
    </row>
    <row r="329" spans="1:9">
      <c r="A329" s="117" t="s">
        <v>406</v>
      </c>
      <c r="B329" s="117" t="s">
        <v>406</v>
      </c>
      <c r="C329" s="117" t="s">
        <v>230</v>
      </c>
      <c r="D329" s="117" t="s">
        <v>501</v>
      </c>
      <c r="E329" s="118" t="s">
        <v>452</v>
      </c>
      <c r="F329" s="121">
        <v>17000000</v>
      </c>
      <c r="G329" s="121">
        <v>13761592</v>
      </c>
      <c r="H329" s="121">
        <f t="shared" si="5"/>
        <v>3238408</v>
      </c>
      <c r="I329" s="121">
        <v>17001378</v>
      </c>
    </row>
    <row r="330" spans="1:9">
      <c r="A330" s="117" t="s">
        <v>406</v>
      </c>
      <c r="B330" s="117" t="s">
        <v>406</v>
      </c>
      <c r="C330" s="117" t="s">
        <v>230</v>
      </c>
      <c r="D330" s="117" t="s">
        <v>655</v>
      </c>
      <c r="E330" s="118" t="s">
        <v>801</v>
      </c>
      <c r="F330" s="121">
        <v>20000</v>
      </c>
      <c r="G330" s="121">
        <v>20000</v>
      </c>
      <c r="H330" s="121">
        <f t="shared" si="5"/>
        <v>0</v>
      </c>
      <c r="I330" s="121">
        <v>20000</v>
      </c>
    </row>
    <row r="331" spans="1:9">
      <c r="A331" s="117" t="s">
        <v>406</v>
      </c>
      <c r="B331" s="117" t="s">
        <v>406</v>
      </c>
      <c r="C331" s="117" t="s">
        <v>230</v>
      </c>
      <c r="D331" s="117" t="s">
        <v>656</v>
      </c>
      <c r="E331" s="118" t="s">
        <v>802</v>
      </c>
      <c r="F331" s="121">
        <v>20000</v>
      </c>
      <c r="G331" s="121">
        <v>20000</v>
      </c>
      <c r="H331" s="121">
        <f t="shared" si="5"/>
        <v>0</v>
      </c>
      <c r="I331" s="121">
        <v>20000</v>
      </c>
    </row>
    <row r="332" spans="1:9">
      <c r="A332" s="117" t="s">
        <v>406</v>
      </c>
      <c r="B332" s="117" t="s">
        <v>406</v>
      </c>
      <c r="C332" s="117" t="s">
        <v>230</v>
      </c>
      <c r="D332" s="117" t="s">
        <v>657</v>
      </c>
      <c r="E332" s="118" t="s">
        <v>206</v>
      </c>
      <c r="F332" s="121">
        <v>771668192</v>
      </c>
      <c r="G332" s="121">
        <v>703950599</v>
      </c>
      <c r="H332" s="121">
        <f t="shared" si="5"/>
        <v>67717593</v>
      </c>
      <c r="I332" s="121">
        <v>667918844</v>
      </c>
    </row>
    <row r="333" spans="1:9">
      <c r="A333" s="117" t="s">
        <v>406</v>
      </c>
      <c r="B333" s="117" t="s">
        <v>406</v>
      </c>
      <c r="C333" s="117" t="s">
        <v>230</v>
      </c>
      <c r="D333" s="117" t="s">
        <v>658</v>
      </c>
      <c r="E333" s="118" t="s">
        <v>803</v>
      </c>
      <c r="F333" s="121"/>
      <c r="G333" s="121">
        <v>96624</v>
      </c>
      <c r="H333" s="121">
        <f t="shared" si="5"/>
        <v>-96624</v>
      </c>
      <c r="I333" s="121">
        <v>90792</v>
      </c>
    </row>
    <row r="334" spans="1:9">
      <c r="A334" s="117" t="s">
        <v>406</v>
      </c>
      <c r="B334" s="117" t="s">
        <v>406</v>
      </c>
      <c r="C334" s="117" t="s">
        <v>237</v>
      </c>
      <c r="D334" s="117" t="s">
        <v>1058</v>
      </c>
      <c r="E334" s="118" t="s">
        <v>1059</v>
      </c>
      <c r="F334" s="179">
        <v>11500000</v>
      </c>
      <c r="G334" s="179">
        <v>11500000</v>
      </c>
      <c r="H334" s="121">
        <f t="shared" si="5"/>
        <v>0</v>
      </c>
      <c r="I334" s="121">
        <v>9793718</v>
      </c>
    </row>
    <row r="335" spans="1:9">
      <c r="A335" s="117" t="s">
        <v>406</v>
      </c>
      <c r="B335" s="117" t="s">
        <v>406</v>
      </c>
      <c r="C335" s="117" t="s">
        <v>582</v>
      </c>
      <c r="D335" s="117" t="s">
        <v>659</v>
      </c>
      <c r="E335" s="118" t="s">
        <v>172</v>
      </c>
      <c r="F335" s="179">
        <v>200000</v>
      </c>
      <c r="G335" s="179"/>
      <c r="H335" s="121">
        <f t="shared" si="5"/>
        <v>200000</v>
      </c>
      <c r="I335" s="121">
        <v>115695</v>
      </c>
    </row>
    <row r="336" spans="1:9">
      <c r="A336" s="117" t="s">
        <v>406</v>
      </c>
      <c r="B336" s="117" t="s">
        <v>419</v>
      </c>
      <c r="C336" s="117" t="s">
        <v>248</v>
      </c>
      <c r="D336" s="117" t="s">
        <v>898</v>
      </c>
      <c r="E336" s="118" t="s">
        <v>899</v>
      </c>
      <c r="F336" s="179">
        <v>17689860</v>
      </c>
      <c r="G336" s="179">
        <v>17674462</v>
      </c>
      <c r="H336" s="121">
        <f t="shared" si="5"/>
        <v>15398</v>
      </c>
      <c r="I336" s="121">
        <v>17689860</v>
      </c>
    </row>
    <row r="337" spans="1:9">
      <c r="A337" s="117" t="s">
        <v>406</v>
      </c>
      <c r="B337" s="117" t="s">
        <v>419</v>
      </c>
      <c r="C337" s="117" t="s">
        <v>248</v>
      </c>
      <c r="D337" s="117" t="s">
        <v>660</v>
      </c>
      <c r="E337" s="118" t="s">
        <v>804</v>
      </c>
      <c r="F337" s="179">
        <v>170010</v>
      </c>
      <c r="G337" s="179">
        <v>59409</v>
      </c>
      <c r="H337" s="121">
        <f t="shared" si="5"/>
        <v>110601</v>
      </c>
      <c r="I337" s="121">
        <v>76133</v>
      </c>
    </row>
    <row r="338" spans="1:9">
      <c r="A338" s="117" t="s">
        <v>406</v>
      </c>
      <c r="B338" s="117" t="s">
        <v>419</v>
      </c>
      <c r="C338" s="117" t="s">
        <v>248</v>
      </c>
      <c r="D338" s="117" t="s">
        <v>661</v>
      </c>
      <c r="E338" s="118" t="s">
        <v>805</v>
      </c>
      <c r="F338" s="179">
        <v>461444</v>
      </c>
      <c r="G338" s="179">
        <v>210513</v>
      </c>
      <c r="H338" s="121">
        <f t="shared" si="5"/>
        <v>250931</v>
      </c>
      <c r="I338" s="121">
        <v>339297</v>
      </c>
    </row>
    <row r="339" spans="1:9">
      <c r="A339" s="117" t="s">
        <v>406</v>
      </c>
      <c r="B339" s="117" t="s">
        <v>419</v>
      </c>
      <c r="C339" s="117" t="s">
        <v>248</v>
      </c>
      <c r="D339" s="117" t="s">
        <v>662</v>
      </c>
      <c r="E339" s="118" t="s">
        <v>806</v>
      </c>
      <c r="F339" s="179">
        <v>4083615</v>
      </c>
      <c r="G339" s="179">
        <v>3610191</v>
      </c>
      <c r="H339" s="121">
        <f t="shared" si="5"/>
        <v>473424</v>
      </c>
      <c r="I339" s="121">
        <v>4127382</v>
      </c>
    </row>
    <row r="340" spans="1:9">
      <c r="A340" s="117" t="s">
        <v>406</v>
      </c>
      <c r="B340" s="117" t="s">
        <v>419</v>
      </c>
      <c r="C340" s="117" t="s">
        <v>248</v>
      </c>
      <c r="D340" s="117" t="s">
        <v>663</v>
      </c>
      <c r="E340" s="118" t="s">
        <v>807</v>
      </c>
      <c r="F340" s="179">
        <v>2233478</v>
      </c>
      <c r="G340" s="179">
        <v>1140352</v>
      </c>
      <c r="H340" s="121">
        <f t="shared" si="5"/>
        <v>1093126</v>
      </c>
      <c r="I340" s="121">
        <v>1297423</v>
      </c>
    </row>
    <row r="341" spans="1:9">
      <c r="A341" s="117" t="s">
        <v>406</v>
      </c>
      <c r="B341" s="117" t="s">
        <v>419</v>
      </c>
      <c r="C341" s="117" t="s">
        <v>248</v>
      </c>
      <c r="D341" s="117" t="s">
        <v>664</v>
      </c>
      <c r="E341" s="118" t="s">
        <v>808</v>
      </c>
      <c r="F341" s="179">
        <v>6917227</v>
      </c>
      <c r="G341" s="179">
        <v>6837225</v>
      </c>
      <c r="H341" s="121">
        <f t="shared" si="5"/>
        <v>80002</v>
      </c>
      <c r="I341" s="121">
        <v>7537309</v>
      </c>
    </row>
    <row r="342" spans="1:9">
      <c r="A342" s="117" t="s">
        <v>406</v>
      </c>
      <c r="B342" s="117" t="s">
        <v>419</v>
      </c>
      <c r="C342" s="117" t="s">
        <v>248</v>
      </c>
      <c r="D342" s="117" t="s">
        <v>665</v>
      </c>
      <c r="E342" s="118" t="s">
        <v>809</v>
      </c>
      <c r="F342" s="179">
        <v>17616540</v>
      </c>
      <c r="G342" s="179">
        <v>8123182</v>
      </c>
      <c r="H342" s="121">
        <f t="shared" si="5"/>
        <v>9493358</v>
      </c>
      <c r="I342" s="121">
        <v>17616540</v>
      </c>
    </row>
    <row r="343" spans="1:9">
      <c r="A343" s="117" t="s">
        <v>406</v>
      </c>
      <c r="B343" s="117" t="s">
        <v>419</v>
      </c>
      <c r="C343" s="117" t="s">
        <v>248</v>
      </c>
      <c r="D343" s="117" t="s">
        <v>666</v>
      </c>
      <c r="E343" s="118" t="s">
        <v>810</v>
      </c>
      <c r="F343" s="179">
        <v>96792999</v>
      </c>
      <c r="G343" s="179">
        <v>96792999</v>
      </c>
      <c r="H343" s="121">
        <f t="shared" si="5"/>
        <v>0</v>
      </c>
      <c r="I343" s="121">
        <v>75176352</v>
      </c>
    </row>
    <row r="344" spans="1:9">
      <c r="A344" s="117" t="s">
        <v>406</v>
      </c>
      <c r="B344" s="117" t="s">
        <v>419</v>
      </c>
      <c r="C344" s="117" t="s">
        <v>248</v>
      </c>
      <c r="D344" s="117" t="s">
        <v>1168</v>
      </c>
      <c r="E344" s="118" t="s">
        <v>1169</v>
      </c>
      <c r="F344" s="179"/>
      <c r="G344" s="179">
        <v>8765655</v>
      </c>
      <c r="H344" s="121">
        <f t="shared" si="5"/>
        <v>-8765655</v>
      </c>
      <c r="I344" s="121"/>
    </row>
    <row r="345" spans="1:9">
      <c r="A345" s="117" t="s">
        <v>406</v>
      </c>
      <c r="B345" s="117" t="s">
        <v>419</v>
      </c>
      <c r="C345" s="117" t="s">
        <v>229</v>
      </c>
      <c r="D345" s="117" t="s">
        <v>667</v>
      </c>
      <c r="E345" s="118" t="s">
        <v>811</v>
      </c>
      <c r="F345" s="179">
        <v>42032906</v>
      </c>
      <c r="G345" s="179">
        <v>48727222</v>
      </c>
      <c r="H345" s="121">
        <f t="shared" si="5"/>
        <v>-6694316</v>
      </c>
      <c r="I345" s="121">
        <v>33581514</v>
      </c>
    </row>
    <row r="346" spans="1:9">
      <c r="A346" s="117" t="s">
        <v>406</v>
      </c>
      <c r="B346" s="117" t="s">
        <v>419</v>
      </c>
      <c r="C346" s="117" t="s">
        <v>229</v>
      </c>
      <c r="D346" s="117" t="s">
        <v>668</v>
      </c>
      <c r="E346" s="118" t="s">
        <v>207</v>
      </c>
      <c r="F346" s="179">
        <v>14880000</v>
      </c>
      <c r="G346" s="179">
        <v>12131272</v>
      </c>
      <c r="H346" s="121">
        <f t="shared" si="5"/>
        <v>2748728</v>
      </c>
      <c r="I346" s="121">
        <v>10672064</v>
      </c>
    </row>
    <row r="347" spans="1:9">
      <c r="A347" s="117" t="s">
        <v>406</v>
      </c>
      <c r="B347" s="117" t="s">
        <v>419</v>
      </c>
      <c r="C347" s="117" t="s">
        <v>229</v>
      </c>
      <c r="D347" s="117" t="s">
        <v>669</v>
      </c>
      <c r="E347" s="118" t="s">
        <v>812</v>
      </c>
      <c r="F347" s="179">
        <v>875696</v>
      </c>
      <c r="G347" s="179">
        <v>814458</v>
      </c>
      <c r="H347" s="121">
        <f t="shared" si="5"/>
        <v>61238</v>
      </c>
      <c r="I347" s="121">
        <v>1157582</v>
      </c>
    </row>
    <row r="348" spans="1:9">
      <c r="A348" s="117" t="s">
        <v>406</v>
      </c>
      <c r="B348" s="117" t="s">
        <v>419</v>
      </c>
      <c r="C348" s="117" t="s">
        <v>229</v>
      </c>
      <c r="D348" s="117" t="s">
        <v>670</v>
      </c>
      <c r="E348" s="118" t="s">
        <v>813</v>
      </c>
      <c r="F348" s="179">
        <v>675000</v>
      </c>
      <c r="G348" s="179">
        <v>856170</v>
      </c>
      <c r="H348" s="121">
        <f t="shared" si="5"/>
        <v>-181170</v>
      </c>
      <c r="I348" s="121">
        <v>546870</v>
      </c>
    </row>
    <row r="349" spans="1:9">
      <c r="A349" s="117" t="s">
        <v>406</v>
      </c>
      <c r="B349" s="117" t="s">
        <v>419</v>
      </c>
      <c r="C349" s="117" t="s">
        <v>229</v>
      </c>
      <c r="D349" s="117" t="s">
        <v>671</v>
      </c>
      <c r="E349" s="118" t="s">
        <v>814</v>
      </c>
      <c r="F349" s="179">
        <v>22926564</v>
      </c>
      <c r="G349" s="179">
        <v>21612228</v>
      </c>
      <c r="H349" s="121">
        <f t="shared" si="5"/>
        <v>1314336</v>
      </c>
      <c r="I349" s="121">
        <v>22444619</v>
      </c>
    </row>
    <row r="350" spans="1:9">
      <c r="A350" s="117" t="s">
        <v>406</v>
      </c>
      <c r="B350" s="117" t="s">
        <v>419</v>
      </c>
      <c r="C350" s="117" t="s">
        <v>403</v>
      </c>
      <c r="D350" s="117" t="s">
        <v>672</v>
      </c>
      <c r="E350" s="118" t="s">
        <v>815</v>
      </c>
      <c r="F350" s="179">
        <v>13600000</v>
      </c>
      <c r="G350" s="179">
        <v>11302610</v>
      </c>
      <c r="H350" s="121">
        <f t="shared" si="5"/>
        <v>2297390</v>
      </c>
      <c r="I350" s="121">
        <v>12254091</v>
      </c>
    </row>
    <row r="351" spans="1:9">
      <c r="A351" s="117" t="s">
        <v>406</v>
      </c>
      <c r="B351" s="117" t="s">
        <v>419</v>
      </c>
      <c r="C351" s="117" t="s">
        <v>403</v>
      </c>
      <c r="D351" s="117" t="s">
        <v>673</v>
      </c>
      <c r="E351" s="118" t="s">
        <v>816</v>
      </c>
      <c r="F351" s="179">
        <v>50610000</v>
      </c>
      <c r="G351" s="179">
        <v>43292442</v>
      </c>
      <c r="H351" s="121">
        <f t="shared" si="5"/>
        <v>7317558</v>
      </c>
      <c r="I351" s="121">
        <v>35708338</v>
      </c>
    </row>
    <row r="352" spans="1:9">
      <c r="A352" s="117" t="s">
        <v>406</v>
      </c>
      <c r="B352" s="117" t="s">
        <v>419</v>
      </c>
      <c r="C352" s="117" t="s">
        <v>403</v>
      </c>
      <c r="D352" s="117" t="s">
        <v>674</v>
      </c>
      <c r="E352" s="118" t="s">
        <v>817</v>
      </c>
      <c r="F352" s="179">
        <v>2790000</v>
      </c>
      <c r="G352" s="179">
        <v>2719736</v>
      </c>
      <c r="H352" s="121">
        <f t="shared" si="5"/>
        <v>70264</v>
      </c>
      <c r="I352" s="121">
        <v>3117863</v>
      </c>
    </row>
    <row r="353" spans="1:9">
      <c r="A353" s="117" t="s">
        <v>406</v>
      </c>
      <c r="B353" s="117" t="s">
        <v>419</v>
      </c>
      <c r="C353" s="117" t="s">
        <v>419</v>
      </c>
      <c r="D353" s="117" t="s">
        <v>675</v>
      </c>
      <c r="E353" s="118" t="s">
        <v>208</v>
      </c>
      <c r="F353" s="179">
        <v>2002000</v>
      </c>
      <c r="G353" s="179">
        <v>1995931</v>
      </c>
      <c r="H353" s="121">
        <f t="shared" si="5"/>
        <v>6069</v>
      </c>
      <c r="I353" s="121">
        <v>1810781</v>
      </c>
    </row>
    <row r="354" spans="1:9">
      <c r="A354" s="117" t="s">
        <v>406</v>
      </c>
      <c r="B354" s="117" t="s">
        <v>419</v>
      </c>
      <c r="C354" s="117" t="s">
        <v>419</v>
      </c>
      <c r="D354" s="117" t="s">
        <v>676</v>
      </c>
      <c r="E354" s="118" t="s">
        <v>209</v>
      </c>
      <c r="F354" s="179">
        <v>1403880</v>
      </c>
      <c r="G354" s="179">
        <v>1744188</v>
      </c>
      <c r="H354" s="121">
        <f t="shared" si="5"/>
        <v>-340308</v>
      </c>
      <c r="I354" s="121">
        <v>1863989</v>
      </c>
    </row>
    <row r="355" spans="1:9">
      <c r="A355" s="117" t="s">
        <v>406</v>
      </c>
      <c r="B355" s="117" t="s">
        <v>419</v>
      </c>
      <c r="C355" s="117" t="s">
        <v>419</v>
      </c>
      <c r="D355" s="117" t="s">
        <v>677</v>
      </c>
      <c r="E355" s="118" t="s">
        <v>818</v>
      </c>
      <c r="F355" s="179">
        <v>45000</v>
      </c>
      <c r="G355" s="179">
        <v>20000</v>
      </c>
      <c r="H355" s="121">
        <f t="shared" si="5"/>
        <v>25000</v>
      </c>
      <c r="I355" s="121">
        <v>45018</v>
      </c>
    </row>
    <row r="356" spans="1:9">
      <c r="A356" s="117" t="s">
        <v>406</v>
      </c>
      <c r="B356" s="117" t="s">
        <v>419</v>
      </c>
      <c r="C356" s="117" t="s">
        <v>419</v>
      </c>
      <c r="D356" s="117" t="s">
        <v>678</v>
      </c>
      <c r="E356" s="118" t="s">
        <v>819</v>
      </c>
      <c r="F356" s="179">
        <v>400000</v>
      </c>
      <c r="G356" s="179">
        <v>400000</v>
      </c>
      <c r="H356" s="121">
        <f t="shared" si="5"/>
        <v>0</v>
      </c>
      <c r="I356" s="121"/>
    </row>
    <row r="357" spans="1:9">
      <c r="A357" s="117" t="s">
        <v>406</v>
      </c>
      <c r="B357" s="117" t="s">
        <v>419</v>
      </c>
      <c r="C357" s="117" t="s">
        <v>419</v>
      </c>
      <c r="D357" s="117" t="s">
        <v>679</v>
      </c>
      <c r="E357" s="118" t="s">
        <v>2</v>
      </c>
      <c r="F357" s="179">
        <v>13337200</v>
      </c>
      <c r="G357" s="179">
        <v>12791700</v>
      </c>
      <c r="H357" s="121">
        <f t="shared" si="5"/>
        <v>545500</v>
      </c>
      <c r="I357" s="121">
        <v>10985800</v>
      </c>
    </row>
    <row r="358" spans="1:9">
      <c r="A358" s="117" t="s">
        <v>406</v>
      </c>
      <c r="B358" s="117" t="s">
        <v>419</v>
      </c>
      <c r="C358" s="117" t="s">
        <v>419</v>
      </c>
      <c r="D358" s="117" t="s">
        <v>680</v>
      </c>
      <c r="E358" s="118" t="s">
        <v>453</v>
      </c>
      <c r="F358" s="179">
        <v>114541970</v>
      </c>
      <c r="G358" s="179">
        <v>114422620</v>
      </c>
      <c r="H358" s="121">
        <f t="shared" si="5"/>
        <v>119350</v>
      </c>
      <c r="I358" s="121">
        <v>104947340</v>
      </c>
    </row>
    <row r="359" spans="1:9">
      <c r="A359" s="117" t="s">
        <v>406</v>
      </c>
      <c r="B359" s="117" t="s">
        <v>419</v>
      </c>
      <c r="C359" s="117" t="s">
        <v>419</v>
      </c>
      <c r="D359" s="117" t="s">
        <v>900</v>
      </c>
      <c r="E359" s="118" t="s">
        <v>901</v>
      </c>
      <c r="F359" s="179">
        <v>92608207</v>
      </c>
      <c r="G359" s="179">
        <v>92608207</v>
      </c>
      <c r="H359" s="121">
        <f t="shared" si="5"/>
        <v>0</v>
      </c>
      <c r="I359" s="121">
        <v>77875907</v>
      </c>
    </row>
    <row r="360" spans="1:9">
      <c r="A360" s="117" t="s">
        <v>406</v>
      </c>
      <c r="B360" s="117" t="s">
        <v>419</v>
      </c>
      <c r="C360" s="117" t="s">
        <v>419</v>
      </c>
      <c r="D360" s="117" t="s">
        <v>681</v>
      </c>
      <c r="E360" s="118" t="s">
        <v>820</v>
      </c>
      <c r="F360" s="179">
        <v>47000</v>
      </c>
      <c r="G360" s="179">
        <v>49330</v>
      </c>
      <c r="H360" s="121">
        <f t="shared" si="5"/>
        <v>-2330</v>
      </c>
      <c r="I360" s="121">
        <v>48750</v>
      </c>
    </row>
    <row r="361" spans="1:9">
      <c r="A361" s="117" t="s">
        <v>406</v>
      </c>
      <c r="B361" s="117" t="s">
        <v>419</v>
      </c>
      <c r="C361" s="117" t="s">
        <v>504</v>
      </c>
      <c r="D361" s="117" t="s">
        <v>682</v>
      </c>
      <c r="E361" s="118" t="s">
        <v>210</v>
      </c>
      <c r="F361" s="179">
        <v>64000</v>
      </c>
      <c r="G361" s="179">
        <v>60905</v>
      </c>
      <c r="H361" s="121">
        <f t="shared" si="5"/>
        <v>3095</v>
      </c>
      <c r="I361" s="121">
        <v>67553</v>
      </c>
    </row>
    <row r="362" spans="1:9">
      <c r="A362" s="117" t="s">
        <v>406</v>
      </c>
      <c r="B362" s="117" t="s">
        <v>419</v>
      </c>
      <c r="C362" s="117" t="s">
        <v>582</v>
      </c>
      <c r="D362" s="117" t="s">
        <v>681</v>
      </c>
      <c r="E362" s="118" t="s">
        <v>820</v>
      </c>
      <c r="F362" s="121">
        <v>1089000</v>
      </c>
      <c r="G362" s="121">
        <v>2451625</v>
      </c>
      <c r="H362" s="121">
        <f t="shared" si="5"/>
        <v>-1362625</v>
      </c>
      <c r="I362" s="121">
        <v>1399881</v>
      </c>
    </row>
    <row r="363" spans="1:9">
      <c r="A363" s="283" t="s">
        <v>34</v>
      </c>
      <c r="B363" s="283"/>
      <c r="C363" s="283"/>
      <c r="D363" s="283"/>
      <c r="E363" s="283"/>
      <c r="F363" s="232">
        <f>SUM(F5:F362)</f>
        <v>3152743000</v>
      </c>
      <c r="G363" s="232">
        <f>SUM(G6:G362)</f>
        <v>3096230245</v>
      </c>
      <c r="H363" s="232">
        <f>F363-G363</f>
        <v>56512755</v>
      </c>
      <c r="I363" s="232">
        <f>SUM(I6:I362)</f>
        <v>2877043910</v>
      </c>
    </row>
  </sheetData>
  <mergeCells count="6">
    <mergeCell ref="A363:E363"/>
    <mergeCell ref="A1:I1"/>
    <mergeCell ref="A3:D3"/>
    <mergeCell ref="E3:E4"/>
    <mergeCell ref="F3:H3"/>
    <mergeCell ref="I3:I4"/>
  </mergeCells>
  <phoneticPr fontId="15" type="noConversion"/>
  <pageMargins left="0.18" right="0.17" top="0.88541666666666663" bottom="0.5" header="0.25" footer="0.5"/>
  <pageSetup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view="pageBreakPreview" zoomScaleNormal="100" zoomScaleSheetLayoutView="100" zoomScalePageLayoutView="80" workbookViewId="0">
      <selection sqref="A1:E1"/>
    </sheetView>
  </sheetViews>
  <sheetFormatPr defaultRowHeight="12.75"/>
  <cols>
    <col min="1" max="1" width="74.85546875" bestFit="1" customWidth="1"/>
    <col min="2" max="3" width="15.140625" bestFit="1" customWidth="1"/>
    <col min="4" max="4" width="7" bestFit="1" customWidth="1"/>
    <col min="5" max="5" width="21.85546875" customWidth="1"/>
  </cols>
  <sheetData>
    <row r="1" spans="1:5" ht="21.75" customHeight="1">
      <c r="A1" s="262" t="s">
        <v>829</v>
      </c>
      <c r="B1" s="263"/>
      <c r="C1" s="263"/>
      <c r="D1" s="273"/>
      <c r="E1" s="273"/>
    </row>
    <row r="2" spans="1:5" ht="15" customHeight="1">
      <c r="A2" s="13"/>
      <c r="B2" s="13"/>
      <c r="C2" s="13"/>
      <c r="D2" s="13"/>
      <c r="E2" s="55" t="s">
        <v>61</v>
      </c>
    </row>
    <row r="3" spans="1:5" ht="55.5" customHeight="1">
      <c r="A3" s="86" t="s">
        <v>830</v>
      </c>
      <c r="B3" s="107" t="s">
        <v>831</v>
      </c>
      <c r="C3" s="107" t="s">
        <v>832</v>
      </c>
      <c r="D3" s="107" t="s">
        <v>99</v>
      </c>
      <c r="E3" s="107" t="s">
        <v>969</v>
      </c>
    </row>
    <row r="4" spans="1:5" ht="25.5" customHeight="1">
      <c r="A4" s="235" t="s">
        <v>855</v>
      </c>
      <c r="B4" s="150">
        <v>160536756</v>
      </c>
      <c r="C4" s="150">
        <v>148584334</v>
      </c>
      <c r="D4" s="151">
        <v>93</v>
      </c>
      <c r="E4" s="150">
        <v>144592181</v>
      </c>
    </row>
    <row r="5" spans="1:5" ht="25.5" customHeight="1">
      <c r="A5" s="235" t="s">
        <v>856</v>
      </c>
      <c r="B5" s="150">
        <v>13045459</v>
      </c>
      <c r="C5" s="150">
        <v>13020541</v>
      </c>
      <c r="D5" s="151">
        <v>100</v>
      </c>
      <c r="E5" s="150">
        <v>10637371</v>
      </c>
    </row>
    <row r="6" spans="1:5" ht="25.5" customHeight="1">
      <c r="A6" s="236" t="s">
        <v>1096</v>
      </c>
      <c r="B6" s="150">
        <v>114541970</v>
      </c>
      <c r="C6" s="150">
        <v>114422620</v>
      </c>
      <c r="D6" s="151">
        <v>100</v>
      </c>
      <c r="E6" s="150">
        <v>104947340</v>
      </c>
    </row>
    <row r="7" spans="1:5" ht="25.5" customHeight="1">
      <c r="A7" s="235" t="s">
        <v>833</v>
      </c>
      <c r="B7" s="150">
        <v>67000000</v>
      </c>
      <c r="C7" s="150">
        <v>57314788</v>
      </c>
      <c r="D7" s="151">
        <v>86</v>
      </c>
      <c r="E7" s="150">
        <v>51080293</v>
      </c>
    </row>
    <row r="8" spans="1:5" ht="25.5" customHeight="1">
      <c r="A8" s="235" t="s">
        <v>973</v>
      </c>
      <c r="B8" s="150">
        <v>17044693</v>
      </c>
      <c r="C8" s="150">
        <v>17044693</v>
      </c>
      <c r="D8" s="151">
        <v>100</v>
      </c>
      <c r="E8" s="150">
        <v>16719491</v>
      </c>
    </row>
    <row r="9" spans="1:5" ht="25.5" customHeight="1">
      <c r="A9" s="235" t="s">
        <v>1097</v>
      </c>
      <c r="B9" s="150">
        <v>2802437</v>
      </c>
      <c r="C9" s="150">
        <v>2802437</v>
      </c>
      <c r="D9" s="151">
        <v>100</v>
      </c>
      <c r="E9" s="150">
        <v>515317</v>
      </c>
    </row>
    <row r="10" spans="1:5" ht="25.5" customHeight="1">
      <c r="A10" s="236" t="s">
        <v>1098</v>
      </c>
      <c r="B10" s="150">
        <v>14000000</v>
      </c>
      <c r="C10" s="152">
        <v>0</v>
      </c>
      <c r="D10" s="153" t="s">
        <v>227</v>
      </c>
      <c r="E10" s="150">
        <v>0</v>
      </c>
    </row>
    <row r="11" spans="1:5" ht="25.5" customHeight="1">
      <c r="A11" s="236" t="s">
        <v>1099</v>
      </c>
      <c r="B11" s="150">
        <v>17000000</v>
      </c>
      <c r="C11" s="150">
        <v>13761592</v>
      </c>
      <c r="D11" s="151">
        <v>81</v>
      </c>
      <c r="E11" s="150">
        <v>17001378</v>
      </c>
    </row>
    <row r="12" spans="1:5" ht="25.5" customHeight="1">
      <c r="A12" s="235" t="s">
        <v>911</v>
      </c>
      <c r="B12" s="150">
        <v>26000000</v>
      </c>
      <c r="C12" s="150">
        <v>20062815</v>
      </c>
      <c r="D12" s="151">
        <v>77</v>
      </c>
      <c r="E12" s="150">
        <v>19000000</v>
      </c>
    </row>
    <row r="13" spans="1:5" ht="25.5" customHeight="1">
      <c r="A13" s="235" t="s">
        <v>1084</v>
      </c>
      <c r="B13" s="150">
        <v>92608207</v>
      </c>
      <c r="C13" s="150">
        <v>92608207</v>
      </c>
      <c r="D13" s="151">
        <v>100</v>
      </c>
      <c r="E13" s="150">
        <v>77875907</v>
      </c>
    </row>
    <row r="14" spans="1:5" ht="25.5" customHeight="1">
      <c r="A14" s="235" t="s">
        <v>1100</v>
      </c>
      <c r="B14" s="150">
        <v>48761700</v>
      </c>
      <c r="C14" s="150">
        <v>48761700</v>
      </c>
      <c r="D14" s="151">
        <v>100</v>
      </c>
      <c r="E14" s="150">
        <v>47466700</v>
      </c>
    </row>
    <row r="15" spans="1:5" ht="25.5" customHeight="1">
      <c r="A15" s="235" t="s">
        <v>1101</v>
      </c>
      <c r="B15" s="150">
        <v>14920000</v>
      </c>
      <c r="C15" s="150">
        <v>13728314</v>
      </c>
      <c r="D15" s="151">
        <v>92</v>
      </c>
      <c r="E15" s="150">
        <v>6120765</v>
      </c>
    </row>
    <row r="16" spans="1:5" ht="25.5" customHeight="1">
      <c r="A16" s="235" t="s">
        <v>1102</v>
      </c>
      <c r="B16" s="150">
        <v>227355339</v>
      </c>
      <c r="C16" s="150">
        <v>227355339</v>
      </c>
      <c r="D16" s="151">
        <v>100</v>
      </c>
      <c r="E16" s="150">
        <v>192262944</v>
      </c>
    </row>
    <row r="17" spans="1:5" ht="25.5" hidden="1" customHeight="1">
      <c r="A17" s="235"/>
      <c r="B17" s="13"/>
      <c r="C17" s="13"/>
      <c r="D17" s="13"/>
      <c r="E17" s="13"/>
    </row>
    <row r="18" spans="1:5" ht="25.5" customHeight="1">
      <c r="A18" s="235" t="s">
        <v>834</v>
      </c>
      <c r="B18" s="150">
        <v>62607042</v>
      </c>
      <c r="C18" s="150">
        <v>28892884</v>
      </c>
      <c r="D18" s="151">
        <v>46</v>
      </c>
      <c r="E18" s="150">
        <v>19718426</v>
      </c>
    </row>
    <row r="19" spans="1:5" ht="21" customHeight="1">
      <c r="A19" s="189" t="s">
        <v>34</v>
      </c>
      <c r="B19" s="233">
        <f>SUM(B4:B18)</f>
        <v>878223603</v>
      </c>
      <c r="C19" s="233">
        <f>SUM(C4:C18)</f>
        <v>798360264</v>
      </c>
      <c r="D19" s="234">
        <f>C19/B19*100</f>
        <v>90.906263652310429</v>
      </c>
      <c r="E19" s="233">
        <f>SUM(E4:E18)</f>
        <v>707938113</v>
      </c>
    </row>
    <row r="20" spans="1:5">
      <c r="A20" s="13"/>
      <c r="B20" s="13"/>
      <c r="C20" s="13"/>
      <c r="D20" s="13"/>
      <c r="E20" s="13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>&amp;R&amp;"Times New Roman,Regular"Kingdom of Bahrain
Consolidated Final Account
For The Year Ended 31 December 2014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8"/>
  <sheetViews>
    <sheetView view="pageBreakPreview" topLeftCell="A22" zoomScaleNormal="100" zoomScaleSheetLayoutView="100" workbookViewId="0">
      <selection activeCell="D41" sqref="D41"/>
    </sheetView>
  </sheetViews>
  <sheetFormatPr defaultRowHeight="21.75" customHeight="1"/>
  <cols>
    <col min="1" max="1" width="47.28515625" style="13" customWidth="1"/>
    <col min="2" max="3" width="16.7109375" style="43" customWidth="1"/>
    <col min="4" max="4" width="16.7109375" style="70" customWidth="1"/>
    <col min="5" max="5" width="16.7109375" style="43" customWidth="1"/>
    <col min="6" max="16384" width="9.140625" style="13"/>
  </cols>
  <sheetData>
    <row r="1" spans="1:5" s="68" customFormat="1" ht="26.25" customHeight="1">
      <c r="A1" s="262" t="s">
        <v>17</v>
      </c>
      <c r="B1" s="284"/>
      <c r="C1" s="284"/>
      <c r="D1" s="284"/>
      <c r="E1" s="284"/>
    </row>
    <row r="2" spans="1:5" ht="17.25" customHeight="1">
      <c r="A2" s="66"/>
      <c r="B2" s="66"/>
      <c r="C2" s="66"/>
      <c r="D2" s="66"/>
      <c r="E2" s="67" t="s">
        <v>61</v>
      </c>
    </row>
    <row r="3" spans="1:5" s="69" customFormat="1" ht="32.25" customHeight="1">
      <c r="A3" s="86" t="s">
        <v>96</v>
      </c>
      <c r="B3" s="86" t="s">
        <v>33</v>
      </c>
      <c r="C3" s="86" t="s">
        <v>60</v>
      </c>
      <c r="D3" s="87" t="s">
        <v>99</v>
      </c>
      <c r="E3" s="87" t="s">
        <v>969</v>
      </c>
    </row>
    <row r="4" spans="1:5" s="69" customFormat="1" ht="21.75" customHeight="1">
      <c r="A4" s="5" t="s">
        <v>927</v>
      </c>
      <c r="B4" s="154">
        <v>0</v>
      </c>
      <c r="C4" s="154">
        <v>0</v>
      </c>
      <c r="D4" s="155">
        <v>0</v>
      </c>
      <c r="E4" s="156">
        <v>534291</v>
      </c>
    </row>
    <row r="5" spans="1:5" s="69" customFormat="1" ht="24.75" customHeight="1">
      <c r="A5" s="5" t="s">
        <v>47</v>
      </c>
      <c r="B5" s="157">
        <v>36983077</v>
      </c>
      <c r="C5" s="157">
        <v>19650560</v>
      </c>
      <c r="D5" s="155">
        <v>53.133923929585414</v>
      </c>
      <c r="E5" s="157">
        <v>23072323</v>
      </c>
    </row>
    <row r="6" spans="1:5" s="69" customFormat="1" ht="24.75" customHeight="1">
      <c r="A6" s="5" t="s">
        <v>48</v>
      </c>
      <c r="B6" s="157">
        <v>208000</v>
      </c>
      <c r="C6" s="156">
        <v>208000</v>
      </c>
      <c r="D6" s="158">
        <v>100</v>
      </c>
      <c r="E6" s="156">
        <v>832753</v>
      </c>
    </row>
    <row r="7" spans="1:5" s="53" customFormat="1" ht="21.75" customHeight="1">
      <c r="A7" s="5" t="s">
        <v>221</v>
      </c>
      <c r="B7" s="157">
        <v>200000</v>
      </c>
      <c r="C7" s="157">
        <v>137000</v>
      </c>
      <c r="D7" s="155">
        <v>68.5</v>
      </c>
      <c r="E7" s="157" t="s">
        <v>227</v>
      </c>
    </row>
    <row r="8" spans="1:5" s="53" customFormat="1" ht="21.75" customHeight="1">
      <c r="A8" s="5" t="s">
        <v>49</v>
      </c>
      <c r="B8" s="157">
        <v>6315267</v>
      </c>
      <c r="C8" s="157">
        <v>215690</v>
      </c>
      <c r="D8" s="155">
        <v>3.4153742034976506</v>
      </c>
      <c r="E8" s="157">
        <v>72155</v>
      </c>
    </row>
    <row r="9" spans="1:5" s="53" customFormat="1" ht="21.75" customHeight="1">
      <c r="A9" s="5" t="s">
        <v>223</v>
      </c>
      <c r="B9" s="157">
        <v>49725</v>
      </c>
      <c r="C9" s="157">
        <v>44200</v>
      </c>
      <c r="D9" s="155">
        <v>88.888888888888886</v>
      </c>
      <c r="E9" s="157">
        <v>66300</v>
      </c>
    </row>
    <row r="10" spans="1:5" s="53" customFormat="1" ht="21.75" customHeight="1">
      <c r="A10" s="5" t="s">
        <v>106</v>
      </c>
      <c r="B10" s="157">
        <v>1998203</v>
      </c>
      <c r="C10" s="157">
        <v>690458</v>
      </c>
      <c r="D10" s="155">
        <v>34.553946721128938</v>
      </c>
      <c r="E10" s="157">
        <v>958867</v>
      </c>
    </row>
    <row r="11" spans="1:5" s="53" customFormat="1" ht="21.75" customHeight="1">
      <c r="A11" s="5" t="s">
        <v>66</v>
      </c>
      <c r="B11" s="157">
        <v>17467494</v>
      </c>
      <c r="C11" s="157">
        <v>6576258</v>
      </c>
      <c r="D11" s="155">
        <v>37.648548784387728</v>
      </c>
      <c r="E11" s="157">
        <v>10446290</v>
      </c>
    </row>
    <row r="12" spans="1:5" s="53" customFormat="1" ht="21.75" customHeight="1">
      <c r="A12" s="5" t="s">
        <v>51</v>
      </c>
      <c r="B12" s="157">
        <v>27752082</v>
      </c>
      <c r="C12" s="157">
        <v>11635577</v>
      </c>
      <c r="D12" s="155">
        <v>41.926861559431828</v>
      </c>
      <c r="E12" s="157">
        <v>6272133</v>
      </c>
    </row>
    <row r="13" spans="1:5" s="53" customFormat="1" ht="21.75" customHeight="1">
      <c r="A13" s="5" t="s">
        <v>1103</v>
      </c>
      <c r="B13" s="157">
        <v>23388775</v>
      </c>
      <c r="C13" s="157">
        <v>9089225</v>
      </c>
      <c r="D13" s="155">
        <v>38.86148376732001</v>
      </c>
      <c r="E13" s="157">
        <v>4026287</v>
      </c>
    </row>
    <row r="14" spans="1:5" s="53" customFormat="1" ht="21.75" customHeight="1">
      <c r="A14" s="5" t="s">
        <v>87</v>
      </c>
      <c r="B14" s="157">
        <v>633166</v>
      </c>
      <c r="C14" s="157">
        <v>137191</v>
      </c>
      <c r="D14" s="155">
        <v>21.667461613542105</v>
      </c>
      <c r="E14" s="157">
        <v>102587</v>
      </c>
    </row>
    <row r="15" spans="1:5" s="53" customFormat="1" ht="21.75" customHeight="1">
      <c r="A15" s="5" t="s">
        <v>67</v>
      </c>
      <c r="B15" s="157">
        <v>19593504</v>
      </c>
      <c r="C15" s="157">
        <v>6154567</v>
      </c>
      <c r="D15" s="155">
        <v>31.411262630716791</v>
      </c>
      <c r="E15" s="157">
        <v>3865258</v>
      </c>
    </row>
    <row r="16" spans="1:5" s="53" customFormat="1" ht="21.75" customHeight="1">
      <c r="A16" s="5" t="s">
        <v>1191</v>
      </c>
      <c r="B16" s="157">
        <v>400000</v>
      </c>
      <c r="C16" s="157">
        <v>124662</v>
      </c>
      <c r="D16" s="155">
        <v>31.165500000000002</v>
      </c>
      <c r="E16" s="157" t="s">
        <v>227</v>
      </c>
    </row>
    <row r="17" spans="1:5" s="53" customFormat="1" ht="21.75" customHeight="1">
      <c r="A17" s="5" t="s">
        <v>84</v>
      </c>
      <c r="B17" s="157">
        <v>2487080</v>
      </c>
      <c r="C17" s="157">
        <v>535785</v>
      </c>
      <c r="D17" s="155">
        <v>21.542732843334353</v>
      </c>
      <c r="E17" s="157">
        <v>944366</v>
      </c>
    </row>
    <row r="18" spans="1:5" s="53" customFormat="1" ht="21.75" customHeight="1">
      <c r="A18" s="5" t="s">
        <v>57</v>
      </c>
      <c r="B18" s="157">
        <v>27813276</v>
      </c>
      <c r="C18" s="157">
        <v>9157618</v>
      </c>
      <c r="D18" s="155">
        <v>32.925348312079457</v>
      </c>
      <c r="E18" s="157">
        <v>1829239</v>
      </c>
    </row>
    <row r="19" spans="1:5" s="53" customFormat="1" ht="21.75" customHeight="1">
      <c r="A19" s="5" t="s">
        <v>470</v>
      </c>
      <c r="B19" s="157">
        <v>147214194</v>
      </c>
      <c r="C19" s="157">
        <v>120389470</v>
      </c>
      <c r="D19" s="155">
        <v>81.778439108935373</v>
      </c>
      <c r="E19" s="157">
        <v>125124677</v>
      </c>
    </row>
    <row r="20" spans="1:5" s="53" customFormat="1" ht="21.75" customHeight="1">
      <c r="A20" s="5" t="s">
        <v>951</v>
      </c>
      <c r="B20" s="157">
        <v>1809728</v>
      </c>
      <c r="C20" s="157">
        <v>278975</v>
      </c>
      <c r="D20" s="155">
        <v>15.415299978781341</v>
      </c>
      <c r="E20" s="157">
        <v>264672</v>
      </c>
    </row>
    <row r="21" spans="1:5" s="53" customFormat="1" ht="21.75" customHeight="1">
      <c r="A21" s="5" t="s">
        <v>1180</v>
      </c>
      <c r="B21" s="157">
        <v>153649827</v>
      </c>
      <c r="C21" s="157">
        <v>90937940</v>
      </c>
      <c r="D21" s="155">
        <v>59.185188669298014</v>
      </c>
      <c r="E21" s="157">
        <v>124381380</v>
      </c>
    </row>
    <row r="22" spans="1:5" s="53" customFormat="1" ht="21.75" customHeight="1">
      <c r="A22" s="5" t="s">
        <v>1181</v>
      </c>
      <c r="B22" s="157">
        <v>18022183</v>
      </c>
      <c r="C22" s="157">
        <v>3702149</v>
      </c>
      <c r="D22" s="155">
        <v>20.542178491917433</v>
      </c>
      <c r="E22" s="157">
        <v>2173060</v>
      </c>
    </row>
    <row r="23" spans="1:5" s="53" customFormat="1" ht="21.75" customHeight="1">
      <c r="A23" s="5" t="s">
        <v>98</v>
      </c>
      <c r="B23" s="157">
        <v>22787709</v>
      </c>
      <c r="C23" s="157">
        <v>1941835</v>
      </c>
      <c r="D23" s="155">
        <v>8.5214138902686525</v>
      </c>
      <c r="E23" s="157">
        <v>919006</v>
      </c>
    </row>
    <row r="24" spans="1:5" s="53" customFormat="1" ht="21.75" customHeight="1">
      <c r="A24" s="5" t="s">
        <v>972</v>
      </c>
      <c r="B24" s="157">
        <v>321656</v>
      </c>
      <c r="C24" s="157">
        <v>288856</v>
      </c>
      <c r="D24" s="155">
        <v>89.802770661825065</v>
      </c>
      <c r="E24" s="156">
        <v>392944</v>
      </c>
    </row>
    <row r="25" spans="1:5" s="53" customFormat="1" ht="21.75" customHeight="1">
      <c r="A25" s="5" t="s">
        <v>225</v>
      </c>
      <c r="B25" s="157">
        <v>200000</v>
      </c>
      <c r="C25" s="157">
        <v>113684</v>
      </c>
      <c r="D25" s="155">
        <v>56.842000000000006</v>
      </c>
      <c r="E25" s="157">
        <v>121934</v>
      </c>
    </row>
    <row r="26" spans="1:5" s="53" customFormat="1" ht="21.75" customHeight="1">
      <c r="A26" s="5" t="s">
        <v>29</v>
      </c>
      <c r="B26" s="157">
        <v>215542475</v>
      </c>
      <c r="C26" s="157">
        <v>112184945</v>
      </c>
      <c r="D26" s="155">
        <v>52.047720524690092</v>
      </c>
      <c r="E26" s="157">
        <v>132461358</v>
      </c>
    </row>
    <row r="27" spans="1:5" s="53" customFormat="1" ht="21.75" customHeight="1">
      <c r="A27" s="5" t="s">
        <v>937</v>
      </c>
      <c r="B27" s="157">
        <v>15879988</v>
      </c>
      <c r="C27" s="157">
        <v>10218255</v>
      </c>
      <c r="D27" s="155">
        <v>64.346742579402445</v>
      </c>
      <c r="E27" s="157">
        <v>5998187</v>
      </c>
    </row>
    <row r="28" spans="1:5" s="53" customFormat="1" ht="21.75" customHeight="1">
      <c r="A28" s="5" t="s">
        <v>938</v>
      </c>
      <c r="B28" s="157">
        <v>27307797</v>
      </c>
      <c r="C28" s="157">
        <v>19073668</v>
      </c>
      <c r="D28" s="155">
        <v>69.846967150078058</v>
      </c>
      <c r="E28" s="157">
        <v>15803910</v>
      </c>
    </row>
    <row r="29" spans="1:5" s="53" customFormat="1" ht="21.75" customHeight="1">
      <c r="A29" s="5" t="s">
        <v>970</v>
      </c>
      <c r="B29" s="157">
        <v>6000000</v>
      </c>
      <c r="C29" s="156">
        <v>6000000</v>
      </c>
      <c r="D29" s="158">
        <v>100</v>
      </c>
      <c r="E29" s="156" t="s">
        <v>227</v>
      </c>
    </row>
    <row r="30" spans="1:5" s="53" customFormat="1" ht="21.75" customHeight="1">
      <c r="A30" s="5" t="s">
        <v>55</v>
      </c>
      <c r="B30" s="157">
        <v>1217388</v>
      </c>
      <c r="C30" s="159">
        <v>213833</v>
      </c>
      <c r="D30" s="155">
        <v>17.564901247589102</v>
      </c>
      <c r="E30" s="159">
        <v>152498</v>
      </c>
    </row>
    <row r="31" spans="1:5" s="53" customFormat="1" ht="21.75" customHeight="1">
      <c r="A31" s="5" t="s">
        <v>90</v>
      </c>
      <c r="B31" s="157">
        <v>9188735</v>
      </c>
      <c r="C31" s="157">
        <v>1449195</v>
      </c>
      <c r="D31" s="155">
        <v>15.771430996758532</v>
      </c>
      <c r="E31" s="157">
        <v>967080</v>
      </c>
    </row>
    <row r="32" spans="1:5" s="53" customFormat="1" ht="21.75" customHeight="1">
      <c r="A32" s="5" t="s">
        <v>971</v>
      </c>
      <c r="B32" s="157">
        <v>270717</v>
      </c>
      <c r="C32" s="157">
        <v>184630</v>
      </c>
      <c r="D32" s="155">
        <v>68.200371605772816</v>
      </c>
      <c r="E32" s="156">
        <v>81730</v>
      </c>
    </row>
    <row r="33" spans="1:5" s="53" customFormat="1" ht="21.75" customHeight="1">
      <c r="A33" s="5" t="s">
        <v>953</v>
      </c>
      <c r="B33" s="157">
        <v>3511335</v>
      </c>
      <c r="C33" s="157">
        <v>2608839</v>
      </c>
      <c r="D33" s="155">
        <v>74.297638932201011</v>
      </c>
      <c r="E33" s="157">
        <v>1424044</v>
      </c>
    </row>
    <row r="34" spans="1:5" s="53" customFormat="1" ht="21.75" customHeight="1">
      <c r="A34" s="5" t="s">
        <v>65</v>
      </c>
      <c r="B34" s="157">
        <v>5081818</v>
      </c>
      <c r="C34" s="157">
        <v>1776818</v>
      </c>
      <c r="D34" s="155">
        <v>34.964219497825383</v>
      </c>
      <c r="E34" s="157">
        <v>2779903</v>
      </c>
    </row>
    <row r="35" spans="1:5" s="53" customFormat="1" ht="21.75" customHeight="1">
      <c r="A35" s="5" t="s">
        <v>56</v>
      </c>
      <c r="B35" s="157">
        <v>9754755</v>
      </c>
      <c r="C35" s="157">
        <v>1255961</v>
      </c>
      <c r="D35" s="155">
        <v>12.875372062137902</v>
      </c>
      <c r="E35" s="157">
        <v>1717075</v>
      </c>
    </row>
    <row r="36" spans="1:5" s="53" customFormat="1" ht="21.75" customHeight="1">
      <c r="A36" s="5" t="s">
        <v>226</v>
      </c>
      <c r="B36" s="157">
        <v>4652150</v>
      </c>
      <c r="C36" s="157">
        <v>1626679</v>
      </c>
      <c r="D36" s="155">
        <v>34.96617692894683</v>
      </c>
      <c r="E36" s="157">
        <v>1473515</v>
      </c>
    </row>
    <row r="37" spans="1:5" s="53" customFormat="1" ht="21.75" customHeight="1">
      <c r="A37" s="5" t="s">
        <v>442</v>
      </c>
      <c r="B37" s="157">
        <v>17860000</v>
      </c>
      <c r="C37" s="157">
        <v>9702410</v>
      </c>
      <c r="D37" s="155">
        <v>54.324804031354979</v>
      </c>
      <c r="E37" s="157">
        <v>7441386</v>
      </c>
    </row>
    <row r="38" spans="1:5" s="53" customFormat="1" ht="26.25" customHeight="1">
      <c r="A38" s="189" t="s">
        <v>34</v>
      </c>
      <c r="B38" s="237">
        <f>SUM(B4:B37)</f>
        <v>825562104</v>
      </c>
      <c r="C38" s="237">
        <f>SUM(C4:C37)</f>
        <v>448304933</v>
      </c>
      <c r="D38" s="237">
        <f>C38/B38*100</f>
        <v>54.302993176149961</v>
      </c>
      <c r="E38" s="237">
        <f>SUM(E4:E37)</f>
        <v>476701208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6"/>
  <sheetViews>
    <sheetView view="pageBreakPreview" zoomScaleNormal="100" zoomScaleSheetLayoutView="100" workbookViewId="0">
      <selection activeCell="A25" sqref="A25"/>
    </sheetView>
  </sheetViews>
  <sheetFormatPr defaultRowHeight="12.75"/>
  <cols>
    <col min="1" max="1" width="50" style="13" customWidth="1"/>
    <col min="2" max="3" width="19.5703125" style="13" customWidth="1"/>
    <col min="4" max="16384" width="9.140625" style="13"/>
  </cols>
  <sheetData>
    <row r="1" spans="1:3" ht="22.5" customHeight="1">
      <c r="A1" s="262" t="s">
        <v>860</v>
      </c>
      <c r="B1" s="263"/>
    </row>
    <row r="2" spans="1:3" ht="13.5" customHeight="1">
      <c r="C2" s="67" t="s">
        <v>61</v>
      </c>
    </row>
    <row r="3" spans="1:3" ht="21" customHeight="1">
      <c r="A3" s="86" t="s">
        <v>4</v>
      </c>
      <c r="B3" s="86">
        <f>C3+1</f>
        <v>2014</v>
      </c>
      <c r="C3" s="86">
        <v>2013</v>
      </c>
    </row>
    <row r="4" spans="1:3" ht="4.5" customHeight="1">
      <c r="A4" s="20"/>
      <c r="B4" s="20"/>
      <c r="C4" s="20"/>
    </row>
    <row r="5" spans="1:3" ht="20.25" customHeight="1">
      <c r="A5" s="242" t="s">
        <v>1196</v>
      </c>
      <c r="B5" s="37"/>
      <c r="C5" s="38"/>
    </row>
    <row r="6" spans="1:3" ht="20.25" customHeight="1">
      <c r="A6" s="243" t="s">
        <v>840</v>
      </c>
      <c r="B6" s="39"/>
      <c r="C6" s="39"/>
    </row>
    <row r="7" spans="1:3" ht="20.25" customHeight="1">
      <c r="A7" s="5" t="s">
        <v>18</v>
      </c>
      <c r="B7" s="245">
        <v>2662191298</v>
      </c>
      <c r="C7" s="245">
        <v>2600026860</v>
      </c>
    </row>
    <row r="8" spans="1:3" ht="20.25" customHeight="1">
      <c r="A8" s="5" t="s">
        <v>19</v>
      </c>
      <c r="B8" s="245">
        <v>201141304</v>
      </c>
      <c r="C8" s="245">
        <v>223679163</v>
      </c>
    </row>
    <row r="9" spans="1:3" ht="20.25" customHeight="1">
      <c r="A9" s="5" t="s">
        <v>848</v>
      </c>
      <c r="B9" s="245">
        <v>52573952</v>
      </c>
      <c r="C9" s="245">
        <v>51203001</v>
      </c>
    </row>
    <row r="10" spans="1:3" ht="20.25" customHeight="1">
      <c r="A10" s="5" t="s">
        <v>21</v>
      </c>
      <c r="B10" s="246">
        <v>28169772</v>
      </c>
      <c r="C10" s="245">
        <v>0</v>
      </c>
    </row>
    <row r="11" spans="1:3" ht="20.25" customHeight="1">
      <c r="A11" s="5" t="s">
        <v>23</v>
      </c>
      <c r="B11" s="245">
        <v>55790156</v>
      </c>
      <c r="C11" s="245">
        <v>42727776</v>
      </c>
    </row>
    <row r="12" spans="1:3" ht="20.25" customHeight="1">
      <c r="A12" s="5" t="s">
        <v>905</v>
      </c>
      <c r="B12" s="245">
        <v>137964742</v>
      </c>
      <c r="C12" s="245">
        <v>119087259</v>
      </c>
    </row>
    <row r="13" spans="1:3" ht="20.25" customHeight="1">
      <c r="A13" s="248" t="s">
        <v>34</v>
      </c>
      <c r="B13" s="249">
        <f>SUM(B7:B12)</f>
        <v>3137831224</v>
      </c>
      <c r="C13" s="249">
        <f>SUM(C7:C12)</f>
        <v>3036724059</v>
      </c>
    </row>
    <row r="14" spans="1:3" ht="20.25" customHeight="1">
      <c r="A14" s="244" t="s">
        <v>839</v>
      </c>
      <c r="B14" s="40"/>
      <c r="C14" s="40"/>
    </row>
    <row r="15" spans="1:3" ht="20.25" customHeight="1">
      <c r="A15" s="5" t="s">
        <v>24</v>
      </c>
      <c r="B15" s="245">
        <v>-1369436828</v>
      </c>
      <c r="C15" s="245">
        <v>-1291068419</v>
      </c>
    </row>
    <row r="16" spans="1:3" ht="20.25" customHeight="1">
      <c r="A16" s="5" t="s">
        <v>25</v>
      </c>
      <c r="B16" s="245">
        <v>-217079491</v>
      </c>
      <c r="C16" s="245">
        <v>-198678371</v>
      </c>
    </row>
    <row r="17" spans="1:3" ht="20.25" customHeight="1">
      <c r="A17" s="5" t="s">
        <v>26</v>
      </c>
      <c r="B17" s="245">
        <v>-82222552</v>
      </c>
      <c r="C17" s="245">
        <v>-77182565</v>
      </c>
    </row>
    <row r="18" spans="1:3" ht="20.25" customHeight="1">
      <c r="A18" s="5" t="s">
        <v>28</v>
      </c>
      <c r="B18" s="245">
        <v>-70113926</v>
      </c>
      <c r="C18" s="245">
        <v>-62900851</v>
      </c>
    </row>
    <row r="19" spans="1:3" ht="20.25" customHeight="1">
      <c r="A19" s="5" t="s">
        <v>29</v>
      </c>
      <c r="B19" s="245">
        <v>-715844510</v>
      </c>
      <c r="C19" s="245">
        <v>-682467894</v>
      </c>
    </row>
    <row r="20" spans="1:3" ht="20.25" customHeight="1">
      <c r="A20" s="5" t="s">
        <v>954</v>
      </c>
      <c r="B20" s="245">
        <v>-488081753</v>
      </c>
      <c r="C20" s="245">
        <v>-408522756</v>
      </c>
    </row>
    <row r="21" spans="1:3" ht="20.25" customHeight="1">
      <c r="A21" s="5" t="s">
        <v>862</v>
      </c>
      <c r="B21" s="245">
        <v>-52208363</v>
      </c>
      <c r="C21" s="245">
        <v>-101494155</v>
      </c>
    </row>
    <row r="22" spans="1:3" ht="20.25" customHeight="1">
      <c r="A22" s="5" t="s">
        <v>835</v>
      </c>
      <c r="B22" s="245">
        <v>-65881692</v>
      </c>
      <c r="C22" s="245">
        <v>-54329053</v>
      </c>
    </row>
    <row r="23" spans="1:3" ht="20.25" customHeight="1">
      <c r="A23" s="248" t="s">
        <v>34</v>
      </c>
      <c r="B23" s="249">
        <f>SUM(B15:B22)</f>
        <v>-3060869115</v>
      </c>
      <c r="C23" s="249">
        <f>SUM(C15:C22)</f>
        <v>-2876644064</v>
      </c>
    </row>
    <row r="24" spans="1:3" ht="20.25" customHeight="1">
      <c r="A24" s="238"/>
      <c r="B24" s="247"/>
      <c r="C24" s="247"/>
    </row>
    <row r="25" spans="1:3" ht="20.25" customHeight="1">
      <c r="A25" s="239" t="s">
        <v>1197</v>
      </c>
      <c r="B25" s="90">
        <f>B13+B23</f>
        <v>76962109</v>
      </c>
      <c r="C25" s="90">
        <f>C13+C23</f>
        <v>160079995</v>
      </c>
    </row>
    <row r="26" spans="1:3" ht="20.25" customHeight="1">
      <c r="A26" s="242" t="s">
        <v>1198</v>
      </c>
      <c r="B26" s="91"/>
      <c r="C26" s="91"/>
    </row>
    <row r="27" spans="1:3" ht="20.25" customHeight="1">
      <c r="A27" s="5" t="s">
        <v>30</v>
      </c>
      <c r="B27" s="245">
        <v>-468820496</v>
      </c>
      <c r="C27" s="245">
        <v>-483173293</v>
      </c>
    </row>
    <row r="28" spans="1:3" ht="20.25" customHeight="1">
      <c r="A28" s="5" t="s">
        <v>841</v>
      </c>
      <c r="B28" s="245">
        <v>-35110326</v>
      </c>
      <c r="C28" s="245">
        <v>-30221311</v>
      </c>
    </row>
    <row r="29" spans="1:3" ht="20.25" customHeight="1">
      <c r="A29" s="5" t="s">
        <v>41</v>
      </c>
      <c r="B29" s="245">
        <v>83131208</v>
      </c>
      <c r="C29" s="245">
        <v>16652456</v>
      </c>
    </row>
    <row r="30" spans="1:3" ht="20.25" customHeight="1">
      <c r="A30" s="5" t="s">
        <v>836</v>
      </c>
      <c r="B30" s="245">
        <v>901978</v>
      </c>
      <c r="C30" s="245">
        <v>274773</v>
      </c>
    </row>
    <row r="31" spans="1:3" ht="20.25" customHeight="1">
      <c r="A31" s="239" t="s">
        <v>1199</v>
      </c>
      <c r="B31" s="90">
        <f>SUM(B27:B30)</f>
        <v>-419897636</v>
      </c>
      <c r="C31" s="90">
        <f>SUM(C27:C30)</f>
        <v>-496467375</v>
      </c>
    </row>
    <row r="32" spans="1:3" ht="20.25" customHeight="1">
      <c r="A32" s="242" t="s">
        <v>1200</v>
      </c>
      <c r="B32" s="92"/>
      <c r="C32" s="92"/>
    </row>
    <row r="33" spans="1:3" ht="20.25" customHeight="1">
      <c r="A33" s="240" t="s">
        <v>837</v>
      </c>
      <c r="B33" s="245">
        <v>3947000000</v>
      </c>
      <c r="C33" s="245">
        <v>4082000000</v>
      </c>
    </row>
    <row r="34" spans="1:3" ht="20.25" customHeight="1">
      <c r="A34" s="240" t="s">
        <v>858</v>
      </c>
      <c r="B34" s="245">
        <v>-3739973327</v>
      </c>
      <c r="C34" s="245">
        <v>-2889403556</v>
      </c>
    </row>
    <row r="35" spans="1:3" ht="20.25" customHeight="1">
      <c r="A35" s="241" t="s">
        <v>1201</v>
      </c>
      <c r="B35" s="108">
        <f>SUM(B33:B34)</f>
        <v>207026673</v>
      </c>
      <c r="C35" s="108">
        <f>SUM(C33:C34)</f>
        <v>1192596444</v>
      </c>
    </row>
    <row r="36" spans="1:3" ht="20.25" customHeight="1">
      <c r="A36" s="239" t="s">
        <v>838</v>
      </c>
      <c r="B36" s="90">
        <f>B25+B31+B35</f>
        <v>-135908854</v>
      </c>
      <c r="C36" s="90">
        <f>C25+C31+C35</f>
        <v>856209064</v>
      </c>
    </row>
  </sheetData>
  <mergeCells count="1">
    <mergeCell ref="A1:B1"/>
  </mergeCells>
  <pageMargins left="0.7" right="0.7" top="0.86458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2014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3"/>
  <sheetViews>
    <sheetView view="pageBreakPreview" zoomScaleNormal="100" zoomScaleSheetLayoutView="100" workbookViewId="0">
      <selection activeCell="C10" sqref="C10"/>
    </sheetView>
  </sheetViews>
  <sheetFormatPr defaultRowHeight="12.75"/>
  <cols>
    <col min="1" max="1" width="11.28515625" style="14" customWidth="1"/>
    <col min="2" max="2" width="35.28515625" style="13" customWidth="1"/>
    <col min="3" max="4" width="21.140625" style="13" customWidth="1"/>
    <col min="5" max="16384" width="9.140625" style="13"/>
  </cols>
  <sheetData>
    <row r="1" spans="1:4" ht="21.75" customHeight="1">
      <c r="A1" s="262" t="s">
        <v>861</v>
      </c>
      <c r="B1" s="263"/>
      <c r="C1" s="263"/>
    </row>
    <row r="2" spans="1:4" ht="14.25" customHeight="1">
      <c r="A2" s="25"/>
      <c r="B2" s="26"/>
      <c r="C2" s="26"/>
      <c r="D2" s="67" t="s">
        <v>61</v>
      </c>
    </row>
    <row r="3" spans="1:4" ht="35.25" customHeight="1">
      <c r="A3" s="93" t="s">
        <v>3</v>
      </c>
      <c r="B3" s="93" t="s">
        <v>4</v>
      </c>
      <c r="C3" s="94">
        <f>D3+1</f>
        <v>2014</v>
      </c>
      <c r="D3" s="95">
        <v>2013</v>
      </c>
    </row>
    <row r="4" spans="1:4" ht="30.75" customHeight="1">
      <c r="A4" s="27">
        <v>1</v>
      </c>
      <c r="B4" s="28" t="s">
        <v>24</v>
      </c>
      <c r="C4" s="160">
        <v>3605730</v>
      </c>
      <c r="D4" s="160">
        <v>5683429</v>
      </c>
    </row>
    <row r="5" spans="1:4" ht="30.75" customHeight="1">
      <c r="A5" s="27">
        <v>2</v>
      </c>
      <c r="B5" s="28" t="s">
        <v>25</v>
      </c>
      <c r="C5" s="160">
        <v>16525842</v>
      </c>
      <c r="D5" s="160">
        <v>17104220</v>
      </c>
    </row>
    <row r="6" spans="1:4" ht="30.75" customHeight="1">
      <c r="A6" s="27">
        <v>3</v>
      </c>
      <c r="B6" s="28" t="s">
        <v>26</v>
      </c>
      <c r="C6" s="160">
        <v>1625622</v>
      </c>
      <c r="D6" s="160">
        <v>1038200</v>
      </c>
    </row>
    <row r="7" spans="1:4" ht="30.75" customHeight="1">
      <c r="A7" s="27">
        <v>4</v>
      </c>
      <c r="B7" s="28" t="s">
        <v>27</v>
      </c>
      <c r="C7" s="160">
        <v>1029625</v>
      </c>
      <c r="D7" s="160">
        <v>1157513</v>
      </c>
    </row>
    <row r="8" spans="1:4" ht="30.75" customHeight="1">
      <c r="A8" s="27">
        <v>5</v>
      </c>
      <c r="B8" s="28" t="s">
        <v>28</v>
      </c>
      <c r="C8" s="160">
        <v>878670</v>
      </c>
      <c r="D8" s="160">
        <v>2718907</v>
      </c>
    </row>
    <row r="9" spans="1:4" ht="30.75" customHeight="1">
      <c r="A9" s="27">
        <v>6</v>
      </c>
      <c r="B9" s="28" t="s">
        <v>29</v>
      </c>
      <c r="C9" s="160">
        <v>6761481</v>
      </c>
      <c r="D9" s="160">
        <v>6834227</v>
      </c>
    </row>
    <row r="10" spans="1:4" ht="30.75" customHeight="1">
      <c r="A10" s="27">
        <v>7</v>
      </c>
      <c r="B10" s="28" t="s">
        <v>956</v>
      </c>
      <c r="C10" s="160">
        <v>13186832</v>
      </c>
      <c r="D10" s="160">
        <v>15786438</v>
      </c>
    </row>
    <row r="11" spans="1:4" ht="30.75" customHeight="1">
      <c r="A11" s="27">
        <v>8</v>
      </c>
      <c r="B11" s="28" t="s">
        <v>30</v>
      </c>
      <c r="C11" s="160">
        <v>72806858</v>
      </c>
      <c r="D11" s="160">
        <v>81122664</v>
      </c>
    </row>
    <row r="12" spans="1:4" ht="30.75" customHeight="1">
      <c r="A12" s="27" t="s">
        <v>227</v>
      </c>
      <c r="B12" s="28" t="s">
        <v>1195</v>
      </c>
      <c r="C12" s="160">
        <v>1657924</v>
      </c>
      <c r="D12" s="160">
        <v>2315200</v>
      </c>
    </row>
    <row r="13" spans="1:4" ht="20.25" customHeight="1">
      <c r="A13" s="286" t="s">
        <v>34</v>
      </c>
      <c r="B13" s="286"/>
      <c r="C13" s="252">
        <f>SUM(C4:C12)</f>
        <v>118078584</v>
      </c>
      <c r="D13" s="252">
        <f>SUM(D4:D12)</f>
        <v>133760798</v>
      </c>
    </row>
    <row r="14" spans="1:4" ht="25.5" customHeight="1">
      <c r="A14" s="13"/>
      <c r="B14" s="31"/>
    </row>
    <row r="15" spans="1:4">
      <c r="A15" s="285"/>
      <c r="B15" s="285"/>
      <c r="C15" s="285"/>
    </row>
    <row r="16" spans="1:4">
      <c r="A16" s="285"/>
      <c r="B16" s="285"/>
      <c r="C16" s="285"/>
    </row>
    <row r="17" spans="1:3">
      <c r="A17" s="285"/>
      <c r="B17" s="285"/>
      <c r="C17" s="285"/>
    </row>
    <row r="18" spans="1:3" ht="2.25" customHeight="1">
      <c r="A18" s="285"/>
      <c r="B18" s="285"/>
      <c r="C18" s="285"/>
    </row>
    <row r="19" spans="1:3" hidden="1">
      <c r="A19" s="285"/>
      <c r="B19" s="285"/>
      <c r="C19" s="285"/>
    </row>
    <row r="20" spans="1:3" ht="7.5" hidden="1" customHeight="1">
      <c r="A20" s="285"/>
      <c r="B20" s="285"/>
      <c r="C20" s="285"/>
    </row>
    <row r="21" spans="1:3" ht="0.75" hidden="1" customHeight="1">
      <c r="A21" s="285"/>
      <c r="B21" s="285"/>
      <c r="C21" s="285"/>
    </row>
    <row r="22" spans="1:3" hidden="1">
      <c r="A22" s="285"/>
      <c r="B22" s="285"/>
      <c r="C22" s="285"/>
    </row>
    <row r="23" spans="1:3" ht="3" customHeight="1">
      <c r="A23" s="285"/>
      <c r="B23" s="285"/>
      <c r="C23" s="285"/>
    </row>
  </sheetData>
  <mergeCells count="3">
    <mergeCell ref="A1:C1"/>
    <mergeCell ref="A15:C23"/>
    <mergeCell ref="A13:B13"/>
  </mergeCells>
  <phoneticPr fontId="15" type="noConversion"/>
  <pageMargins left="0.7" right="0.7" top="0.82291666666666663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view="pageBreakPreview" zoomScaleNormal="100" zoomScaleSheetLayoutView="100" workbookViewId="0">
      <selection activeCell="E9" sqref="E9"/>
    </sheetView>
  </sheetViews>
  <sheetFormatPr defaultRowHeight="12.75"/>
  <cols>
    <col min="1" max="1" width="11.85546875" style="14" bestFit="1" customWidth="1"/>
    <col min="2" max="2" width="39.7109375" style="13" customWidth="1"/>
    <col min="3" max="3" width="19.7109375" style="13" bestFit="1" customWidth="1"/>
    <col min="4" max="4" width="17.5703125" style="13" bestFit="1" customWidth="1"/>
    <col min="5" max="16384" width="9.140625" style="13"/>
  </cols>
  <sheetData>
    <row r="1" spans="1:4" ht="22.5" customHeight="1">
      <c r="A1" s="262" t="s">
        <v>859</v>
      </c>
      <c r="B1" s="263"/>
      <c r="C1" s="263"/>
    </row>
    <row r="2" spans="1:4" ht="14.25" customHeight="1">
      <c r="A2" s="25"/>
      <c r="B2" s="26"/>
      <c r="C2" s="26"/>
      <c r="D2" s="67" t="s">
        <v>61</v>
      </c>
    </row>
    <row r="3" spans="1:4" ht="35.25" customHeight="1">
      <c r="A3" s="93" t="s">
        <v>3</v>
      </c>
      <c r="B3" s="93" t="s">
        <v>4</v>
      </c>
      <c r="C3" s="94">
        <f>D3+1</f>
        <v>2014</v>
      </c>
      <c r="D3" s="95">
        <v>2013</v>
      </c>
    </row>
    <row r="4" spans="1:4" ht="30.75" customHeight="1">
      <c r="A4" s="27">
        <v>1</v>
      </c>
      <c r="B4" s="28" t="s">
        <v>24</v>
      </c>
      <c r="C4" s="160">
        <v>5019051</v>
      </c>
      <c r="D4" s="160">
        <v>5497727</v>
      </c>
    </row>
    <row r="5" spans="1:4" ht="30.75" customHeight="1">
      <c r="A5" s="27">
        <v>2</v>
      </c>
      <c r="B5" s="28" t="s">
        <v>25</v>
      </c>
      <c r="C5" s="160">
        <v>23024118</v>
      </c>
      <c r="D5" s="160">
        <v>21681896</v>
      </c>
    </row>
    <row r="6" spans="1:4" ht="30.75" customHeight="1">
      <c r="A6" s="27">
        <v>3</v>
      </c>
      <c r="B6" s="28" t="s">
        <v>26</v>
      </c>
      <c r="C6" s="160">
        <v>4281607</v>
      </c>
      <c r="D6" s="160">
        <v>3707541</v>
      </c>
    </row>
    <row r="7" spans="1:4" ht="30.75" customHeight="1">
      <c r="A7" s="27">
        <v>4</v>
      </c>
      <c r="B7" s="28" t="s">
        <v>27</v>
      </c>
      <c r="C7" s="160">
        <v>2158615</v>
      </c>
      <c r="D7" s="160">
        <v>1225510</v>
      </c>
    </row>
    <row r="8" spans="1:4" ht="30.75" customHeight="1">
      <c r="A8" s="27">
        <v>5</v>
      </c>
      <c r="B8" s="28" t="s">
        <v>28</v>
      </c>
      <c r="C8" s="160">
        <v>3738991</v>
      </c>
      <c r="D8" s="160">
        <v>3977545</v>
      </c>
    </row>
    <row r="9" spans="1:4" ht="30.75" customHeight="1">
      <c r="A9" s="27">
        <v>6</v>
      </c>
      <c r="B9" s="28" t="s">
        <v>29</v>
      </c>
      <c r="C9" s="160">
        <v>2006157</v>
      </c>
      <c r="D9" s="161">
        <v>5329357</v>
      </c>
    </row>
    <row r="10" spans="1:4" ht="30.75" customHeight="1">
      <c r="A10" s="27">
        <v>7</v>
      </c>
      <c r="B10" s="28" t="s">
        <v>956</v>
      </c>
      <c r="C10" s="160">
        <v>6411865</v>
      </c>
      <c r="D10" s="160">
        <v>257653</v>
      </c>
    </row>
    <row r="11" spans="1:4" ht="30.75" customHeight="1">
      <c r="A11" s="27">
        <v>8</v>
      </c>
      <c r="B11" s="28" t="s">
        <v>30</v>
      </c>
      <c r="C11" s="300">
        <v>79461204</v>
      </c>
      <c r="D11" s="300">
        <v>85085031</v>
      </c>
    </row>
    <row r="12" spans="1:4" ht="20.25" customHeight="1">
      <c r="A12" s="286" t="s">
        <v>34</v>
      </c>
      <c r="B12" s="286"/>
      <c r="C12" s="252">
        <f>SUM(C4:C11)</f>
        <v>126101608</v>
      </c>
      <c r="D12" s="252">
        <f>SUM(D4:D11)</f>
        <v>126762260</v>
      </c>
    </row>
    <row r="13" spans="1:4" ht="63.75" customHeight="1">
      <c r="A13" s="29"/>
      <c r="C13" s="30"/>
    </row>
    <row r="14" spans="1:4" ht="25.5" customHeight="1">
      <c r="A14" s="13"/>
      <c r="B14" s="31"/>
    </row>
    <row r="15" spans="1:4">
      <c r="A15" s="285"/>
      <c r="B15" s="285"/>
      <c r="C15" s="285"/>
    </row>
    <row r="16" spans="1:4">
      <c r="A16" s="285"/>
      <c r="B16" s="285"/>
      <c r="C16" s="285"/>
    </row>
    <row r="17" spans="1:3">
      <c r="A17" s="285"/>
      <c r="B17" s="285"/>
      <c r="C17" s="285"/>
    </row>
    <row r="18" spans="1:3" ht="2.25" customHeight="1">
      <c r="A18" s="285"/>
      <c r="B18" s="285"/>
      <c r="C18" s="285"/>
    </row>
    <row r="19" spans="1:3" hidden="1">
      <c r="A19" s="285"/>
      <c r="B19" s="285"/>
      <c r="C19" s="285"/>
    </row>
    <row r="20" spans="1:3" ht="7.5" hidden="1" customHeight="1">
      <c r="A20" s="285"/>
      <c r="B20" s="285"/>
      <c r="C20" s="285"/>
    </row>
    <row r="21" spans="1:3" ht="0.75" hidden="1" customHeight="1">
      <c r="A21" s="285"/>
      <c r="B21" s="285"/>
      <c r="C21" s="285"/>
    </row>
    <row r="22" spans="1:3" hidden="1">
      <c r="A22" s="285"/>
      <c r="B22" s="285"/>
      <c r="C22" s="285"/>
    </row>
    <row r="23" spans="1:3" ht="3" customHeight="1">
      <c r="A23" s="285"/>
      <c r="B23" s="285"/>
      <c r="C23" s="285"/>
    </row>
  </sheetData>
  <mergeCells count="3">
    <mergeCell ref="A1:C1"/>
    <mergeCell ref="A12:B12"/>
    <mergeCell ref="A15:C23"/>
  </mergeCells>
  <phoneticPr fontId="15" type="noConversion"/>
  <pageMargins left="0.7" right="0.7" top="0.83333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activeCell="D12" sqref="A12:D12"/>
    </sheetView>
  </sheetViews>
  <sheetFormatPr defaultRowHeight="12.75"/>
  <cols>
    <col min="1" max="1" width="11.85546875" style="14" bestFit="1" customWidth="1"/>
    <col min="2" max="2" width="39.140625" style="13" customWidth="1"/>
    <col min="3" max="3" width="19.7109375" style="13" bestFit="1" customWidth="1"/>
    <col min="4" max="4" width="17.5703125" style="13" bestFit="1" customWidth="1"/>
    <col min="5" max="16384" width="9.140625" style="13"/>
  </cols>
  <sheetData>
    <row r="1" spans="1:4" ht="21.75" customHeight="1">
      <c r="A1" s="262" t="s">
        <v>957</v>
      </c>
      <c r="B1" s="263"/>
      <c r="C1" s="263"/>
    </row>
    <row r="2" spans="1:4" ht="14.25" customHeight="1">
      <c r="A2" s="25"/>
      <c r="B2" s="26"/>
      <c r="C2" s="26"/>
      <c r="D2" s="67" t="s">
        <v>61</v>
      </c>
    </row>
    <row r="3" spans="1:4" ht="35.25" customHeight="1">
      <c r="A3" s="93" t="s">
        <v>3</v>
      </c>
      <c r="B3" s="93" t="s">
        <v>4</v>
      </c>
      <c r="C3" s="94">
        <f>D3+1</f>
        <v>2014</v>
      </c>
      <c r="D3" s="95">
        <v>2013</v>
      </c>
    </row>
    <row r="4" spans="1:4" ht="30.75" customHeight="1">
      <c r="A4" s="27">
        <v>1</v>
      </c>
      <c r="B4" s="28" t="s">
        <v>24</v>
      </c>
      <c r="C4" s="162">
        <v>417876</v>
      </c>
      <c r="D4" s="162">
        <v>316696</v>
      </c>
    </row>
    <row r="5" spans="1:4" ht="30.75" customHeight="1">
      <c r="A5" s="27">
        <v>2</v>
      </c>
      <c r="B5" s="28" t="s">
        <v>25</v>
      </c>
      <c r="C5" s="162">
        <v>4770491</v>
      </c>
      <c r="D5" s="162">
        <v>1194905</v>
      </c>
    </row>
    <row r="6" spans="1:4" ht="30.75" customHeight="1">
      <c r="A6" s="27">
        <v>3</v>
      </c>
      <c r="B6" s="28" t="s">
        <v>26</v>
      </c>
      <c r="C6" s="162">
        <v>1016531</v>
      </c>
      <c r="D6" s="162">
        <v>274064</v>
      </c>
    </row>
    <row r="7" spans="1:4" ht="30.75" customHeight="1">
      <c r="A7" s="27">
        <v>4</v>
      </c>
      <c r="B7" s="28" t="s">
        <v>27</v>
      </c>
      <c r="C7" s="162">
        <v>1138361</v>
      </c>
      <c r="D7" s="162">
        <v>797456</v>
      </c>
    </row>
    <row r="8" spans="1:4" ht="30.75" customHeight="1">
      <c r="A8" s="27">
        <v>5</v>
      </c>
      <c r="B8" s="28" t="s">
        <v>28</v>
      </c>
      <c r="C8" s="162">
        <v>1162457</v>
      </c>
      <c r="D8" s="162">
        <v>334245</v>
      </c>
    </row>
    <row r="9" spans="1:4" ht="30.75" customHeight="1">
      <c r="A9" s="27">
        <v>6</v>
      </c>
      <c r="B9" s="28" t="s">
        <v>29</v>
      </c>
      <c r="C9" s="162">
        <v>86790</v>
      </c>
      <c r="D9" s="167">
        <v>35173</v>
      </c>
    </row>
    <row r="10" spans="1:4" ht="30.75" customHeight="1">
      <c r="A10" s="27">
        <v>7</v>
      </c>
      <c r="B10" s="28" t="s">
        <v>956</v>
      </c>
      <c r="C10" s="162">
        <v>45789</v>
      </c>
      <c r="D10" s="167">
        <v>483</v>
      </c>
    </row>
    <row r="11" spans="1:4" ht="30.75" customHeight="1">
      <c r="A11" s="27">
        <v>8</v>
      </c>
      <c r="B11" s="28" t="s">
        <v>30</v>
      </c>
      <c r="C11" s="162">
        <v>114567347</v>
      </c>
      <c r="D11" s="162">
        <v>97586327</v>
      </c>
    </row>
    <row r="12" spans="1:4" ht="20.25" customHeight="1">
      <c r="A12" s="286" t="s">
        <v>34</v>
      </c>
      <c r="B12" s="286"/>
      <c r="C12" s="251">
        <f>SUM(C4:C11)</f>
        <v>123205642</v>
      </c>
      <c r="D12" s="251">
        <f>SUM(D4:D11)</f>
        <v>100539349</v>
      </c>
    </row>
    <row r="13" spans="1:4" ht="63.75" customHeight="1">
      <c r="A13" s="29"/>
      <c r="C13" s="30"/>
    </row>
    <row r="14" spans="1:4" ht="25.5" customHeight="1">
      <c r="A14" s="13"/>
      <c r="B14" s="31"/>
    </row>
    <row r="15" spans="1:4">
      <c r="A15" s="285"/>
      <c r="B15" s="285"/>
      <c r="C15" s="285"/>
    </row>
    <row r="16" spans="1:4">
      <c r="A16" s="285"/>
      <c r="B16" s="285"/>
      <c r="C16" s="285"/>
    </row>
    <row r="17" spans="1:3">
      <c r="A17" s="285"/>
      <c r="B17" s="285"/>
      <c r="C17" s="285"/>
    </row>
    <row r="18" spans="1:3" ht="2.25" customHeight="1">
      <c r="A18" s="285"/>
      <c r="B18" s="285"/>
      <c r="C18" s="285"/>
    </row>
    <row r="19" spans="1:3" hidden="1">
      <c r="A19" s="285"/>
      <c r="B19" s="285"/>
      <c r="C19" s="285"/>
    </row>
    <row r="20" spans="1:3" ht="7.5" hidden="1" customHeight="1">
      <c r="A20" s="285"/>
      <c r="B20" s="285"/>
      <c r="C20" s="285"/>
    </row>
    <row r="21" spans="1:3" ht="0.75" hidden="1" customHeight="1">
      <c r="A21" s="285"/>
      <c r="B21" s="285"/>
      <c r="C21" s="285"/>
    </row>
    <row r="22" spans="1:3" hidden="1">
      <c r="A22" s="285"/>
      <c r="B22" s="285"/>
      <c r="C22" s="285"/>
    </row>
    <row r="23" spans="1:3" ht="3" customHeight="1">
      <c r="A23" s="285"/>
      <c r="B23" s="285"/>
      <c r="C23" s="285"/>
    </row>
  </sheetData>
  <mergeCells count="3">
    <mergeCell ref="A1:C1"/>
    <mergeCell ref="A12:B12"/>
    <mergeCell ref="A15:C23"/>
  </mergeCells>
  <phoneticPr fontId="15" type="noConversion"/>
  <pageMargins left="0.7" right="0.7" top="0.83333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6"/>
  <sheetViews>
    <sheetView view="pageBreakPreview" zoomScaleNormal="100" zoomScaleSheetLayoutView="100" workbookViewId="0">
      <selection activeCell="A16" sqref="A16"/>
    </sheetView>
  </sheetViews>
  <sheetFormatPr defaultRowHeight="12.75"/>
  <cols>
    <col min="1" max="1" width="43.7109375" style="13" bestFit="1" customWidth="1"/>
    <col min="2" max="6" width="16.140625" style="13" customWidth="1"/>
    <col min="7" max="16384" width="9.140625" style="13"/>
  </cols>
  <sheetData>
    <row r="1" spans="1:6" ht="21.75" customHeight="1">
      <c r="A1" s="262" t="s">
        <v>958</v>
      </c>
      <c r="B1" s="287"/>
      <c r="C1" s="287"/>
      <c r="D1" s="287"/>
      <c r="E1" s="287"/>
      <c r="F1" s="287"/>
    </row>
    <row r="2" spans="1:6" ht="14.25" customHeight="1">
      <c r="A2" s="288" t="s">
        <v>220</v>
      </c>
      <c r="B2" s="288"/>
      <c r="C2" s="288"/>
      <c r="D2" s="288"/>
      <c r="E2" s="288"/>
      <c r="F2" s="288"/>
    </row>
    <row r="3" spans="1:6" ht="39" customHeight="1">
      <c r="A3" s="88" t="s">
        <v>35</v>
      </c>
      <c r="B3" s="88" t="s">
        <v>5</v>
      </c>
      <c r="C3" s="88" t="s">
        <v>6</v>
      </c>
      <c r="D3" s="88" t="s">
        <v>7</v>
      </c>
      <c r="E3" s="88" t="s">
        <v>117</v>
      </c>
      <c r="F3" s="88" t="s">
        <v>8</v>
      </c>
    </row>
    <row r="4" spans="1:6" ht="27.75" customHeight="1">
      <c r="A4" s="5" t="s">
        <v>460</v>
      </c>
      <c r="B4" s="163">
        <v>1130000</v>
      </c>
      <c r="C4" s="164">
        <v>2805000</v>
      </c>
      <c r="D4" s="164">
        <v>-2705000</v>
      </c>
      <c r="E4" s="164">
        <v>100000</v>
      </c>
      <c r="F4" s="164">
        <v>1230000</v>
      </c>
    </row>
    <row r="5" spans="1:6" ht="27.75" customHeight="1">
      <c r="A5" s="5" t="s">
        <v>461</v>
      </c>
      <c r="B5" s="163">
        <v>108000</v>
      </c>
      <c r="C5" s="163">
        <v>432000</v>
      </c>
      <c r="D5" s="164">
        <v>-432000</v>
      </c>
      <c r="E5" s="164" t="s">
        <v>227</v>
      </c>
      <c r="F5" s="164">
        <v>108000</v>
      </c>
    </row>
    <row r="6" spans="1:6" ht="27.75" customHeight="1">
      <c r="A6" s="5" t="s">
        <v>462</v>
      </c>
      <c r="B6" s="163">
        <v>620000</v>
      </c>
      <c r="C6" s="163">
        <v>240000</v>
      </c>
      <c r="D6" s="164">
        <v>-280000</v>
      </c>
      <c r="E6" s="164">
        <v>-40000</v>
      </c>
      <c r="F6" s="164">
        <v>580000</v>
      </c>
    </row>
    <row r="7" spans="1:6" ht="27.75" customHeight="1">
      <c r="A7" s="5" t="s">
        <v>464</v>
      </c>
      <c r="B7" s="163">
        <v>15638</v>
      </c>
      <c r="C7" s="165">
        <v>0</v>
      </c>
      <c r="D7" s="164">
        <v>-6255</v>
      </c>
      <c r="E7" s="164">
        <v>-6255</v>
      </c>
      <c r="F7" s="164">
        <v>9383</v>
      </c>
    </row>
    <row r="8" spans="1:6" ht="27.75" customHeight="1">
      <c r="A8" s="5" t="s">
        <v>463</v>
      </c>
      <c r="B8" s="163">
        <v>1085000</v>
      </c>
      <c r="C8" s="163" t="s">
        <v>227</v>
      </c>
      <c r="D8" s="164" t="s">
        <v>227</v>
      </c>
      <c r="E8" s="164" t="s">
        <v>227</v>
      </c>
      <c r="F8" s="164">
        <v>1085000</v>
      </c>
    </row>
    <row r="9" spans="1:6" ht="27.75" customHeight="1">
      <c r="A9" s="109" t="s">
        <v>9</v>
      </c>
      <c r="B9" s="250">
        <f>SUM(B4:B8)</f>
        <v>2958638</v>
      </c>
      <c r="C9" s="250">
        <f>SUM(C4:C8)</f>
        <v>3477000</v>
      </c>
      <c r="D9" s="250">
        <f>SUM(D4:D8)</f>
        <v>-3423255</v>
      </c>
      <c r="E9" s="250">
        <f>SUM(E4:E8)</f>
        <v>53745</v>
      </c>
      <c r="F9" s="250">
        <f>SUM(F4:F8)</f>
        <v>3012383</v>
      </c>
    </row>
    <row r="10" spans="1:6" ht="6" customHeight="1">
      <c r="A10" s="6"/>
      <c r="B10" s="96"/>
      <c r="C10" s="96"/>
      <c r="D10" s="96"/>
      <c r="E10" s="96"/>
      <c r="F10" s="96"/>
    </row>
    <row r="11" spans="1:6" ht="27" customHeight="1">
      <c r="A11" s="5" t="s">
        <v>466</v>
      </c>
      <c r="B11" s="163">
        <v>564000</v>
      </c>
      <c r="C11" s="165">
        <v>0</v>
      </c>
      <c r="D11" s="165">
        <v>-282000</v>
      </c>
      <c r="E11" s="165">
        <v>-282000</v>
      </c>
      <c r="F11" s="163">
        <v>282000</v>
      </c>
    </row>
    <row r="12" spans="1:6" ht="27" customHeight="1">
      <c r="A12" s="5" t="s">
        <v>467</v>
      </c>
      <c r="B12" s="163">
        <v>1598000</v>
      </c>
      <c r="C12" s="163">
        <v>470000</v>
      </c>
      <c r="D12" s="165">
        <v>0</v>
      </c>
      <c r="E12" s="163">
        <v>470000</v>
      </c>
      <c r="F12" s="163">
        <v>2068000</v>
      </c>
    </row>
    <row r="13" spans="1:6" ht="30.75" customHeight="1">
      <c r="A13" s="5" t="s">
        <v>465</v>
      </c>
      <c r="B13" s="163">
        <v>255084</v>
      </c>
      <c r="C13" s="165">
        <v>0</v>
      </c>
      <c r="D13" s="163">
        <v>-43801</v>
      </c>
      <c r="E13" s="163">
        <v>-43801</v>
      </c>
      <c r="F13" s="163">
        <v>211283</v>
      </c>
    </row>
    <row r="14" spans="1:6" ht="30.75" customHeight="1">
      <c r="A14" s="109" t="s">
        <v>468</v>
      </c>
      <c r="B14" s="233">
        <f>SUM(B11:B13)</f>
        <v>2417084</v>
      </c>
      <c r="C14" s="233">
        <f>SUM(C11:C13)</f>
        <v>470000</v>
      </c>
      <c r="D14" s="233">
        <f>SUM(D11:D13)</f>
        <v>-325801</v>
      </c>
      <c r="E14" s="233">
        <f>SUM(E11:E13)</f>
        <v>144199</v>
      </c>
      <c r="F14" s="233">
        <f>SUM(F11:F13)</f>
        <v>2561283</v>
      </c>
    </row>
    <row r="15" spans="1:6" ht="6" customHeight="1">
      <c r="A15" s="5"/>
      <c r="B15" s="97"/>
      <c r="C15" s="97"/>
      <c r="D15" s="97"/>
      <c r="E15" s="97"/>
      <c r="F15" s="97"/>
    </row>
    <row r="16" spans="1:6" ht="24.75" customHeight="1">
      <c r="A16" s="109" t="s">
        <v>10</v>
      </c>
      <c r="B16" s="233">
        <f>SUM(B9+B14)</f>
        <v>5375722</v>
      </c>
      <c r="C16" s="233">
        <f>SUM(C9+C14)</f>
        <v>3947000</v>
      </c>
      <c r="D16" s="233">
        <f>SUM(D9+D14)</f>
        <v>-3749056</v>
      </c>
      <c r="E16" s="233">
        <f>SUM(E9+E14)</f>
        <v>197944</v>
      </c>
      <c r="F16" s="233">
        <f>SUM(F9+F14)</f>
        <v>5573666</v>
      </c>
    </row>
  </sheetData>
  <mergeCells count="2">
    <mergeCell ref="A1:F1"/>
    <mergeCell ref="A2:F2"/>
  </mergeCells>
  <phoneticPr fontId="15" type="noConversion"/>
  <pageMargins left="0.63" right="0.75" top="1.0729166666666667" bottom="1" header="0.5" footer="0.5"/>
  <pageSetup orientation="landscape" horizontalDpi="300" verticalDpi="300" r:id="rId1"/>
  <headerFooter alignWithMargins="0">
    <oddHeader>&amp;R&amp;"Times New Roman,Regular"Kingdom of Bahrain
Consolidated Final Account
For The Year Ended 31 December 2014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"/>
  <sheetViews>
    <sheetView view="pageBreakPreview" zoomScaleNormal="100" zoomScaleSheetLayoutView="100" workbookViewId="0">
      <selection activeCell="B15" sqref="B15"/>
    </sheetView>
  </sheetViews>
  <sheetFormatPr defaultRowHeight="12.75"/>
  <cols>
    <col min="1" max="1" width="47.5703125" style="13" customWidth="1"/>
    <col min="2" max="3" width="21.5703125" style="13" customWidth="1"/>
    <col min="4" max="16384" width="9.140625" style="13"/>
  </cols>
  <sheetData>
    <row r="1" spans="1:6" ht="21.75" customHeight="1">
      <c r="A1" s="262" t="s">
        <v>965</v>
      </c>
      <c r="B1" s="263"/>
      <c r="C1" s="263"/>
    </row>
    <row r="2" spans="1:6" ht="14.25" customHeight="1">
      <c r="C2" s="22" t="s">
        <v>220</v>
      </c>
    </row>
    <row r="3" spans="1:6" ht="39.75" customHeight="1">
      <c r="A3" s="88" t="s">
        <v>35</v>
      </c>
      <c r="B3" s="98">
        <f>C3+1</f>
        <v>2014</v>
      </c>
      <c r="C3" s="98">
        <v>2013</v>
      </c>
    </row>
    <row r="4" spans="1:6" ht="29.25" customHeight="1">
      <c r="A4" s="99" t="s">
        <v>968</v>
      </c>
      <c r="B4" s="177">
        <v>125000</v>
      </c>
      <c r="C4" s="178">
        <v>125000</v>
      </c>
      <c r="E4" s="32"/>
      <c r="F4" s="32"/>
    </row>
    <row r="5" spans="1:6" ht="29.25" customHeight="1">
      <c r="A5" s="99" t="s">
        <v>967</v>
      </c>
      <c r="B5" s="177">
        <v>-75278</v>
      </c>
      <c r="C5" s="178">
        <v>-58734</v>
      </c>
      <c r="E5" s="33"/>
      <c r="F5" s="33"/>
    </row>
    <row r="6" spans="1:6" ht="21.75" customHeight="1">
      <c r="A6" s="253" t="s">
        <v>966</v>
      </c>
      <c r="B6" s="254">
        <f>SUM(B4:B5)</f>
        <v>49722</v>
      </c>
      <c r="C6" s="254">
        <f>SUM(C4:C5)</f>
        <v>66266</v>
      </c>
    </row>
  </sheetData>
  <mergeCells count="1">
    <mergeCell ref="A1:C1"/>
  </mergeCells>
  <phoneticPr fontId="15" type="noConversion"/>
  <pageMargins left="0.57999999999999996" right="0.75" top="0.82291666666666663" bottom="1" header="0.25" footer="0.5"/>
  <pageSetup orientation="portrait" horizontalDpi="300" verticalDpi="300" r:id="rId1"/>
  <headerFooter>
    <oddHeader>&amp;R&amp;"Times New Roman,Regular"Kingdom of Bahrain
Consolidated Final Account
For The Year Ended 31 December 2014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F95DD7-6588-4B52-A85C-BDEA65EAE9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4D0FE2-4AA5-4D71-9473-C88CF92136DB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3.xml><?xml version="1.0" encoding="utf-8"?>
<ds:datastoreItem xmlns:ds="http://schemas.openxmlformats.org/officeDocument/2006/customXml" ds:itemID="{9ED77F03-1CAC-4478-98E0-39A278DE2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10</vt:i4>
      </vt:variant>
    </vt:vector>
  </HeadingPairs>
  <TitlesOfParts>
    <vt:vector size="27" baseType="lpstr">
      <vt:lpstr>Revenue-Expenditure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Encum!Print_Area</vt:lpstr>
      <vt:lpstr>'Rev &amp; Exp 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AlMoalem</cp:lastModifiedBy>
  <cp:lastPrinted>2015-05-28T05:55:10Z</cp:lastPrinted>
  <dcterms:created xsi:type="dcterms:W3CDTF">2003-05-10T11:11:16Z</dcterms:created>
  <dcterms:modified xsi:type="dcterms:W3CDTF">2023-12-10T05:30:32Z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0x0101009AD5B03B9154354895BFFC7068516087</vt:lpwstr>
  </property>
  <property fmtid="{D5CDD505-2E9C-101B-9397-08002B2CF9AE}" pid="3" name="Order">
    <vt:r8>225600</vt:r8>
  </property>
  <property fmtid="{D5CDD505-2E9C-101B-9397-08002B2CF9AE}" pid="4" name="MediaServiceImageTags">
    <vt:lpwstr/>
  </property>
</Properties>
</file>