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A for Website/2012/"/>
    </mc:Choice>
  </mc:AlternateContent>
  <xr:revisionPtr revIDLastSave="103" documentId="11_E8C19CD377DA89E32771156D65A843C78408ADC3" xr6:coauthVersionLast="47" xr6:coauthVersionMax="47" xr10:uidLastSave="{288A69EA-0872-4AC1-818F-D81F5BE70204}"/>
  <bookViews>
    <workbookView xWindow="-120" yWindow="-120" windowWidth="29040" windowHeight="15840" tabRatio="890" xr2:uid="{00000000-000D-0000-FFFF-FFFF00000000}"/>
  </bookViews>
  <sheets>
    <sheet name="Revenue - Expense Statement" sheetId="39" r:id="rId1"/>
    <sheet name="Oil Rev." sheetId="48" r:id="rId2"/>
    <sheet name="Rev &amp; Exp " sheetId="74" r:id="rId3"/>
    <sheet name="Rev." sheetId="26" r:id="rId4"/>
    <sheet name="Rev Details" sheetId="71" r:id="rId5"/>
    <sheet name="Budget" sheetId="41" r:id="rId6"/>
    <sheet name="Amendments" sheetId="72" r:id="rId7"/>
    <sheet name="Exp." sheetId="7" r:id="rId8"/>
    <sheet name="Exp. Detalis" sheetId="50" r:id="rId9"/>
    <sheet name="Tran. Budget Exp" sheetId="59" r:id="rId10"/>
    <sheet name="Projects" sheetId="46" r:id="rId11"/>
    <sheet name="CF" sheetId="60" r:id="rId12"/>
    <sheet name="Account Pay" sheetId="51" r:id="rId13"/>
    <sheet name="Accrued Exp" sheetId="56" r:id="rId14"/>
    <sheet name="Encum" sheetId="52" r:id="rId15"/>
    <sheet name="Financing" sheetId="53" r:id="rId16"/>
    <sheet name="Credits" sheetId="54" r:id="rId17"/>
  </sheets>
  <externalReferences>
    <externalReference r:id="rId18"/>
  </externalReferences>
  <definedNames>
    <definedName name="leer">'[1]تفصيل المصروفات (3)'!$A$2:$A$6</definedName>
    <definedName name="_xlnm.Print_Area" localSheetId="12">'Account Pay'!$A$1:$D$12</definedName>
    <definedName name="_xlnm.Print_Area" localSheetId="13">'Accrued Exp'!$A$1:$D$12</definedName>
    <definedName name="_xlnm.Print_Area" localSheetId="14">Encum!$A$1:$D$12</definedName>
    <definedName name="_xlnm.Print_Area" localSheetId="9">'Tran. Budget Exp'!$A$1:$E$14</definedName>
    <definedName name="_xlnm.Print_Titles" localSheetId="6">Amendments!$3:$3</definedName>
    <definedName name="_xlnm.Print_Titles" localSheetId="7">Exp.!$3:$3</definedName>
    <definedName name="_xlnm.Print_Titles" localSheetId="8">'Exp. Detalis'!$3:$4</definedName>
    <definedName name="_xlnm.Print_Titles" localSheetId="2">'Rev &amp; Exp '!$3:$5</definedName>
    <definedName name="_xlnm.Print_Titles" localSheetId="4">'Rev Details'!$3:$4</definedName>
    <definedName name="المصروفات_حسب_الأبواب_والأقسام_والبنود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7" l="1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H6" i="71"/>
  <c r="H7" i="71"/>
  <c r="H8" i="71"/>
  <c r="H9" i="71"/>
  <c r="H10" i="71"/>
  <c r="H11" i="71"/>
  <c r="H12" i="71"/>
  <c r="H13" i="71"/>
  <c r="H14" i="71"/>
  <c r="H15" i="71"/>
  <c r="H16" i="71"/>
  <c r="H17" i="71"/>
  <c r="H18" i="71"/>
  <c r="H19" i="71"/>
  <c r="H20" i="71"/>
  <c r="H21" i="71"/>
  <c r="H22" i="71"/>
  <c r="H23" i="71"/>
  <c r="H24" i="71"/>
  <c r="H25" i="71"/>
  <c r="H26" i="71"/>
  <c r="H27" i="71"/>
  <c r="H28" i="71"/>
  <c r="H29" i="71"/>
  <c r="H30" i="71"/>
  <c r="H31" i="71"/>
  <c r="H32" i="71"/>
  <c r="H33" i="71"/>
  <c r="H34" i="71"/>
  <c r="H35" i="71"/>
  <c r="H36" i="71"/>
  <c r="H37" i="71"/>
  <c r="H38" i="71"/>
  <c r="H39" i="71"/>
  <c r="H40" i="71"/>
  <c r="H41" i="71"/>
  <c r="H42" i="71"/>
  <c r="H43" i="71"/>
  <c r="H44" i="71"/>
  <c r="H45" i="71"/>
  <c r="H46" i="71"/>
  <c r="H47" i="71"/>
  <c r="H48" i="71"/>
  <c r="H49" i="71"/>
  <c r="H50" i="71"/>
  <c r="H51" i="71"/>
  <c r="H52" i="71"/>
  <c r="H53" i="71"/>
  <c r="H54" i="71"/>
  <c r="H55" i="71"/>
  <c r="H56" i="71"/>
  <c r="H57" i="71"/>
  <c r="H58" i="71"/>
  <c r="H59" i="71"/>
  <c r="H60" i="71"/>
  <c r="H61" i="71"/>
  <c r="H62" i="71"/>
  <c r="H63" i="71"/>
  <c r="H64" i="71"/>
  <c r="H65" i="71"/>
  <c r="H66" i="71"/>
  <c r="H67" i="71"/>
  <c r="H68" i="71"/>
  <c r="H69" i="71"/>
  <c r="H70" i="71"/>
  <c r="H71" i="71"/>
  <c r="H72" i="71"/>
  <c r="H73" i="71"/>
  <c r="H74" i="71"/>
  <c r="H75" i="71"/>
  <c r="H76" i="71"/>
  <c r="H77" i="71"/>
  <c r="H78" i="71"/>
  <c r="H79" i="71"/>
  <c r="H80" i="71"/>
  <c r="H81" i="71"/>
  <c r="H82" i="71"/>
  <c r="H83" i="71"/>
  <c r="H84" i="71"/>
  <c r="H85" i="71"/>
  <c r="H86" i="71"/>
  <c r="H87" i="71"/>
  <c r="H88" i="71"/>
  <c r="H89" i="71"/>
  <c r="H90" i="71"/>
  <c r="H91" i="71"/>
  <c r="H92" i="71"/>
  <c r="H93" i="71"/>
  <c r="H94" i="71"/>
  <c r="H95" i="71"/>
  <c r="H96" i="71"/>
  <c r="H97" i="71"/>
  <c r="H98" i="71"/>
  <c r="H99" i="71"/>
  <c r="H100" i="71"/>
  <c r="H101" i="71"/>
  <c r="H102" i="71"/>
  <c r="H103" i="71"/>
  <c r="H104" i="71"/>
  <c r="H105" i="71"/>
  <c r="H106" i="71"/>
  <c r="H107" i="71"/>
  <c r="H108" i="71"/>
  <c r="H109" i="71"/>
  <c r="H110" i="71"/>
  <c r="H111" i="71"/>
  <c r="H112" i="71"/>
  <c r="H113" i="71"/>
  <c r="H114" i="71"/>
  <c r="H115" i="71"/>
  <c r="H116" i="71"/>
  <c r="H117" i="71"/>
  <c r="H118" i="71"/>
  <c r="H119" i="71"/>
  <c r="H120" i="71"/>
  <c r="H121" i="71"/>
  <c r="H122" i="71"/>
  <c r="H123" i="71"/>
  <c r="H124" i="71"/>
  <c r="H125" i="71"/>
  <c r="H126" i="71"/>
  <c r="H127" i="71"/>
  <c r="H128" i="71"/>
  <c r="H129" i="71"/>
  <c r="H130" i="71"/>
  <c r="H131" i="71"/>
  <c r="H132" i="71"/>
  <c r="H133" i="71"/>
  <c r="H134" i="71"/>
  <c r="H135" i="71"/>
  <c r="H136" i="71"/>
  <c r="H137" i="71"/>
  <c r="H138" i="71"/>
  <c r="H5" i="71"/>
  <c r="C54" i="72"/>
  <c r="D54" i="72"/>
  <c r="F54" i="72"/>
  <c r="B54" i="72"/>
  <c r="E114" i="72" l="1"/>
  <c r="G114" i="72" s="1"/>
  <c r="E113" i="72"/>
  <c r="G113" i="72" s="1"/>
  <c r="E112" i="72"/>
  <c r="G112" i="72" s="1"/>
  <c r="E111" i="72"/>
  <c r="G111" i="72" s="1"/>
  <c r="E110" i="72"/>
  <c r="G110" i="72" s="1"/>
  <c r="E109" i="72"/>
  <c r="G109" i="72" s="1"/>
  <c r="E108" i="72"/>
  <c r="G108" i="72" s="1"/>
  <c r="E107" i="72"/>
  <c r="G107" i="72" s="1"/>
  <c r="E106" i="72"/>
  <c r="G106" i="72" s="1"/>
  <c r="E105" i="72"/>
  <c r="G105" i="72" s="1"/>
  <c r="E104" i="72"/>
  <c r="G104" i="72" s="1"/>
  <c r="E103" i="72"/>
  <c r="G103" i="72" s="1"/>
  <c r="E102" i="72"/>
  <c r="G102" i="72" s="1"/>
  <c r="E101" i="72"/>
  <c r="G101" i="72" s="1"/>
  <c r="E100" i="72"/>
  <c r="G100" i="72" s="1"/>
  <c r="E99" i="72"/>
  <c r="G99" i="72" s="1"/>
  <c r="E98" i="72"/>
  <c r="G98" i="72" s="1"/>
  <c r="E97" i="72"/>
  <c r="G97" i="72" s="1"/>
  <c r="F96" i="72"/>
  <c r="F53" i="72" s="1"/>
  <c r="D96" i="72"/>
  <c r="D53" i="72" s="1"/>
  <c r="C96" i="72"/>
  <c r="C53" i="72" s="1"/>
  <c r="B96" i="72"/>
  <c r="B53" i="72" s="1"/>
  <c r="E95" i="72"/>
  <c r="G95" i="72" s="1"/>
  <c r="E94" i="72"/>
  <c r="G94" i="72" s="1"/>
  <c r="E93" i="72"/>
  <c r="G93" i="72" s="1"/>
  <c r="E92" i="72"/>
  <c r="G92" i="72" s="1"/>
  <c r="E91" i="72"/>
  <c r="G91" i="72" s="1"/>
  <c r="E90" i="72"/>
  <c r="G90" i="72" s="1"/>
  <c r="E89" i="72"/>
  <c r="G89" i="72" s="1"/>
  <c r="E88" i="72"/>
  <c r="G88" i="72" s="1"/>
  <c r="E87" i="72"/>
  <c r="G87" i="72" s="1"/>
  <c r="E86" i="72"/>
  <c r="G86" i="72" s="1"/>
  <c r="E85" i="72"/>
  <c r="G85" i="72" s="1"/>
  <c r="E84" i="72"/>
  <c r="G84" i="72" s="1"/>
  <c r="E83" i="72"/>
  <c r="G83" i="72" s="1"/>
  <c r="E82" i="72"/>
  <c r="G82" i="72" s="1"/>
  <c r="E81" i="72"/>
  <c r="G81" i="72" s="1"/>
  <c r="E80" i="72"/>
  <c r="G80" i="72" s="1"/>
  <c r="E79" i="72"/>
  <c r="G79" i="72" s="1"/>
  <c r="E78" i="72"/>
  <c r="G78" i="72" s="1"/>
  <c r="E77" i="72"/>
  <c r="G77" i="72" s="1"/>
  <c r="E76" i="72"/>
  <c r="G76" i="72" s="1"/>
  <c r="E75" i="72"/>
  <c r="G75" i="72" s="1"/>
  <c r="E74" i="72"/>
  <c r="G74" i="72" s="1"/>
  <c r="E73" i="72"/>
  <c r="G73" i="72" s="1"/>
  <c r="E72" i="72"/>
  <c r="G72" i="72" s="1"/>
  <c r="E71" i="72"/>
  <c r="G71" i="72" s="1"/>
  <c r="E70" i="72"/>
  <c r="G70" i="72" s="1"/>
  <c r="E69" i="72"/>
  <c r="G69" i="72" s="1"/>
  <c r="E68" i="72"/>
  <c r="G68" i="72" s="1"/>
  <c r="E67" i="72"/>
  <c r="G67" i="72" s="1"/>
  <c r="E66" i="72"/>
  <c r="G66" i="72" s="1"/>
  <c r="E65" i="72"/>
  <c r="G65" i="72" s="1"/>
  <c r="E64" i="72"/>
  <c r="G64" i="72" s="1"/>
  <c r="E63" i="72"/>
  <c r="G63" i="72" s="1"/>
  <c r="E62" i="72"/>
  <c r="G62" i="72" s="1"/>
  <c r="E61" i="72"/>
  <c r="G61" i="72" s="1"/>
  <c r="E60" i="72"/>
  <c r="G60" i="72" s="1"/>
  <c r="E59" i="72"/>
  <c r="G59" i="72" s="1"/>
  <c r="E58" i="72"/>
  <c r="G58" i="72" s="1"/>
  <c r="E57" i="72"/>
  <c r="G57" i="72" s="1"/>
  <c r="E56" i="72"/>
  <c r="G56" i="72" s="1"/>
  <c r="E55" i="72"/>
  <c r="E52" i="72"/>
  <c r="G52" i="72" s="1"/>
  <c r="E51" i="72"/>
  <c r="G51" i="72" s="1"/>
  <c r="E50" i="72"/>
  <c r="G50" i="72" s="1"/>
  <c r="E49" i="72"/>
  <c r="G49" i="72" s="1"/>
  <c r="E48" i="72"/>
  <c r="G48" i="72" s="1"/>
  <c r="E47" i="72"/>
  <c r="G47" i="72" s="1"/>
  <c r="F46" i="72"/>
  <c r="D46" i="72"/>
  <c r="C46" i="72"/>
  <c r="B46" i="72"/>
  <c r="E45" i="72"/>
  <c r="G45" i="72" s="1"/>
  <c r="E44" i="72"/>
  <c r="G44" i="72" s="1"/>
  <c r="E43" i="72"/>
  <c r="G43" i="72" s="1"/>
  <c r="E42" i="72"/>
  <c r="G42" i="72" s="1"/>
  <c r="E41" i="72"/>
  <c r="G41" i="72" s="1"/>
  <c r="E40" i="72"/>
  <c r="G40" i="72" s="1"/>
  <c r="F39" i="72"/>
  <c r="D39" i="72"/>
  <c r="C39" i="72"/>
  <c r="B39" i="72"/>
  <c r="E38" i="72"/>
  <c r="G38" i="72" s="1"/>
  <c r="E37" i="72"/>
  <c r="G37" i="72" s="1"/>
  <c r="E36" i="72"/>
  <c r="G36" i="72" s="1"/>
  <c r="F35" i="72"/>
  <c r="D35" i="72"/>
  <c r="C35" i="72"/>
  <c r="B35" i="72"/>
  <c r="E34" i="72"/>
  <c r="G34" i="72" s="1"/>
  <c r="E33" i="72"/>
  <c r="G33" i="72" s="1"/>
  <c r="E32" i="72"/>
  <c r="G32" i="72" s="1"/>
  <c r="E31" i="72"/>
  <c r="G31" i="72" s="1"/>
  <c r="E30" i="72"/>
  <c r="G30" i="72" s="1"/>
  <c r="E29" i="72"/>
  <c r="G29" i="72" s="1"/>
  <c r="E28" i="72"/>
  <c r="G28" i="72" s="1"/>
  <c r="E27" i="72"/>
  <c r="G27" i="72" s="1"/>
  <c r="E26" i="72"/>
  <c r="G26" i="72" s="1"/>
  <c r="E25" i="72"/>
  <c r="G25" i="72" s="1"/>
  <c r="F24" i="72"/>
  <c r="D24" i="72"/>
  <c r="C24" i="72"/>
  <c r="B24" i="72"/>
  <c r="G23" i="72"/>
  <c r="G22" i="72"/>
  <c r="G21" i="72"/>
  <c r="G20" i="72"/>
  <c r="G19" i="72"/>
  <c r="G18" i="72"/>
  <c r="G17" i="72"/>
  <c r="G16" i="72"/>
  <c r="G15" i="72"/>
  <c r="G14" i="72"/>
  <c r="G13" i="72"/>
  <c r="G12" i="72"/>
  <c r="G11" i="72"/>
  <c r="G10" i="72"/>
  <c r="G9" i="72"/>
  <c r="G8" i="72"/>
  <c r="G7" i="72"/>
  <c r="G6" i="72"/>
  <c r="F5" i="72"/>
  <c r="E5" i="72"/>
  <c r="D5" i="72"/>
  <c r="C5" i="72"/>
  <c r="B5" i="72"/>
  <c r="E96" i="72" l="1"/>
  <c r="B115" i="72"/>
  <c r="G55" i="72"/>
  <c r="G54" i="72" s="1"/>
  <c r="G53" i="72" s="1"/>
  <c r="E54" i="72"/>
  <c r="E53" i="72" s="1"/>
  <c r="C115" i="72"/>
  <c r="F115" i="72"/>
  <c r="D115" i="72"/>
  <c r="G39" i="72"/>
  <c r="G46" i="72"/>
  <c r="G5" i="72"/>
  <c r="G24" i="72"/>
  <c r="G35" i="72"/>
  <c r="E24" i="72"/>
  <c r="E35" i="72"/>
  <c r="E39" i="72"/>
  <c r="E115" i="72" s="1"/>
  <c r="E46" i="72"/>
  <c r="G96" i="72"/>
  <c r="G115" i="72" l="1"/>
  <c r="C55" i="7"/>
  <c r="D55" i="7"/>
  <c r="E55" i="7"/>
  <c r="F55" i="7"/>
  <c r="G55" i="7"/>
  <c r="H55" i="7"/>
  <c r="I55" i="7"/>
  <c r="J55" i="7"/>
  <c r="K55" i="7"/>
  <c r="B55" i="7"/>
  <c r="C38" i="26"/>
  <c r="D38" i="26"/>
  <c r="E38" i="26"/>
  <c r="F38" i="26"/>
  <c r="G38" i="26"/>
  <c r="H38" i="26"/>
  <c r="I38" i="26"/>
  <c r="J38" i="26"/>
  <c r="K38" i="26"/>
  <c r="C59" i="74"/>
  <c r="E59" i="74"/>
  <c r="F59" i="74"/>
  <c r="H59" i="74"/>
  <c r="I59" i="74"/>
  <c r="B59" i="74"/>
  <c r="D59" i="74" s="1"/>
  <c r="G139" i="71"/>
  <c r="H139" i="71"/>
  <c r="I139" i="71"/>
  <c r="F139" i="71"/>
  <c r="J59" i="74" l="1"/>
  <c r="G59" i="74"/>
  <c r="C12" i="60"/>
  <c r="B12" i="60"/>
  <c r="D7" i="46"/>
  <c r="D11" i="46"/>
  <c r="D18" i="46"/>
  <c r="D24" i="46"/>
  <c r="D25" i="46"/>
  <c r="B34" i="46"/>
  <c r="C34" i="46"/>
  <c r="B38" i="26"/>
  <c r="G289" i="50"/>
  <c r="H289" i="50"/>
  <c r="I289" i="50"/>
  <c r="F289" i="50"/>
  <c r="E34" i="46"/>
  <c r="D5" i="46"/>
  <c r="D6" i="46"/>
  <c r="D8" i="46"/>
  <c r="D9" i="46"/>
  <c r="D10" i="46"/>
  <c r="D12" i="46"/>
  <c r="D13" i="46"/>
  <c r="D14" i="46"/>
  <c r="D15" i="46"/>
  <c r="D16" i="46"/>
  <c r="D17" i="46"/>
  <c r="D19" i="46"/>
  <c r="D20" i="46"/>
  <c r="D21" i="46"/>
  <c r="D22" i="46"/>
  <c r="D23" i="46"/>
  <c r="D26" i="46"/>
  <c r="D27" i="46"/>
  <c r="D28" i="46"/>
  <c r="D29" i="46"/>
  <c r="D30" i="46"/>
  <c r="D31" i="46"/>
  <c r="D32" i="46"/>
  <c r="D33" i="46"/>
  <c r="D4" i="46"/>
  <c r="D14" i="39"/>
  <c r="E14" i="39"/>
  <c r="C14" i="39"/>
  <c r="D13" i="59"/>
  <c r="D12" i="59"/>
  <c r="D11" i="59"/>
  <c r="D10" i="59"/>
  <c r="D9" i="59"/>
  <c r="D8" i="59"/>
  <c r="D7" i="59"/>
  <c r="D6" i="59"/>
  <c r="D5" i="59"/>
  <c r="E14" i="41"/>
  <c r="G14" i="41" s="1"/>
  <c r="I14" i="41" s="1"/>
  <c r="E11" i="41"/>
  <c r="G11" i="41" s="1"/>
  <c r="I11" i="41" s="1"/>
  <c r="E10" i="41"/>
  <c r="G10" i="41" s="1"/>
  <c r="I10" i="41" s="1"/>
  <c r="E9" i="41"/>
  <c r="G9" i="41" s="1"/>
  <c r="I9" i="41" s="1"/>
  <c r="E8" i="41"/>
  <c r="G8" i="41"/>
  <c r="I8" i="41" s="1"/>
  <c r="E7" i="41"/>
  <c r="G7" i="41" s="1"/>
  <c r="E6" i="41"/>
  <c r="G6" i="41" s="1"/>
  <c r="I6" i="41" s="1"/>
  <c r="E5" i="41"/>
  <c r="G5" i="41" s="1"/>
  <c r="I5" i="41" s="1"/>
  <c r="B22" i="60"/>
  <c r="B23" i="60" s="1"/>
  <c r="C22" i="60"/>
  <c r="C12" i="52"/>
  <c r="F12" i="53"/>
  <c r="F13" i="53"/>
  <c r="F11" i="53"/>
  <c r="E12" i="53"/>
  <c r="E14" i="53" s="1"/>
  <c r="E13" i="53"/>
  <c r="E11" i="53"/>
  <c r="F5" i="53"/>
  <c r="F6" i="53"/>
  <c r="F7" i="53"/>
  <c r="F8" i="53"/>
  <c r="F4" i="53"/>
  <c r="F9" i="53" s="1"/>
  <c r="E5" i="53"/>
  <c r="E9" i="53" s="1"/>
  <c r="E6" i="53"/>
  <c r="E7" i="53"/>
  <c r="E8" i="53"/>
  <c r="E4" i="53"/>
  <c r="C33" i="60"/>
  <c r="B33" i="60"/>
  <c r="C29" i="60"/>
  <c r="B29" i="60"/>
  <c r="C23" i="60"/>
  <c r="C14" i="59"/>
  <c r="E14" i="59"/>
  <c r="B14" i="59"/>
  <c r="G13" i="48"/>
  <c r="F13" i="48"/>
  <c r="F21" i="48" s="1"/>
  <c r="G7" i="48"/>
  <c r="G21" i="48" s="1"/>
  <c r="F7" i="48"/>
  <c r="C14" i="53"/>
  <c r="D14" i="53"/>
  <c r="B14" i="53"/>
  <c r="F12" i="41"/>
  <c r="F16" i="41" s="1"/>
  <c r="D12" i="41"/>
  <c r="D16" i="41"/>
  <c r="C12" i="41"/>
  <c r="C16" i="41" s="1"/>
  <c r="H12" i="41"/>
  <c r="H16" i="41" s="1"/>
  <c r="D23" i="39"/>
  <c r="D25" i="39" s="1"/>
  <c r="D27" i="39" s="1"/>
  <c r="E23" i="39"/>
  <c r="E25" i="39"/>
  <c r="E27" i="39" s="1"/>
  <c r="C23" i="39"/>
  <c r="C25" i="39" s="1"/>
  <c r="C27" i="39" s="1"/>
  <c r="D12" i="56"/>
  <c r="C12" i="56"/>
  <c r="C6" i="54"/>
  <c r="B6" i="54"/>
  <c r="D9" i="53"/>
  <c r="D16" i="53"/>
  <c r="C9" i="53"/>
  <c r="C16" i="53"/>
  <c r="B9" i="53"/>
  <c r="D12" i="52"/>
  <c r="D12" i="51"/>
  <c r="C12" i="51"/>
  <c r="D34" i="39"/>
  <c r="E34" i="39"/>
  <c r="B12" i="41"/>
  <c r="B16" i="41" s="1"/>
  <c r="B16" i="53"/>
  <c r="D34" i="46"/>
  <c r="E16" i="53" l="1"/>
  <c r="E12" i="41"/>
  <c r="E16" i="41" s="1"/>
  <c r="C34" i="60"/>
  <c r="B34" i="60"/>
  <c r="I7" i="41"/>
  <c r="I12" i="41" s="1"/>
  <c r="I16" i="41" s="1"/>
  <c r="G12" i="41"/>
  <c r="G16" i="41" s="1"/>
  <c r="D14" i="59"/>
  <c r="F14" i="53"/>
  <c r="F16" i="53" s="1"/>
</calcChain>
</file>

<file path=xl/sharedStrings.xml><?xml version="1.0" encoding="utf-8"?>
<sst xmlns="http://schemas.openxmlformats.org/spreadsheetml/2006/main" count="2767" uniqueCount="1162">
  <si>
    <t>Ships and Marine Equipment  Maintenance</t>
  </si>
  <si>
    <t>Machines and Instruments  Maintenance</t>
  </si>
  <si>
    <t>Rewarding the Disabled</t>
  </si>
  <si>
    <t>Chapter</t>
  </si>
  <si>
    <t>Descriptions</t>
  </si>
  <si>
    <t>Beginning Balance</t>
  </si>
  <si>
    <t>Amount Received</t>
  </si>
  <si>
    <t>Amount Paid</t>
  </si>
  <si>
    <t>Ending Balance</t>
  </si>
  <si>
    <t xml:space="preserve">Total Local Loans </t>
  </si>
  <si>
    <t>Total (Balance)</t>
  </si>
  <si>
    <t>Available Facilities</t>
  </si>
  <si>
    <t>Used Amount</t>
  </si>
  <si>
    <t>3- Revenues and Expenditures By Ministries &amp; Government Authorities</t>
  </si>
  <si>
    <t>2- Oil and Gas Revenue</t>
  </si>
  <si>
    <t>4- Revenue By Chapters And Ministries</t>
  </si>
  <si>
    <t>6- Projects &amp; Recurrent Expenditures  Budget</t>
  </si>
  <si>
    <t>7- Initial Budget, Amendments, and Variation of Recurrent Expenditures</t>
  </si>
  <si>
    <t>8- Recurrent Expenditure By Chapters And Ministries</t>
  </si>
  <si>
    <t>11- Projects Expenditures By Ministries &amp; Government Authorities</t>
  </si>
  <si>
    <t>Oil &amp; Gas</t>
  </si>
  <si>
    <t>Taxation &amp; Fees</t>
  </si>
  <si>
    <t>Gov. Goods &amp; Services</t>
  </si>
  <si>
    <t>Grants</t>
  </si>
  <si>
    <t>Sale of Capital Assets</t>
  </si>
  <si>
    <t>Fines, Penalties &amp; Mis.</t>
  </si>
  <si>
    <t>Manpower</t>
  </si>
  <si>
    <t>Services</t>
  </si>
  <si>
    <t>Consumables</t>
  </si>
  <si>
    <t>Assets</t>
  </si>
  <si>
    <t>Maintenance</t>
  </si>
  <si>
    <t>Transfers</t>
  </si>
  <si>
    <t>Projects</t>
  </si>
  <si>
    <t>Recurrent Expenditures</t>
  </si>
  <si>
    <t xml:space="preserve">Total </t>
  </si>
  <si>
    <t>Budget</t>
  </si>
  <si>
    <t>Total</t>
  </si>
  <si>
    <t>Description</t>
  </si>
  <si>
    <t>Total Revenue</t>
  </si>
  <si>
    <t>Revenue</t>
  </si>
  <si>
    <t>Total Recurrent Expenditure</t>
  </si>
  <si>
    <t>Total Expenditure</t>
  </si>
  <si>
    <t>Recurrent Expenditure</t>
  </si>
  <si>
    <t>Investments &amp; Gov. Properties</t>
  </si>
  <si>
    <t>Actual Expend.</t>
  </si>
  <si>
    <t>Ahmed Ben Mohammed Al Khalifa</t>
  </si>
  <si>
    <t>Total Carried Forward Budget</t>
  </si>
  <si>
    <t>Budget After Amendment</t>
  </si>
  <si>
    <t>Available Budget</t>
  </si>
  <si>
    <t>Surplus (Exceeding)</t>
  </si>
  <si>
    <t>Ministry of Interior</t>
  </si>
  <si>
    <t>National Security Agency</t>
  </si>
  <si>
    <t>Ministry of Foreign Affairs</t>
  </si>
  <si>
    <t>Ministry Of  Education</t>
  </si>
  <si>
    <t>Ministry of Health</t>
  </si>
  <si>
    <t>Ministry of Transportation</t>
  </si>
  <si>
    <t>National Oil &amp; Gas Authority</t>
  </si>
  <si>
    <t>Civil Aviation Affairs</t>
  </si>
  <si>
    <t>Oil &amp; Gas Revenue</t>
  </si>
  <si>
    <t>Civil Service Bureau</t>
  </si>
  <si>
    <t>Ministry of Finance</t>
  </si>
  <si>
    <t>Ministry of Industry &amp; Commerce</t>
  </si>
  <si>
    <t>National Guard</t>
  </si>
  <si>
    <t>Equestrian &amp; Horse Racing Club</t>
  </si>
  <si>
    <t>Ministry of Cabinet Affairs</t>
  </si>
  <si>
    <t>Min. of State For Shura Coun. &amp; Rep. Coun. Aff.</t>
  </si>
  <si>
    <t>Actual</t>
  </si>
  <si>
    <t>BD</t>
  </si>
  <si>
    <t>Revenues</t>
  </si>
  <si>
    <t>Public Administration Sector</t>
  </si>
  <si>
    <t>Ministry of Defense</t>
  </si>
  <si>
    <t>Survey &amp; Land Registration Bureau</t>
  </si>
  <si>
    <t>Ministry of Education</t>
  </si>
  <si>
    <t>General Organization For Youth And Sport</t>
  </si>
  <si>
    <t>Infrastructure Sector</t>
  </si>
  <si>
    <t>Miscellaneous Budgets</t>
  </si>
  <si>
    <t xml:space="preserve">Moh’d Bin Khalifa Cardiac Center </t>
  </si>
  <si>
    <t>Transferred Budgets</t>
  </si>
  <si>
    <t>Municipalities Councils</t>
  </si>
  <si>
    <t>The Constitutional Court</t>
  </si>
  <si>
    <t>Sunni Awqaf</t>
  </si>
  <si>
    <t>Ja’faria Awqaf</t>
  </si>
  <si>
    <t>University of Bahrain</t>
  </si>
  <si>
    <t>Bait Al-quran</t>
  </si>
  <si>
    <t>Shura Council</t>
  </si>
  <si>
    <t>High Council for Islamic Affairs</t>
  </si>
  <si>
    <t>Supreme Council For Profession Training</t>
  </si>
  <si>
    <t>Economic Development Board</t>
  </si>
  <si>
    <t>Bahrain International Exhibition Center</t>
  </si>
  <si>
    <t>Amendment</t>
  </si>
  <si>
    <t>National Security</t>
  </si>
  <si>
    <t xml:space="preserve">Ministry of Labor </t>
  </si>
  <si>
    <t>2-Accounts Under MoFNE Supervision</t>
  </si>
  <si>
    <t>Ministry of Social Development</t>
  </si>
  <si>
    <t>1- Transferred Budget</t>
  </si>
  <si>
    <t>National Audit Court</t>
  </si>
  <si>
    <t>Ministry of Labor</t>
  </si>
  <si>
    <t>Recurrent Expenditures Budget</t>
  </si>
  <si>
    <t>Projects Budget</t>
  </si>
  <si>
    <t>Central Informatics Organization</t>
  </si>
  <si>
    <t>Amendments</t>
  </si>
  <si>
    <t>Carried Forward budget from previous years</t>
  </si>
  <si>
    <t>Carried Forward Budget For The Year</t>
  </si>
  <si>
    <t>Kingdom Of Bahrain</t>
  </si>
  <si>
    <t>Consolidated Revenue/Expense Statement</t>
  </si>
  <si>
    <t>% Of Spend</t>
  </si>
  <si>
    <t>Projects Expenditures</t>
  </si>
  <si>
    <t>Ministries or Government Authorities</t>
  </si>
  <si>
    <t>Initial Budget</t>
  </si>
  <si>
    <t xml:space="preserve">National Guard </t>
  </si>
  <si>
    <t xml:space="preserve">% Of Spend </t>
  </si>
  <si>
    <t>Social Services Sector</t>
  </si>
  <si>
    <t>Economic Services Sector</t>
  </si>
  <si>
    <t xml:space="preserve">Trnsfrd Bud. &amp; Acc. Under MOF Supervision  </t>
  </si>
  <si>
    <t>Initial  Budget</t>
  </si>
  <si>
    <t>% Of Collec.</t>
  </si>
  <si>
    <t>Notes</t>
  </si>
  <si>
    <t>Ministries &amp; Government Authorities</t>
  </si>
  <si>
    <t>Ministry of Justice &amp; Islamic Affairs - Justice</t>
  </si>
  <si>
    <t>Min. of Justice &amp; Islamic Affairs - Islamic Aff.</t>
  </si>
  <si>
    <t>Grand Revenue</t>
  </si>
  <si>
    <t>Grand Costs</t>
  </si>
  <si>
    <t>Net Revenue</t>
  </si>
  <si>
    <t xml:space="preserve">Revenue from Bahrain Field and Refinery   </t>
  </si>
  <si>
    <t>Revenue from Abu-Sa'afa Field</t>
  </si>
  <si>
    <t>Gas Revenue</t>
  </si>
  <si>
    <t>Oil Taxation and Fees</t>
  </si>
  <si>
    <t>Net Revenue from Oil and Gas</t>
  </si>
  <si>
    <t>Code</t>
  </si>
  <si>
    <t>Difference</t>
  </si>
  <si>
    <t>Gas Income Tax</t>
  </si>
  <si>
    <t>Oil Inspection Fees</t>
  </si>
  <si>
    <t>Petrol Tax</t>
  </si>
  <si>
    <t>Protection of Domestic Industries</t>
  </si>
  <si>
    <t>Commercial Agencies Registration Fees</t>
  </si>
  <si>
    <t>Residence Permit Fees</t>
  </si>
  <si>
    <t>Population Card Fees</t>
  </si>
  <si>
    <t>Employment Permission Fees</t>
  </si>
  <si>
    <t>Employment Permission Renewal Fees</t>
  </si>
  <si>
    <t>Ownership Registration Fees</t>
  </si>
  <si>
    <t>Ownership Transfer Fees</t>
  </si>
  <si>
    <t>Car Registration Fees</t>
  </si>
  <si>
    <t>Driving License Fees</t>
  </si>
  <si>
    <t>Legal Fees</t>
  </si>
  <si>
    <t>Documentation Fees</t>
  </si>
  <si>
    <t>Gold Assaying Fees</t>
  </si>
  <si>
    <t>Pearl Assaying Fees</t>
  </si>
  <si>
    <t>Tender Fees</t>
  </si>
  <si>
    <t>Wireless Equipment Fees</t>
  </si>
  <si>
    <t>Application Fees</t>
  </si>
  <si>
    <t>Airport Information Publication</t>
  </si>
  <si>
    <t>Road Accident Treatment Fees</t>
  </si>
  <si>
    <t>Occupational Injury Treatment Fees</t>
  </si>
  <si>
    <t>Post Box Rental</t>
  </si>
  <si>
    <t>Transit Post Fees</t>
  </si>
  <si>
    <t>Franking Machine Sales</t>
  </si>
  <si>
    <t>Customs Stamp - Containers</t>
  </si>
  <si>
    <t>Aeroplane Landing Fees</t>
  </si>
  <si>
    <t>Aeroplane Parking Fees</t>
  </si>
  <si>
    <t>Telephone Usage Charges</t>
  </si>
  <si>
    <t>Driving Instruction Fees</t>
  </si>
  <si>
    <t>Security Guard Income</t>
  </si>
  <si>
    <t>Printing Press Sales</t>
  </si>
  <si>
    <t>Publication Fees</t>
  </si>
  <si>
    <t>Official Forms and Documents Sales</t>
  </si>
  <si>
    <t>Philatelic Office Sales</t>
  </si>
  <si>
    <t>Land Rent</t>
  </si>
  <si>
    <t>Commercial Stores Rents</t>
  </si>
  <si>
    <t>Equipment Rents</t>
  </si>
  <si>
    <t>Fines</t>
  </si>
  <si>
    <t>Compensations</t>
  </si>
  <si>
    <t>Forfeited Trust Monies</t>
  </si>
  <si>
    <t>Recovery of Fixed Expenses</t>
  </si>
  <si>
    <t>Labour and Employees Cost</t>
  </si>
  <si>
    <t>Handmade Product Sales</t>
  </si>
  <si>
    <t>Basic Salaries</t>
  </si>
  <si>
    <t>Overtime</t>
  </si>
  <si>
    <t>Social Allowance</t>
  </si>
  <si>
    <t>Telephone Allowance</t>
  </si>
  <si>
    <t>Other Personal Allowances</t>
  </si>
  <si>
    <t>Training Entitlements</t>
  </si>
  <si>
    <t>Course Expenses</t>
  </si>
  <si>
    <t>Computer Course Expenses</t>
  </si>
  <si>
    <t>Garments for Employees</t>
  </si>
  <si>
    <t>Food for Employees</t>
  </si>
  <si>
    <t>Part-Time Labour</t>
  </si>
  <si>
    <t>Internal Budget Transfer</t>
  </si>
  <si>
    <t>Internal Conferences</t>
  </si>
  <si>
    <t>Exhibition Costs</t>
  </si>
  <si>
    <t>Cost of Guest Entertainment</t>
  </si>
  <si>
    <t>Telex Installation &amp; Usage Charges</t>
  </si>
  <si>
    <t>Wireless Instruments</t>
  </si>
  <si>
    <t>Telegram Charges</t>
  </si>
  <si>
    <t>Municipality Fees-Various</t>
  </si>
  <si>
    <t>Land Rental</t>
  </si>
  <si>
    <t>Computer CPU Rental</t>
  </si>
  <si>
    <t>Computer Peripherals Rental</t>
  </si>
  <si>
    <t>Systems &amp; Application Software Rental</t>
  </si>
  <si>
    <t>Insurance on Vehicles</t>
  </si>
  <si>
    <t>Advertising</t>
  </si>
  <si>
    <t>Subscriptions to Various Organizations</t>
  </si>
  <si>
    <t>Printing</t>
  </si>
  <si>
    <t>Scholarships for Non-Employees</t>
  </si>
  <si>
    <t>Overseas Treatment</t>
  </si>
  <si>
    <t>Gas for Other Purposes</t>
  </si>
  <si>
    <t>Fuel &amp; Oil for Generators</t>
  </si>
  <si>
    <t>Fuel for Heavy Vehicles &amp; Machinery</t>
  </si>
  <si>
    <t>Fuel for Ships</t>
  </si>
  <si>
    <t>Other Fuel &amp; Oil</t>
  </si>
  <si>
    <t>Computer Stationery</t>
  </si>
  <si>
    <t>Stationery</t>
  </si>
  <si>
    <t>Books</t>
  </si>
  <si>
    <t>Surgical Materials</t>
  </si>
  <si>
    <t>X-Ray Materials</t>
  </si>
  <si>
    <t>Laboratory Materials</t>
  </si>
  <si>
    <t>Educational Programs</t>
  </si>
  <si>
    <t>Aircraft Imprest</t>
  </si>
  <si>
    <t>Other Maintenance</t>
  </si>
  <si>
    <t>Elevators Maintenance</t>
  </si>
  <si>
    <t>Public Parks Maintenance</t>
  </si>
  <si>
    <t>Local Transfers</t>
  </si>
  <si>
    <t>Interest on Treasury Bills</t>
  </si>
  <si>
    <t>Grants to Societies</t>
  </si>
  <si>
    <t>Grants to National Clubs</t>
  </si>
  <si>
    <t>Grants to Foreign Bodies</t>
  </si>
  <si>
    <t>Special Award</t>
  </si>
  <si>
    <t>DISCIPLINE AWARD</t>
  </si>
  <si>
    <t>Financing Lease</t>
  </si>
  <si>
    <t>Furniture Clearing-In</t>
  </si>
  <si>
    <t>Other Equipment Clearing-In</t>
  </si>
  <si>
    <t>Computer Hardware-Clearing-In</t>
  </si>
  <si>
    <t>Computer Software-Clearing-In</t>
  </si>
  <si>
    <t>Asset Expense</t>
  </si>
  <si>
    <t>Future Clearing - Expense</t>
  </si>
  <si>
    <t xml:space="preserve">Thousand BD </t>
  </si>
  <si>
    <t>Legislation &amp; Legal Opinion Commission</t>
  </si>
  <si>
    <t>H.H. Prime Minister's Advisors Offices</t>
  </si>
  <si>
    <t>H.H. Prime Minister's Rep.</t>
  </si>
  <si>
    <t>Ministry of Housing</t>
  </si>
  <si>
    <t>Ministry of Works</t>
  </si>
  <si>
    <t>Tender &amp; Auctions Board</t>
  </si>
  <si>
    <t>Customs Affairs</t>
  </si>
  <si>
    <t>Legislation &amp; Legal Opinion Comm.</t>
  </si>
  <si>
    <t>4</t>
  </si>
  <si>
    <t>1</t>
  </si>
  <si>
    <t>40011</t>
  </si>
  <si>
    <t>Oil Sales - Bahrain Field</t>
  </si>
  <si>
    <t>40012</t>
  </si>
  <si>
    <t>Oil Sales - Abu-Sa'afa Field</t>
  </si>
  <si>
    <t>40014</t>
  </si>
  <si>
    <t>Future Generations Reserve- Abu-Sa'afa Field</t>
  </si>
  <si>
    <t>2</t>
  </si>
  <si>
    <t>40037</t>
  </si>
  <si>
    <t>Gas Sales to Electricity Power and Water Station</t>
  </si>
  <si>
    <t>40051</t>
  </si>
  <si>
    <t>Gas Sales - Alba</t>
  </si>
  <si>
    <t>40052</t>
  </si>
  <si>
    <t>Gas Sales - Bapco</t>
  </si>
  <si>
    <t>40053</t>
  </si>
  <si>
    <t>Gas Sales - Banagas</t>
  </si>
  <si>
    <t>40054</t>
  </si>
  <si>
    <t>Gas Sales - Other Companies</t>
  </si>
  <si>
    <t>3</t>
  </si>
  <si>
    <t>42011</t>
  </si>
  <si>
    <t>42013</t>
  </si>
  <si>
    <t>45014</t>
  </si>
  <si>
    <t>Investment Returns From Oil Company</t>
  </si>
  <si>
    <t>42501</t>
  </si>
  <si>
    <t>Customs Duty on Essential Trade</t>
  </si>
  <si>
    <t>42503</t>
  </si>
  <si>
    <t>Customs Duty on Vehicles</t>
  </si>
  <si>
    <t>42504</t>
  </si>
  <si>
    <t>Customs Duty on Manuf./Unmanuf. Tabacco</t>
  </si>
  <si>
    <t>42505</t>
  </si>
  <si>
    <t>Customs Duty on Luxury Goods</t>
  </si>
  <si>
    <t>42506</t>
  </si>
  <si>
    <t>Customs Duty on Yachts</t>
  </si>
  <si>
    <t>42507</t>
  </si>
  <si>
    <t>43011</t>
  </si>
  <si>
    <t>General Trade Activities Registration Fees</t>
  </si>
  <si>
    <t>43021</t>
  </si>
  <si>
    <t>Industrial Activities Registration Fees</t>
  </si>
  <si>
    <t>43031</t>
  </si>
  <si>
    <t>Financial Service Activities Registration Fees</t>
  </si>
  <si>
    <t>43041</t>
  </si>
  <si>
    <t>Miscellaneous Service Activities Registration Fees</t>
  </si>
  <si>
    <t>43051</t>
  </si>
  <si>
    <t>43071</t>
  </si>
  <si>
    <t>Organizing Engineering Professional Practice Fees</t>
  </si>
  <si>
    <t>42012</t>
  </si>
  <si>
    <t>44011</t>
  </si>
  <si>
    <t>Passport Fees</t>
  </si>
  <si>
    <t>44012</t>
  </si>
  <si>
    <t>44013</t>
  </si>
  <si>
    <t>Visa &amp; NOC Fees</t>
  </si>
  <si>
    <t>44015</t>
  </si>
  <si>
    <t>44021</t>
  </si>
  <si>
    <t>Labour Market Regulatory Authority Fee</t>
  </si>
  <si>
    <t>44031</t>
  </si>
  <si>
    <t>44032</t>
  </si>
  <si>
    <t>44051</t>
  </si>
  <si>
    <t>44052</t>
  </si>
  <si>
    <t>44071</t>
  </si>
  <si>
    <t>44072</t>
  </si>
  <si>
    <t>44091</t>
  </si>
  <si>
    <t>44092</t>
  </si>
  <si>
    <t>44093</t>
  </si>
  <si>
    <t>Certification of Official Documents Fees</t>
  </si>
  <si>
    <t>44111</t>
  </si>
  <si>
    <t>Tourism Services Classification Fees</t>
  </si>
  <si>
    <t>44112</t>
  </si>
  <si>
    <t>Hotel Service Fees</t>
  </si>
  <si>
    <t>44131</t>
  </si>
  <si>
    <t>44132</t>
  </si>
  <si>
    <t>44151</t>
  </si>
  <si>
    <t>Design &amp; Measurement Fees</t>
  </si>
  <si>
    <t>44152</t>
  </si>
  <si>
    <t>Design &amp; Trademark Fees</t>
  </si>
  <si>
    <t>44153</t>
  </si>
  <si>
    <t>Trademarks &amp; Commercial Reg. Amend. Fees</t>
  </si>
  <si>
    <t>44172</t>
  </si>
  <si>
    <t>Entrance Permit Fees</t>
  </si>
  <si>
    <t>44191</t>
  </si>
  <si>
    <t>44211</t>
  </si>
  <si>
    <t>44212</t>
  </si>
  <si>
    <t>Vedio Sales Distribution Rights</t>
  </si>
  <si>
    <t>44901</t>
  </si>
  <si>
    <t>Accounting Authority Fees</t>
  </si>
  <si>
    <t>44904</t>
  </si>
  <si>
    <t>Ship Arrival and Departure Permit Fees</t>
  </si>
  <si>
    <t>44905</t>
  </si>
  <si>
    <t>Lawyer &amp; Pilgrim Contractors Permit</t>
  </si>
  <si>
    <t>44908</t>
  </si>
  <si>
    <t>41011</t>
  </si>
  <si>
    <t>Hospital Private Room Charges</t>
  </si>
  <si>
    <t>41012</t>
  </si>
  <si>
    <t>Primary Health Care Charges</t>
  </si>
  <si>
    <t>41013</t>
  </si>
  <si>
    <t>General Health Care Charges</t>
  </si>
  <si>
    <t>41014</t>
  </si>
  <si>
    <t>Special Medical Services Charges</t>
  </si>
  <si>
    <t>41015</t>
  </si>
  <si>
    <t>41016</t>
  </si>
  <si>
    <t>Limited Private Practice Charges</t>
  </si>
  <si>
    <t>41017</t>
  </si>
  <si>
    <t>Out-Patient Charges</t>
  </si>
  <si>
    <t>41018</t>
  </si>
  <si>
    <t>Medical Commission Fees</t>
  </si>
  <si>
    <t>41019</t>
  </si>
  <si>
    <t>41020</t>
  </si>
  <si>
    <t>Pre-employment Medical Examination Fees</t>
  </si>
  <si>
    <t>41021</t>
  </si>
  <si>
    <t>Registration of College for Health Sciences</t>
  </si>
  <si>
    <t>41023</t>
  </si>
  <si>
    <t>X-Ray Fees</t>
  </si>
  <si>
    <t>41024</t>
  </si>
  <si>
    <t>Lab. Fees</t>
  </si>
  <si>
    <t>41025</t>
  </si>
  <si>
    <t>Operations Fees</t>
  </si>
  <si>
    <t>41026</t>
  </si>
  <si>
    <t>Maternity Services</t>
  </si>
  <si>
    <t>41031</t>
  </si>
  <si>
    <t>Parcel Fees</t>
  </si>
  <si>
    <t>41032</t>
  </si>
  <si>
    <t>41033</t>
  </si>
  <si>
    <t>41034</t>
  </si>
  <si>
    <t>Stamp Sales</t>
  </si>
  <si>
    <t>41035</t>
  </si>
  <si>
    <t>41052</t>
  </si>
  <si>
    <t>Harbor Services Charges</t>
  </si>
  <si>
    <t>41055</t>
  </si>
  <si>
    <t>41071</t>
  </si>
  <si>
    <t>41072</t>
  </si>
  <si>
    <t>41073</t>
  </si>
  <si>
    <t>Overflying Fees</t>
  </si>
  <si>
    <t>41091</t>
  </si>
  <si>
    <t>41111</t>
  </si>
  <si>
    <t>Vehicle Parking Fees</t>
  </si>
  <si>
    <t>41112</t>
  </si>
  <si>
    <t>41151</t>
  </si>
  <si>
    <t>Advertisement Sales</t>
  </si>
  <si>
    <t>41171</t>
  </si>
  <si>
    <t>41212</t>
  </si>
  <si>
    <t>Subscriptions to Training Programmes</t>
  </si>
  <si>
    <t>41231</t>
  </si>
  <si>
    <t>Water Wells Drilling Income</t>
  </si>
  <si>
    <t>41232</t>
  </si>
  <si>
    <t>Land Survey Charges</t>
  </si>
  <si>
    <t>41901</t>
  </si>
  <si>
    <t>Issue of Certificate Charges</t>
  </si>
  <si>
    <t>41902</t>
  </si>
  <si>
    <t>Examination Charges</t>
  </si>
  <si>
    <t>40111</t>
  </si>
  <si>
    <t>Agricultural Product Sales</t>
  </si>
  <si>
    <t>40112</t>
  </si>
  <si>
    <t>Animal Product Sale</t>
  </si>
  <si>
    <t>40131</t>
  </si>
  <si>
    <t>40132</t>
  </si>
  <si>
    <t>40133</t>
  </si>
  <si>
    <t>Book Sales</t>
  </si>
  <si>
    <t>40134</t>
  </si>
  <si>
    <t>Magazines &amp; Newspaper Sales</t>
  </si>
  <si>
    <t>40135</t>
  </si>
  <si>
    <t>40136</t>
  </si>
  <si>
    <t>40151</t>
  </si>
  <si>
    <t>40914</t>
  </si>
  <si>
    <t>45011</t>
  </si>
  <si>
    <t>Shares Dividends and Capital Income</t>
  </si>
  <si>
    <t>45012</t>
  </si>
  <si>
    <t>Bahrain Airport Services Income</t>
  </si>
  <si>
    <t>45501</t>
  </si>
  <si>
    <t>Interest of Deposits &amp; Bank Accounts</t>
  </si>
  <si>
    <t>46011</t>
  </si>
  <si>
    <t>46021</t>
  </si>
  <si>
    <t>Industrial Estates Rent</t>
  </si>
  <si>
    <t>46031</t>
  </si>
  <si>
    <t>Houses &amp; Building Rents</t>
  </si>
  <si>
    <t>46041</t>
  </si>
  <si>
    <t>46051</t>
  </si>
  <si>
    <t>Galleries &amp; Theaters Rents</t>
  </si>
  <si>
    <t>46071</t>
  </si>
  <si>
    <t>46081</t>
  </si>
  <si>
    <t>Exhibition Rents</t>
  </si>
  <si>
    <t>45103</t>
  </si>
  <si>
    <t>Government Concessions</t>
  </si>
  <si>
    <t>5</t>
  </si>
  <si>
    <t>47011</t>
  </si>
  <si>
    <t>External Grant Income</t>
  </si>
  <si>
    <t>6</t>
  </si>
  <si>
    <t>48011</t>
  </si>
  <si>
    <t>Income on Sale of Equipment Capital Assets</t>
  </si>
  <si>
    <t>48012</t>
  </si>
  <si>
    <t>Income on Sale of Materials Capital Assets</t>
  </si>
  <si>
    <t>48013</t>
  </si>
  <si>
    <t>Income on Sale of Apparatus Capital Assets</t>
  </si>
  <si>
    <t>48014</t>
  </si>
  <si>
    <t>Income on Sale of Vehicles Capital Assets</t>
  </si>
  <si>
    <t>48015</t>
  </si>
  <si>
    <t>Income on Sale of Furniture Capital Assets</t>
  </si>
  <si>
    <t>48501</t>
  </si>
  <si>
    <t>Income on Auction Sales of Capital Assets</t>
  </si>
  <si>
    <t>7</t>
  </si>
  <si>
    <t>49011</t>
  </si>
  <si>
    <t>49021</t>
  </si>
  <si>
    <t>Penalties (Delay in Works Execution)</t>
  </si>
  <si>
    <t>49031</t>
  </si>
  <si>
    <t>49051</t>
  </si>
  <si>
    <t>Vehicle Towing Fees</t>
  </si>
  <si>
    <t>49052</t>
  </si>
  <si>
    <t>Traffic Accident &amp; Report Fees</t>
  </si>
  <si>
    <t>49061</t>
  </si>
  <si>
    <t>31012</t>
  </si>
  <si>
    <t>Adjustments to Prior Years Results</t>
  </si>
  <si>
    <t>49901</t>
  </si>
  <si>
    <t>49902</t>
  </si>
  <si>
    <t>49903</t>
  </si>
  <si>
    <t>Variance of Revenue Stamp Sales</t>
  </si>
  <si>
    <t>49906</t>
  </si>
  <si>
    <t>Other Institutions Revenues</t>
  </si>
  <si>
    <t>49999</t>
  </si>
  <si>
    <t>Unclassified Revenue</t>
  </si>
  <si>
    <t>Additional Budget</t>
  </si>
  <si>
    <t xml:space="preserve">H.H. Prime Minister Rep. </t>
  </si>
  <si>
    <t>Custom Affairs</t>
  </si>
  <si>
    <t>Min. of Mun. Aff. &amp; Urban Plan.-General Admin.&amp;Aggr.</t>
  </si>
  <si>
    <t>Tenders &amp; Auctions Board</t>
  </si>
  <si>
    <t>King Hamad Hospital</t>
  </si>
  <si>
    <t>Districts</t>
  </si>
  <si>
    <t>E. Government Authority</t>
  </si>
  <si>
    <t>Fishermen Support</t>
  </si>
  <si>
    <t>Quality Assurance Authority</t>
  </si>
  <si>
    <t>Issa Award For Human Sciences</t>
  </si>
  <si>
    <t>Contribution to GCC</t>
  </si>
  <si>
    <t>United Nations Development Programme(UNDP)</t>
  </si>
  <si>
    <t>Future Generation Reserve</t>
  </si>
  <si>
    <t>Retiree Financial Support</t>
  </si>
  <si>
    <t>Risk Financing</t>
  </si>
  <si>
    <t>Programme for Early Retirement Scheme</t>
  </si>
  <si>
    <t>Govt Unemployment Insurance Share</t>
  </si>
  <si>
    <t>Reduce Cost of Living Burden</t>
  </si>
  <si>
    <t>Council of Representatives' Elections Executive Committee</t>
  </si>
  <si>
    <t>Bahrain Institute For Political Development</t>
  </si>
  <si>
    <t>Housing Programme-Settlement</t>
  </si>
  <si>
    <t>Housing Programme-Rent Allowance</t>
  </si>
  <si>
    <t>Labour Market Regulatory Authority</t>
  </si>
  <si>
    <t>Bahrain Institute of Public Administration</t>
  </si>
  <si>
    <t>Bahrain Center for Strategic International and Energy studies</t>
  </si>
  <si>
    <t xml:space="preserve">   Treasyry Bills</t>
  </si>
  <si>
    <t xml:space="preserve">   AL-Salam Islamic Securities</t>
  </si>
  <si>
    <t xml:space="preserve">   Islamic Leasing Securities</t>
  </si>
  <si>
    <t xml:space="preserve">   Government Local Development Bonds</t>
  </si>
  <si>
    <t xml:space="preserve">   Other Local Loans</t>
  </si>
  <si>
    <t xml:space="preserve">   Development Funds Loans</t>
  </si>
  <si>
    <t xml:space="preserve">   International Islamic Leasing Securities</t>
  </si>
  <si>
    <t xml:space="preserve">   International Government Development Bonds</t>
  </si>
  <si>
    <t>Foreign Loans</t>
  </si>
  <si>
    <t>H.H. Prime Minister Court</t>
  </si>
  <si>
    <t>Ministry of  Housing</t>
  </si>
  <si>
    <t>60011</t>
  </si>
  <si>
    <t>60021</t>
  </si>
  <si>
    <t>61011</t>
  </si>
  <si>
    <t>61021</t>
  </si>
  <si>
    <t>61022</t>
  </si>
  <si>
    <t>61031</t>
  </si>
  <si>
    <t>61032</t>
  </si>
  <si>
    <t>61034</t>
  </si>
  <si>
    <t>61035</t>
  </si>
  <si>
    <t>61036</t>
  </si>
  <si>
    <t>61038</t>
  </si>
  <si>
    <t>61043</t>
  </si>
  <si>
    <t>61044</t>
  </si>
  <si>
    <t>61991</t>
  </si>
  <si>
    <t>61041</t>
  </si>
  <si>
    <t>61042</t>
  </si>
  <si>
    <t>61051</t>
  </si>
  <si>
    <t>61052</t>
  </si>
  <si>
    <t>62011</t>
  </si>
  <si>
    <t>62012</t>
  </si>
  <si>
    <t>62021</t>
  </si>
  <si>
    <t>62024</t>
  </si>
  <si>
    <t>74021</t>
  </si>
  <si>
    <t>61059</t>
  </si>
  <si>
    <t>61992</t>
  </si>
  <si>
    <t>64021</t>
  </si>
  <si>
    <t>64022</t>
  </si>
  <si>
    <t>63011</t>
  </si>
  <si>
    <t>63012</t>
  </si>
  <si>
    <t>63013</t>
  </si>
  <si>
    <t>63014</t>
  </si>
  <si>
    <t>75031</t>
  </si>
  <si>
    <t>75033</t>
  </si>
  <si>
    <t>8</t>
  </si>
  <si>
    <t>65041</t>
  </si>
  <si>
    <t>65042</t>
  </si>
  <si>
    <t>62022</t>
  </si>
  <si>
    <t>62023</t>
  </si>
  <si>
    <t>62031</t>
  </si>
  <si>
    <t>62041</t>
  </si>
  <si>
    <t>62042</t>
  </si>
  <si>
    <t>68021</t>
  </si>
  <si>
    <t>66011</t>
  </si>
  <si>
    <t>66021</t>
  </si>
  <si>
    <t>66031</t>
  </si>
  <si>
    <t>66032</t>
  </si>
  <si>
    <t>66033</t>
  </si>
  <si>
    <t>67011</t>
  </si>
  <si>
    <t>69011</t>
  </si>
  <si>
    <t>69021</t>
  </si>
  <si>
    <t>69039</t>
  </si>
  <si>
    <t>70011</t>
  </si>
  <si>
    <t>70012</t>
  </si>
  <si>
    <t>70014</t>
  </si>
  <si>
    <t>70021</t>
  </si>
  <si>
    <t>70022</t>
  </si>
  <si>
    <t>70023</t>
  </si>
  <si>
    <t>70024</t>
  </si>
  <si>
    <t>70031</t>
  </si>
  <si>
    <t>70032</t>
  </si>
  <si>
    <t>70039</t>
  </si>
  <si>
    <t>65011</t>
  </si>
  <si>
    <t>67029</t>
  </si>
  <si>
    <t>71011</t>
  </si>
  <si>
    <t>71012</t>
  </si>
  <si>
    <t>71021</t>
  </si>
  <si>
    <t>71031</t>
  </si>
  <si>
    <t>71032</t>
  </si>
  <si>
    <t>72019</t>
  </si>
  <si>
    <t>72021</t>
  </si>
  <si>
    <t>72022</t>
  </si>
  <si>
    <t>72023</t>
  </si>
  <si>
    <t>72024</t>
  </si>
  <si>
    <t>72031</t>
  </si>
  <si>
    <t>65031</t>
  </si>
  <si>
    <t>68011</t>
  </si>
  <si>
    <t>68031</t>
  </si>
  <si>
    <t>73059</t>
  </si>
  <si>
    <t>81991</t>
  </si>
  <si>
    <t>81992</t>
  </si>
  <si>
    <t>81995</t>
  </si>
  <si>
    <t>99991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</si>
  <si>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</si>
  <si>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</si>
  <si>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</si>
  <si>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</si>
  <si>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</si>
  <si>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</si>
  <si>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</si>
  <si>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</si>
  <si>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75026</t>
  </si>
  <si>
    <t>75029</t>
  </si>
  <si>
    <t>75032</t>
  </si>
  <si>
    <t>75041</t>
  </si>
  <si>
    <t>75051</t>
  </si>
  <si>
    <t>75991</t>
  </si>
  <si>
    <t>75999</t>
  </si>
  <si>
    <t>99013</t>
  </si>
  <si>
    <t>99042</t>
  </si>
  <si>
    <t>99995</t>
  </si>
  <si>
    <t>74011</t>
  </si>
  <si>
    <t>74012</t>
  </si>
  <si>
    <t>74013</t>
  </si>
  <si>
    <t>74023</t>
  </si>
  <si>
    <t>74991</t>
  </si>
  <si>
    <t>75061</t>
  </si>
  <si>
    <t>75062</t>
  </si>
  <si>
    <t>75063</t>
  </si>
  <si>
    <t>75064</t>
  </si>
  <si>
    <t>75071</t>
  </si>
  <si>
    <t>75072</t>
  </si>
  <si>
    <t>75073</t>
  </si>
  <si>
    <t>9</t>
  </si>
  <si>
    <t>99994</t>
  </si>
  <si>
    <t>17012</t>
  </si>
  <si>
    <t>17022</t>
  </si>
  <si>
    <t>17032</t>
  </si>
  <si>
    <t>17042</t>
  </si>
  <si>
    <t>17072</t>
  </si>
  <si>
    <t>17082</t>
  </si>
  <si>
    <t>17092</t>
  </si>
  <si>
    <t>17102</t>
  </si>
  <si>
    <t>17052</t>
  </si>
  <si>
    <t>17053</t>
  </si>
  <si>
    <t>17054</t>
  </si>
  <si>
    <t>17062</t>
  </si>
  <si>
    <t>17112</t>
  </si>
  <si>
    <t>17122</t>
  </si>
  <si>
    <t>17132</t>
  </si>
  <si>
    <t>17142</t>
  </si>
  <si>
    <t>17152</t>
  </si>
  <si>
    <t>17162</t>
  </si>
  <si>
    <t>17172</t>
  </si>
  <si>
    <t>17182</t>
  </si>
  <si>
    <t>17902</t>
  </si>
  <si>
    <t>19002</t>
  </si>
  <si>
    <t>19101</t>
  </si>
  <si>
    <t>19103</t>
  </si>
  <si>
    <t>19111</t>
  </si>
  <si>
    <t>19112</t>
  </si>
  <si>
    <t>19113</t>
  </si>
  <si>
    <t>19121</t>
  </si>
  <si>
    <t>19131</t>
  </si>
  <si>
    <t>19132</t>
  </si>
  <si>
    <t>31013</t>
  </si>
  <si>
    <t>98011</t>
  </si>
  <si>
    <t>98101</t>
  </si>
  <si>
    <t>98103</t>
  </si>
  <si>
    <t>98111</t>
  </si>
  <si>
    <t>98112</t>
  </si>
  <si>
    <t>98113</t>
  </si>
  <si>
    <t>98121</t>
  </si>
  <si>
    <t>98131</t>
  </si>
  <si>
    <t>98132</t>
  </si>
  <si>
    <t>78012</t>
  </si>
  <si>
    <t>78013</t>
  </si>
  <si>
    <t>78021</t>
  </si>
  <si>
    <t>78022</t>
  </si>
  <si>
    <t>78023</t>
  </si>
  <si>
    <t>78024</t>
  </si>
  <si>
    <t>78031</t>
  </si>
  <si>
    <t>78034</t>
  </si>
  <si>
    <t>78041</t>
  </si>
  <si>
    <t>78042</t>
  </si>
  <si>
    <t>78043</t>
  </si>
  <si>
    <t>78051</t>
  </si>
  <si>
    <t>78052</t>
  </si>
  <si>
    <t>78053</t>
  </si>
  <si>
    <t>78054</t>
  </si>
  <si>
    <t>78032</t>
  </si>
  <si>
    <t>78033</t>
  </si>
  <si>
    <t>78035</t>
  </si>
  <si>
    <t>78036</t>
  </si>
  <si>
    <t>78044</t>
  </si>
  <si>
    <t>78045</t>
  </si>
  <si>
    <t>78046</t>
  </si>
  <si>
    <t>78047</t>
  </si>
  <si>
    <t>78998</t>
  </si>
  <si>
    <t>78999</t>
  </si>
  <si>
    <t>78048</t>
  </si>
  <si>
    <t>78091</t>
  </si>
  <si>
    <t>78092</t>
  </si>
  <si>
    <t>78093</t>
  </si>
  <si>
    <t>78094</t>
  </si>
  <si>
    <t>78111</t>
  </si>
  <si>
    <t>78112</t>
  </si>
  <si>
    <t>81536</t>
  </si>
  <si>
    <t>81537</t>
  </si>
  <si>
    <t>81901</t>
  </si>
  <si>
    <t>81902</t>
  </si>
  <si>
    <t>88889</t>
  </si>
  <si>
    <t>80021</t>
  </si>
  <si>
    <t>80022</t>
  </si>
  <si>
    <t>80023</t>
  </si>
  <si>
    <t>80024</t>
  </si>
  <si>
    <t>80025</t>
  </si>
  <si>
    <t>80026</t>
  </si>
  <si>
    <t>80029</t>
  </si>
  <si>
    <t>80011</t>
  </si>
  <si>
    <t>80012</t>
  </si>
  <si>
    <t>80013</t>
  </si>
  <si>
    <t>80014</t>
  </si>
  <si>
    <t>80016</t>
  </si>
  <si>
    <t>81031</t>
  </si>
  <si>
    <t>81032</t>
  </si>
  <si>
    <t>81033</t>
  </si>
  <si>
    <t>81011</t>
  </si>
  <si>
    <t>81012</t>
  </si>
  <si>
    <t>81013</t>
  </si>
  <si>
    <t>81014</t>
  </si>
  <si>
    <t>81015</t>
  </si>
  <si>
    <t>81017</t>
  </si>
  <si>
    <t>81018</t>
  </si>
  <si>
    <t>81999</t>
  </si>
  <si>
    <t>81021</t>
  </si>
  <si>
    <t>Car &amp; Transport Allowance</t>
  </si>
  <si>
    <t>On Call Allowance (Consultant-Doctor)</t>
  </si>
  <si>
    <t>Dedicated Govt Practice Allowance (Consultant-Doct</t>
  </si>
  <si>
    <t>Air Navigation Allowance</t>
  </si>
  <si>
    <t>Housing Cost</t>
  </si>
  <si>
    <t>Special Allowance</t>
  </si>
  <si>
    <t>Other Allowances</t>
  </si>
  <si>
    <t>Expatriate Inducements</t>
  </si>
  <si>
    <t>Recruitment, Termination and Leave Cost</t>
  </si>
  <si>
    <t>Academic Entitlements</t>
  </si>
  <si>
    <t>Books and Stationery (Training)</t>
  </si>
  <si>
    <t>Training Allowances</t>
  </si>
  <si>
    <t>Travel Costs</t>
  </si>
  <si>
    <t>Government Share in Pension Scheme</t>
  </si>
  <si>
    <t>Govt Pension Share for Bahraini Military Persons</t>
  </si>
  <si>
    <t>Govt Incentives for Non- Bahraini Military Persons</t>
  </si>
  <si>
    <t>Supply of Contract Labor</t>
  </si>
  <si>
    <t>Overseas Conferences and Missions</t>
  </si>
  <si>
    <t>Official Business Visit</t>
  </si>
  <si>
    <t>Internal Sports Tournament</t>
  </si>
  <si>
    <t>External Sports Tournament</t>
  </si>
  <si>
    <t>Telephone Installation and Usage Charges</t>
  </si>
  <si>
    <t>Intercom Equipment</t>
  </si>
  <si>
    <t>Postage Charges.</t>
  </si>
  <si>
    <t>Desalinated and Artesian Water Costs</t>
  </si>
  <si>
    <t>Electricity Supply and Usage Costs</t>
  </si>
  <si>
    <t>Operating Lease</t>
  </si>
  <si>
    <t>Vehicles Including Trucks Rental</t>
  </si>
  <si>
    <t>Tools and Heavy Machinery Rental</t>
  </si>
  <si>
    <t>Instruments and Equipment Rental</t>
  </si>
  <si>
    <t>Cleaning of Buildings and Power Stations</t>
  </si>
  <si>
    <t>Transportation and Freight - Various</t>
  </si>
  <si>
    <t>Insurance for Power and Desalination Stations</t>
  </si>
  <si>
    <t>Insurance on Building &amp; Office Assets</t>
  </si>
  <si>
    <t>Insurance on Machinery and Equipment</t>
  </si>
  <si>
    <t>Insurance on Ships and Planes</t>
  </si>
  <si>
    <t>Subscriptions to Papers and Magazines</t>
  </si>
  <si>
    <t>Subscriptions to Exhibitions, Societies and Clubs</t>
  </si>
  <si>
    <t>Subscriptions to Radio, TV &amp; Press Agencies</t>
  </si>
  <si>
    <t>Guards and Security</t>
  </si>
  <si>
    <t>Fees and Commissions</t>
  </si>
  <si>
    <t>Consultation and Research Costs</t>
  </si>
  <si>
    <t>Outsourcing Cost of Operation &amp; Mgt. of Hosp.</t>
  </si>
  <si>
    <t>Other Miscellaneous Costs &amp; Petty Cash</t>
  </si>
  <si>
    <t>Other Military Expenses</t>
  </si>
  <si>
    <t>Gas for Laboratories and Office Use</t>
  </si>
  <si>
    <t>Lubricants</t>
  </si>
  <si>
    <t>Aircraft Expenses</t>
  </si>
  <si>
    <t>Aircraft Fuel &amp; Oil</t>
  </si>
  <si>
    <t>Garments and Food for Non-Employees</t>
  </si>
  <si>
    <t>Chemical, Insecticides and Detergents</t>
  </si>
  <si>
    <t>Utensils and Miscellaneous Light Equipment</t>
  </si>
  <si>
    <t>Decorating Materials for Special Occasions</t>
  </si>
  <si>
    <t>Other Supplies &amp; Materials</t>
  </si>
  <si>
    <t>Invoice Price Variance</t>
  </si>
  <si>
    <t>Inventory Write 0n/off</t>
  </si>
  <si>
    <t>Average Cost Adjustment</t>
  </si>
  <si>
    <t>Printing and Photocopying Items</t>
  </si>
  <si>
    <t>Maps and Posters</t>
  </si>
  <si>
    <t>Drugs and Medicines</t>
  </si>
  <si>
    <t>Advertising and Informative Programs</t>
  </si>
  <si>
    <t>Television Programmes</t>
  </si>
  <si>
    <t>Furnishing Additions</t>
  </si>
  <si>
    <t>Passenger Vehicles Additions</t>
  </si>
  <si>
    <t>Trucks and Transport Vehicles Additions</t>
  </si>
  <si>
    <t>Special Purpose Vehicles Additions</t>
  </si>
  <si>
    <t>Ships and Marine Equipment Additions</t>
  </si>
  <si>
    <t>Heavy Machinery and Tools Additions</t>
  </si>
  <si>
    <t xml:space="preserve"> Machines &amp; Instruments Additions</t>
  </si>
  <si>
    <t>Motorcycle and Bicycles Additions</t>
  </si>
  <si>
    <t>Computer (CPU) Additions</t>
  </si>
  <si>
    <t>Computer Peripherals Additions</t>
  </si>
  <si>
    <t>Personal Computer Additions</t>
  </si>
  <si>
    <t xml:space="preserve"> System and Application Software Addition</t>
  </si>
  <si>
    <t>Television Equipment Additions</t>
  </si>
  <si>
    <t>Broadcasting Equipment Additions</t>
  </si>
  <si>
    <t>Medical Equipment Additions</t>
  </si>
  <si>
    <t>Wire and Wireless Equipment Additions</t>
  </si>
  <si>
    <t>Photocopiers, Printers &amp; Word Processing Equip Add</t>
  </si>
  <si>
    <t>Agricultural Equipment Additions</t>
  </si>
  <si>
    <t>Air Conditioning and Heating Equipment Additions</t>
  </si>
  <si>
    <t>Fire Extinguishing Equipment Additions</t>
  </si>
  <si>
    <t>Other Equipment Additions</t>
  </si>
  <si>
    <t>Recurrent Asset Additions Clearing In</t>
  </si>
  <si>
    <t>Machines &amp; Equipment-Clearing-In</t>
  </si>
  <si>
    <t>Wireless Equipment-Clearing-In</t>
  </si>
  <si>
    <t>Air Conditioning Equipment-Clearing-In</t>
  </si>
  <si>
    <t>Medical Equipment-Clearing-In</t>
  </si>
  <si>
    <t>Prior Year Retained Earnings</t>
  </si>
  <si>
    <t>Other Equipment Clearing - Expense</t>
  </si>
  <si>
    <t>Machines &amp; Equipment Clearing - Expense</t>
  </si>
  <si>
    <t>Wireless Equipment Clearing - Expense</t>
  </si>
  <si>
    <t>Air Conditioning Equipment Clearing - Expense</t>
  </si>
  <si>
    <t>Medical Equipment Clearing - Expense</t>
  </si>
  <si>
    <t>Computer Hardware Clearing -  Expense</t>
  </si>
  <si>
    <t>Computer Software Clearing -  Expense</t>
  </si>
  <si>
    <t>Residential Buildings Maintenance</t>
  </si>
  <si>
    <t>Office Buildings Maintenance</t>
  </si>
  <si>
    <t>Passenger Vehicle Maintenance</t>
  </si>
  <si>
    <t>Trucks &amp; Transport Vehicle Maintenance</t>
  </si>
  <si>
    <t>Special Purpose Vehicles Maintenance</t>
  </si>
  <si>
    <t>Motorcycles and Bicycles Maintenance</t>
  </si>
  <si>
    <t>Aircraft and Related Equipment Maintenance</t>
  </si>
  <si>
    <t>Furniture  Maintenance</t>
  </si>
  <si>
    <t>Heavy Machinery &amp; Tools Maintenance</t>
  </si>
  <si>
    <t>Computer (CPU) Maintenance</t>
  </si>
  <si>
    <t>Computer Peripherals Maintenance</t>
  </si>
  <si>
    <t>Personal Computers Maintenance</t>
  </si>
  <si>
    <t>System and Application Software Maintenance</t>
  </si>
  <si>
    <t>Television Equipment Maintenance</t>
  </si>
  <si>
    <t>Broadcasting Equipment Maintenance</t>
  </si>
  <si>
    <t>Medical Equipment Maintenance</t>
  </si>
  <si>
    <t>Agricultural Equipment Maintenance</t>
  </si>
  <si>
    <t>Wire and Wireless Equipment Maintenance</t>
  </si>
  <si>
    <t>Photocopiers, Printers and Word Proc Equip Maint</t>
  </si>
  <si>
    <t>Air Conditioning and Heating Equipment Maintenance</t>
  </si>
  <si>
    <t>Fire Extinguishing Equipment Maintenance</t>
  </si>
  <si>
    <t>Other Equipment Maintenance</t>
  </si>
  <si>
    <t>Public Water Distribution  Maintenance</t>
  </si>
  <si>
    <t>Water Production Plants  Maintenance</t>
  </si>
  <si>
    <t>Public Power Distribution  Maintenance</t>
  </si>
  <si>
    <t>Power Houses &amp; Sub-Stations  Maintenance</t>
  </si>
  <si>
    <t>Runways Maintenance (Planes) Maintenance</t>
  </si>
  <si>
    <t>National Commission for Childhood</t>
  </si>
  <si>
    <t>High Committee for Disable Affairs</t>
  </si>
  <si>
    <t>Local Transfers Payroll</t>
  </si>
  <si>
    <t>Saudi Development Fund Interest</t>
  </si>
  <si>
    <t>Abu Dhabi Fund for Economic Development Interest</t>
  </si>
  <si>
    <t>Arab Fund - Economic &amp; Social Development Interest</t>
  </si>
  <si>
    <t>Kuwait Fund for Arab Economic Development Interest</t>
  </si>
  <si>
    <t>Islamic Fund - Interest</t>
  </si>
  <si>
    <t>Interest Int. Issue - Islamic L. Sec.</t>
  </si>
  <si>
    <t>Other External Loans Interest</t>
  </si>
  <si>
    <t>Interest on Development Bonds</t>
  </si>
  <si>
    <t>Interest - Others</t>
  </si>
  <si>
    <t>AL-Salam Islamic Security Interest</t>
  </si>
  <si>
    <t>Interest on Islamic Leasing Security</t>
  </si>
  <si>
    <t>Flour Subsidy</t>
  </si>
  <si>
    <t>Lamb and Beef Subsidy</t>
  </si>
  <si>
    <t>Chicken Subsidy</t>
  </si>
  <si>
    <t>Grants to Under-Privileged Families</t>
  </si>
  <si>
    <t>Grants to Overseas Student Clubs</t>
  </si>
  <si>
    <t>Grants to the General Committee of Bahrain Workers</t>
  </si>
  <si>
    <t>Other Grants</t>
  </si>
  <si>
    <t>5,4,2</t>
  </si>
  <si>
    <t>5,4</t>
  </si>
  <si>
    <t>5,4,3</t>
  </si>
  <si>
    <t>9,8,6</t>
  </si>
  <si>
    <t>9,8,7,6,3</t>
  </si>
  <si>
    <t>11,6,3</t>
  </si>
  <si>
    <t>Surplus(Deficit) in Budget</t>
  </si>
  <si>
    <t>Finance Minister</t>
  </si>
  <si>
    <t>10- Transferred Budget Expenditures</t>
  </si>
  <si>
    <t>Government Entity</t>
  </si>
  <si>
    <t xml:space="preserve">Budget </t>
  </si>
  <si>
    <t xml:space="preserve">Actual </t>
  </si>
  <si>
    <t>Food Support</t>
  </si>
  <si>
    <t>Housing Support</t>
  </si>
  <si>
    <t>Supports from Government</t>
  </si>
  <si>
    <t>Retentions, Forwarded budgets, and Other Commitments</t>
  </si>
  <si>
    <t>Inventory</t>
  </si>
  <si>
    <t>Sale of Assets</t>
  </si>
  <si>
    <t>Loans Received</t>
  </si>
  <si>
    <t>Net Increase/Decrease in Cash</t>
  </si>
  <si>
    <t>Payments</t>
  </si>
  <si>
    <t>Receipts</t>
  </si>
  <si>
    <t>Capital Assets</t>
  </si>
  <si>
    <t>Teachers' College (University of Bahrain)</t>
  </si>
  <si>
    <t>Forwarded Amounts</t>
  </si>
  <si>
    <t>Social Insurance Public Authroity</t>
  </si>
  <si>
    <t>Misc. Commitments</t>
  </si>
  <si>
    <t>Government Supports</t>
  </si>
  <si>
    <t>Royal Charity Organization</t>
  </si>
  <si>
    <t>Electricity &amp; Water Authority</t>
  </si>
  <si>
    <r>
      <t>Bahrain Polytechnic</t>
    </r>
    <r>
      <rPr>
        <sz val="14"/>
        <color indexed="8"/>
        <rFont val="Times New Roman"/>
        <family val="1"/>
      </rPr>
      <t xml:space="preserve"> </t>
    </r>
  </si>
  <si>
    <t>15,7,6</t>
  </si>
  <si>
    <t>16,6</t>
  </si>
  <si>
    <t>Goods &amp; Services</t>
  </si>
  <si>
    <t>Fines &amp; Mis.</t>
  </si>
  <si>
    <t>Carried Forward Budget from Prior Years</t>
  </si>
  <si>
    <t>Maintenance Fund</t>
  </si>
  <si>
    <t>Repayment of Loan Interest</t>
  </si>
  <si>
    <t>Contributions to United Nations</t>
  </si>
  <si>
    <t>Other Estimates</t>
  </si>
  <si>
    <t>Reserve Account (3%)</t>
  </si>
  <si>
    <t>Government Entities with Attached &amp; Independent budgets</t>
  </si>
  <si>
    <t>Contributions to International Organizations</t>
  </si>
  <si>
    <t>Retirement, Social Insurance, and employment  programs</t>
  </si>
  <si>
    <t>Distributed Dividends (Oil &amp; Gas Holding Co.)</t>
  </si>
  <si>
    <t>Loans Repayment</t>
  </si>
  <si>
    <t>Appendix 3:  Accrued Expenses</t>
  </si>
  <si>
    <t>Appendix 1: Statement of Receipts &amp; Payments</t>
  </si>
  <si>
    <t>Appendix 2: Account Payable</t>
  </si>
  <si>
    <t>Actual  2011</t>
  </si>
  <si>
    <t>Unused Facilities at the end of the year</t>
  </si>
  <si>
    <t>Advance payment and payment of payables</t>
  </si>
  <si>
    <t>Actual 2011</t>
  </si>
  <si>
    <t>Secretariat of the Supreme Council for Youth and Sports</t>
  </si>
  <si>
    <t>Bahrain Stock Exchange Company</t>
  </si>
  <si>
    <t>king hamad library</t>
  </si>
  <si>
    <t>National Foundation for Human Rights</t>
  </si>
  <si>
    <t>Issa Cultural Centre</t>
  </si>
  <si>
    <t>housing Programme-Reduce the premium housing</t>
  </si>
  <si>
    <t>Bahrain Olympic Committee</t>
  </si>
  <si>
    <t>Palace Gudaibiya</t>
  </si>
  <si>
    <t>Bahrain to the settlement of disputes of economic, financial and advisory</t>
  </si>
  <si>
    <t>Open additional budget</t>
  </si>
  <si>
    <t>suppot law - income family</t>
  </si>
  <si>
    <t>Finance the rehabilitation and employment of unemployed university</t>
  </si>
  <si>
    <t>General Organization for maritime ports</t>
  </si>
  <si>
    <t>Sec</t>
  </si>
  <si>
    <t>44902</t>
  </si>
  <si>
    <t>Type  Approval Fees</t>
  </si>
  <si>
    <t>41905</t>
  </si>
  <si>
    <t>News and Media Services</t>
  </si>
  <si>
    <t>Itm</t>
  </si>
  <si>
    <t>5- Revenue By Chapter, Section, And Item</t>
  </si>
  <si>
    <t>61012</t>
  </si>
  <si>
    <t>Standard of Living Improvement</t>
  </si>
  <si>
    <t>69026</t>
  </si>
  <si>
    <t>Arrears of electricity &amp; water consumption</t>
  </si>
  <si>
    <t>72025</t>
  </si>
  <si>
    <t>Other Subscriptions</t>
  </si>
  <si>
    <t>75035</t>
  </si>
  <si>
    <t>Food for Non-Employees (non-stock)</t>
  </si>
  <si>
    <t>75042</t>
  </si>
  <si>
    <t>Chemicals,Insecticides and Detergents (non-stock</t>
  </si>
  <si>
    <t>75065</t>
  </si>
  <si>
    <t>Drugs and Medicines (non-stock)</t>
  </si>
  <si>
    <t>75066</t>
  </si>
  <si>
    <t>Surgical Materials (non-stock)</t>
  </si>
  <si>
    <t>75067</t>
  </si>
  <si>
    <t>X-ray Materials (non-stock)</t>
  </si>
  <si>
    <t>75068</t>
  </si>
  <si>
    <t>Laboratory Materials (non-stock)</t>
  </si>
  <si>
    <t>75992</t>
  </si>
  <si>
    <t>Poultry and Animals</t>
  </si>
  <si>
    <t>19102</t>
  </si>
  <si>
    <t>Vehicles Clearing-In</t>
  </si>
  <si>
    <t>78017</t>
  </si>
  <si>
    <t>Office Building Maintenance (non-stock)</t>
  </si>
  <si>
    <t>78037</t>
  </si>
  <si>
    <t>Medical Equipment Maintenance (non-stock</t>
  </si>
  <si>
    <t>88888</t>
  </si>
  <si>
    <t>External Budget Transfer</t>
  </si>
  <si>
    <t>80017</t>
  </si>
  <si>
    <t>Int. Islamic Leasing Sec. No. 2 Interest</t>
  </si>
  <si>
    <t>80027</t>
  </si>
  <si>
    <t>Qatar Dev. Fund-Interest</t>
  </si>
  <si>
    <t>80043</t>
  </si>
  <si>
    <t>New Int.Dev.Bonds-Interest</t>
  </si>
  <si>
    <t>81019</t>
  </si>
  <si>
    <t>Improve the Standard of Living of Pensioners</t>
  </si>
  <si>
    <t>81043</t>
  </si>
  <si>
    <t>Gas Subsidy - E W A</t>
  </si>
  <si>
    <t>Ac</t>
  </si>
  <si>
    <t>Ch</t>
  </si>
  <si>
    <t>For The Year Ended 31 December 2012</t>
  </si>
  <si>
    <t>Budget  2012</t>
  </si>
  <si>
    <t>Actual  2012</t>
  </si>
  <si>
    <t>Minister of State for Information Affairs</t>
  </si>
  <si>
    <t xml:space="preserve"> Minister of state for Follow-Up</t>
  </si>
  <si>
    <t>Amounts received for the benefit of others</t>
  </si>
  <si>
    <t>food subsidy</t>
  </si>
  <si>
    <t xml:space="preserve">Council of Representatives' </t>
  </si>
  <si>
    <t>General Secretariat of the Supreme Defense Council</t>
  </si>
  <si>
    <t>Bahrain International Airshow</t>
  </si>
  <si>
    <t>National Authority for regulating the professions and health services</t>
  </si>
  <si>
    <t>Social Security Fund</t>
  </si>
  <si>
    <t>IT- IT Training Entitlements</t>
  </si>
  <si>
    <t>IT- Other IT Allowances</t>
  </si>
  <si>
    <t>IT- IT Travel Costs</t>
  </si>
  <si>
    <t>Operational Services - Rent/Lease Agreement - IT</t>
  </si>
  <si>
    <t>Incentives for Non-Employees</t>
  </si>
  <si>
    <t>99012</t>
  </si>
  <si>
    <t>Rate Variance Gain/Loss</t>
  </si>
  <si>
    <t>91001</t>
  </si>
  <si>
    <t>Prior Year Expenditures Adjustments</t>
  </si>
  <si>
    <t>9- Recurrent Expenditures By Chapters, Sections, and Items</t>
  </si>
  <si>
    <t>44016</t>
  </si>
  <si>
    <t>CONSUITANCY SERVICES FEES</t>
  </si>
  <si>
    <t>49907</t>
  </si>
  <si>
    <t>Operation Surplus</t>
  </si>
  <si>
    <t>49908</t>
  </si>
  <si>
    <t>Budget Surplus</t>
  </si>
  <si>
    <t>Court of H.R.H Prime Minister</t>
  </si>
  <si>
    <t>Ministry of Defence</t>
  </si>
  <si>
    <t>Deputy of H.R.H P.M-17</t>
  </si>
  <si>
    <t>Ministry of Justice &amp; Islamic Affairs AWQAF (Justice Affairs)</t>
  </si>
  <si>
    <t>Min. of Munc. Aff. &amp; Urban Planning</t>
  </si>
  <si>
    <t>Ministry of Labour</t>
  </si>
  <si>
    <t>General Organisation for Youth &amp; Sports</t>
  </si>
  <si>
    <t>Rashed Club for Eq&amp;Ho Racing</t>
  </si>
  <si>
    <t>Min of Hum.R.&amp; Social Aff</t>
  </si>
  <si>
    <t>Dep of H.R.H P.M -30</t>
  </si>
  <si>
    <t>PM Advisor For Economic Affairs</t>
  </si>
  <si>
    <t>Minister of State of Follow-Up Affairs</t>
  </si>
  <si>
    <t>Advisor to H.R.H PM-33</t>
  </si>
  <si>
    <t>Ministry of Commerce &amp; Industry (Commerce)</t>
  </si>
  <si>
    <t>Advisor to H.R.H PM for Security Aff-35</t>
  </si>
  <si>
    <t>Advisor to H.R.H PM Industry&amp;Oil Aff-37</t>
  </si>
  <si>
    <t>PM Advisor (1)-38</t>
  </si>
  <si>
    <t>Min of Electricity &amp; Water Aff-40</t>
  </si>
  <si>
    <t>The Supreme Council for the Environment</t>
  </si>
  <si>
    <t>Mohd Bin Khalifa Al Khalifa Cardiac Center</t>
  </si>
  <si>
    <t>Deputy Prime Minister For Ministrial Commitiees Affairs</t>
  </si>
  <si>
    <t>Ministry of Transportation Affairs-48</t>
  </si>
  <si>
    <t>Ministry of State for Shura Council And Representatives Council Affairs</t>
  </si>
  <si>
    <t>Ministry of State for Information Affairs-55</t>
  </si>
  <si>
    <t>Ministry of Human Rights Affairs-58</t>
  </si>
  <si>
    <t>Tender &amp; Auctions Board-59</t>
  </si>
  <si>
    <t>Information Affairs Authority</t>
  </si>
  <si>
    <t>Ministry of Culture</t>
  </si>
  <si>
    <t>Ministry of State for Cabinet Affairs</t>
  </si>
  <si>
    <t>Central Informatics Organisation</t>
  </si>
  <si>
    <t>H.H. DEPUTY PRIME MINISTER</t>
  </si>
  <si>
    <t>Youth&amp;Sport High Counsil-75</t>
  </si>
  <si>
    <t>Ministry of Justice &amp; Islamic Affairs AWQAF (Islamic Affairs)</t>
  </si>
  <si>
    <t>Land Registration Bureau</t>
  </si>
  <si>
    <t>The General Organization of Port</t>
  </si>
  <si>
    <t>0.00%</t>
  </si>
  <si>
    <t>99.26%</t>
  </si>
  <si>
    <t>99.88%</t>
  </si>
  <si>
    <t>105.14%</t>
  </si>
  <si>
    <t>118.11%</t>
  </si>
  <si>
    <t>100.02%</t>
  </si>
  <si>
    <t>100.00%</t>
  </si>
  <si>
    <t>82.77%</t>
  </si>
  <si>
    <t>15.71%</t>
  </si>
  <si>
    <t>80.85%</t>
  </si>
  <si>
    <t>106.97%</t>
  </si>
  <si>
    <t>102.27%</t>
  </si>
  <si>
    <t>0.82%</t>
  </si>
  <si>
    <t>81.69%</t>
  </si>
  <si>
    <t>12.50%</t>
  </si>
  <si>
    <t>123.44%</t>
  </si>
  <si>
    <t>24.69%</t>
  </si>
  <si>
    <t>192.51%</t>
  </si>
  <si>
    <t>99.35%</t>
  </si>
  <si>
    <t>39.63%</t>
  </si>
  <si>
    <t>100.16%</t>
  </si>
  <si>
    <t>101.80%</t>
  </si>
  <si>
    <t>18.48%</t>
  </si>
  <si>
    <t>87.09%</t>
  </si>
  <si>
    <t>99.05%</t>
  </si>
  <si>
    <t>42.86%</t>
  </si>
  <si>
    <t>442.11%</t>
  </si>
  <si>
    <t>96.68%</t>
  </si>
  <si>
    <t>34.58%</t>
  </si>
  <si>
    <t>55.36%</t>
  </si>
  <si>
    <t>104.25%</t>
  </si>
  <si>
    <t>42.30%</t>
  </si>
  <si>
    <t>37.30%</t>
  </si>
  <si>
    <t>97.35%</t>
  </si>
  <si>
    <t>140.67%</t>
  </si>
  <si>
    <t>90.71%</t>
  </si>
  <si>
    <t>206.04%</t>
  </si>
  <si>
    <t>130.11%</t>
  </si>
  <si>
    <t>96.36%</t>
  </si>
  <si>
    <t>24.04%</t>
  </si>
  <si>
    <t>144.50%</t>
  </si>
  <si>
    <t>84.71%</t>
  </si>
  <si>
    <t>112.29%</t>
  </si>
  <si>
    <t>4.16%</t>
  </si>
  <si>
    <t>43.55%</t>
  </si>
  <si>
    <t>152.49%</t>
  </si>
  <si>
    <t>110.64%</t>
  </si>
  <si>
    <t>8.31%</t>
  </si>
  <si>
    <t>60.56%</t>
  </si>
  <si>
    <t>83.97%</t>
  </si>
  <si>
    <t>99.78%</t>
  </si>
  <si>
    <t>64.88%</t>
  </si>
  <si>
    <t>90.39%</t>
  </si>
  <si>
    <t>2.73%</t>
  </si>
  <si>
    <t>13.24%</t>
  </si>
  <si>
    <t>33.32%</t>
  </si>
  <si>
    <t>96.04%</t>
  </si>
  <si>
    <t>181.42%</t>
  </si>
  <si>
    <t>99.98%</t>
  </si>
  <si>
    <t>12.80%</t>
  </si>
  <si>
    <t>97.01%</t>
  </si>
  <si>
    <t>34.76%</t>
  </si>
  <si>
    <t>100.44%</t>
  </si>
  <si>
    <t>31.87%</t>
  </si>
  <si>
    <t>119.29%</t>
  </si>
  <si>
    <t>75.81%</t>
  </si>
  <si>
    <t>64.66%</t>
  </si>
  <si>
    <t>120.08%</t>
  </si>
  <si>
    <t>108.90%</t>
  </si>
  <si>
    <t>76.97%</t>
  </si>
  <si>
    <t>108.59%</t>
  </si>
  <si>
    <t>74.09%</t>
  </si>
  <si>
    <t>78.05%</t>
  </si>
  <si>
    <t>98.60%</t>
  </si>
  <si>
    <t>17.96%</t>
  </si>
  <si>
    <t>103.40%</t>
  </si>
  <si>
    <t>99.07%</t>
  </si>
  <si>
    <t>11.56%</t>
  </si>
  <si>
    <t>75.91%</t>
  </si>
  <si>
    <t>98.43%</t>
  </si>
  <si>
    <t>184.85%</t>
  </si>
  <si>
    <t>32.12%</t>
  </si>
  <si>
    <t>158.34%</t>
  </si>
  <si>
    <t>43.62%</t>
  </si>
  <si>
    <t>96.37%</t>
  </si>
  <si>
    <t>89.14%</t>
  </si>
  <si>
    <t>22.97%</t>
  </si>
  <si>
    <t>125.13%</t>
  </si>
  <si>
    <t>90.88%</t>
  </si>
  <si>
    <t>28.04%</t>
  </si>
  <si>
    <t>1.98%</t>
  </si>
  <si>
    <t>104.82%</t>
  </si>
  <si>
    <t>27.70%</t>
  </si>
  <si>
    <t>Ministry of State for Information Affairs</t>
  </si>
  <si>
    <t>Ministry of Transportation Affairs</t>
  </si>
  <si>
    <t>Advisor to H.R.H PM for Security Aff</t>
  </si>
  <si>
    <t>Advisor to H.R.H PM Industry&amp;Oil Aff</t>
  </si>
  <si>
    <t>Min of Electricity &amp; Water Aff</t>
  </si>
  <si>
    <t>Ministry of Human Rights Affairs</t>
  </si>
  <si>
    <t>Youth&amp;Sport High Counsil</t>
  </si>
  <si>
    <t>Min. of Justice &amp; Islamic Aff. AWQAF (Justice Aff.)</t>
  </si>
  <si>
    <t>Deputy Prime Minister For Ministrial Commitiees Aff.</t>
  </si>
  <si>
    <t>Min. of State for Shura Council &amp; Rep. Council Aff.</t>
  </si>
  <si>
    <t>Min. of Justice &amp; Islamic Aff. AWQAF (Islamic Aff.)</t>
  </si>
  <si>
    <t>Investments &amp; Properties</t>
  </si>
  <si>
    <t>Ministry of Commerce &amp; Industry</t>
  </si>
  <si>
    <t>Interest on Loans and securities</t>
  </si>
  <si>
    <t>High Council for Environment</t>
  </si>
  <si>
    <t>Authority for Information Affairs</t>
  </si>
  <si>
    <t>Min. of Justice &amp; Islamic Affairs - Islamic Affairs</t>
  </si>
  <si>
    <t>Grants &amp; Repayment of Loan Interests</t>
  </si>
  <si>
    <t>Grants &amp; Repayment of Loan Interest</t>
  </si>
  <si>
    <t>Grants &amp; Repayment of Loan Intrests</t>
  </si>
  <si>
    <t>Appendix 4:  Encumbrances By Chapters</t>
  </si>
  <si>
    <t>Appendix 5: Loans</t>
  </si>
  <si>
    <t>Min. of Justice &amp; Islamic Affairs - Justice</t>
  </si>
  <si>
    <t>Ministry of  Culture</t>
  </si>
  <si>
    <t>General Org. For Youth And Sport</t>
  </si>
  <si>
    <t>Minister of state for Human Rights</t>
  </si>
  <si>
    <t>Minister of State for Electricity &amp; Water</t>
  </si>
  <si>
    <t>Min. of Mun. Aff. &amp; Urban Plan.-General Plan. Dir.</t>
  </si>
  <si>
    <t xml:space="preserve"> Government Entity</t>
  </si>
  <si>
    <t>Appendix 6: Credit Facilities</t>
  </si>
  <si>
    <t xml:space="preserve"> Cash Flow from Operating  Activities</t>
  </si>
  <si>
    <t xml:space="preserve"> Net Cash Flow from Operating  Activities</t>
  </si>
  <si>
    <t xml:space="preserve"> Cash Flow from Investment Activities</t>
  </si>
  <si>
    <t>Net Cash Flow from Investment Activities</t>
  </si>
  <si>
    <t xml:space="preserve"> Cash Flow from Financing Activities</t>
  </si>
  <si>
    <t xml:space="preserve"> Net Cash Flow from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</si>
</sst>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-* #,##0_-;_-* #,##0\-;_-* &quot;-&quot;_-;_-@_-"/>
    <numFmt numFmtId="165" formatCode="_(&quot;د.ب.&quot;\ * #,##0.00_);_(&quot;د.ب.&quot;\ * \(#,##0.00\);_(&quot;د.ب.&quot;\ * &quot;-&quot;??_);_(@_)"/>
    <numFmt numFmtId="166" formatCode="#,##0_-;\(#,##0\)"/>
    <numFmt numFmtId="167" formatCode="_(* #,##0_);_(* \(#,##0\);_(* &quot;-&quot;??_);_(@_)"/>
    <numFmt numFmtId="168" formatCode="_(&quot; &quot;* #,##0_);_(&quot; &quot;* \(#,##0\);_(&quot; &quot;* &quot;-&quot;_);_(@_)"/>
  </numFmts>
  <fonts count="34">
    <font>
      <sz val="10"/>
      <name val="Arial"/>
      <charset val="178"/>
    </font>
    <font>
      <sz val="10"/>
      <name val="Arial"/>
      <family val="2"/>
    </font>
    <font>
      <sz val="10"/>
      <name val="Arabic Transparent"/>
      <charset val="178"/>
    </font>
    <font>
      <sz val="11"/>
      <name val="Arabic Transparent"/>
      <charset val="178"/>
    </font>
    <font>
      <b/>
      <sz val="12"/>
      <color indexed="18"/>
      <name val="Arabic Transparent"/>
      <charset val="178"/>
    </font>
    <font>
      <sz val="10"/>
      <name val="MS Sans Serif"/>
      <family val="2"/>
      <charset val="178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sz val="13"/>
      <name val="Times New Roman"/>
      <family val="1"/>
    </font>
    <font>
      <u/>
      <sz val="14"/>
      <name val="Times New Roman"/>
      <family val="1"/>
    </font>
    <font>
      <sz val="10"/>
      <name val="Arial"/>
      <family val="2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b/>
      <u/>
      <sz val="12"/>
      <name val="Times New Roman"/>
      <family val="1"/>
    </font>
    <font>
      <b/>
      <u/>
      <sz val="11"/>
      <name val="Times New Roman"/>
      <family val="1"/>
    </font>
    <font>
      <sz val="11"/>
      <color indexed="18"/>
      <name val="Times New Roman"/>
      <family val="1"/>
    </font>
    <font>
      <u/>
      <sz val="13"/>
      <name val="Times New Roman"/>
      <family val="1"/>
    </font>
    <font>
      <sz val="14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4">
    <xf numFmtId="0" fontId="0" fillId="0" borderId="0"/>
    <xf numFmtId="0" fontId="4" fillId="2" borderId="1" applyNumberFormat="0" applyAlignme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>
      <alignment horizontal="right"/>
    </xf>
    <xf numFmtId="0" fontId="19" fillId="0" borderId="0"/>
    <xf numFmtId="0" fontId="32" fillId="0" borderId="0"/>
    <xf numFmtId="0" fontId="29" fillId="0" borderId="0"/>
    <xf numFmtId="0" fontId="1" fillId="0" borderId="0"/>
    <xf numFmtId="0" fontId="5" fillId="0" borderId="0"/>
    <xf numFmtId="9" fontId="28" fillId="0" borderId="0" applyFont="0" applyFill="0" applyBorder="0" applyAlignment="0" applyProtection="0"/>
  </cellStyleXfs>
  <cellXfs count="28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164" fontId="3" fillId="0" borderId="0" xfId="0" applyNumberFormat="1" applyFont="1"/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7" fontId="6" fillId="3" borderId="0" xfId="2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8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167" fontId="9" fillId="0" borderId="0" xfId="2" applyNumberFormat="1" applyFont="1" applyFill="1" applyBorder="1" applyAlignment="1">
      <alignment vertical="center"/>
    </xf>
    <xf numFmtId="167" fontId="9" fillId="0" borderId="0" xfId="2" applyNumberFormat="1" applyFont="1" applyFill="1" applyBorder="1" applyAlignment="1">
      <alignment horizontal="right" vertical="center"/>
    </xf>
    <xf numFmtId="0" fontId="8" fillId="4" borderId="0" xfId="0" applyFont="1" applyFill="1" applyAlignment="1">
      <alignment horizontal="left" vertical="center"/>
    </xf>
    <xf numFmtId="167" fontId="8" fillId="4" borderId="0" xfId="2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43" fontId="8" fillId="0" borderId="0" xfId="0" applyNumberFormat="1" applyFont="1" applyAlignment="1">
      <alignment horizontal="center" vertical="center" wrapText="1"/>
    </xf>
    <xf numFmtId="43" fontId="7" fillId="0" borderId="0" xfId="0" applyNumberFormat="1" applyFont="1" applyAlignment="1">
      <alignment vertical="center" wrapText="1"/>
    </xf>
    <xf numFmtId="0" fontId="18" fillId="0" borderId="0" xfId="0" applyFont="1" applyAlignment="1">
      <alignment horizontal="right"/>
    </xf>
    <xf numFmtId="167" fontId="11" fillId="0" borderId="0" xfId="2" applyNumberFormat="1" applyFont="1" applyBorder="1"/>
    <xf numFmtId="167" fontId="10" fillId="0" borderId="0" xfId="2" applyNumberFormat="1" applyFont="1" applyFill="1" applyBorder="1" applyAlignment="1">
      <alignment horizontal="right" vertical="center"/>
    </xf>
    <xf numFmtId="167" fontId="7" fillId="0" borderId="0" xfId="2" applyNumberFormat="1" applyFont="1" applyFill="1" applyBorder="1" applyAlignment="1">
      <alignment vertical="center"/>
    </xf>
    <xf numFmtId="0" fontId="8" fillId="8" borderId="0" xfId="0" applyFont="1" applyFill="1" applyAlignment="1">
      <alignment horizontal="left" vertical="center"/>
    </xf>
    <xf numFmtId="167" fontId="8" fillId="8" borderId="0" xfId="2" applyNumberFormat="1" applyFont="1" applyFill="1" applyBorder="1" applyAlignment="1">
      <alignment horizontal="right" vertical="center"/>
    </xf>
    <xf numFmtId="0" fontId="22" fillId="4" borderId="0" xfId="8" quotePrefix="1" applyFont="1" applyFill="1" applyAlignment="1">
      <alignment horizontal="left"/>
    </xf>
    <xf numFmtId="164" fontId="8" fillId="8" borderId="0" xfId="8" applyNumberFormat="1" applyFont="1" applyFill="1" applyAlignment="1">
      <alignment vertical="center"/>
    </xf>
    <xf numFmtId="164" fontId="7" fillId="4" borderId="0" xfId="8" applyNumberFormat="1" applyFont="1" applyFill="1"/>
    <xf numFmtId="0" fontId="23" fillId="4" borderId="0" xfId="8" applyFont="1" applyFill="1" applyAlignment="1">
      <alignment horizontal="left"/>
    </xf>
    <xf numFmtId="164" fontId="7" fillId="8" borderId="0" xfId="8" applyNumberFormat="1" applyFont="1" applyFill="1" applyAlignment="1">
      <alignment vertical="center"/>
    </xf>
    <xf numFmtId="0" fontId="8" fillId="4" borderId="0" xfId="8" applyFont="1" applyFill="1" applyAlignment="1">
      <alignment horizontal="left"/>
    </xf>
    <xf numFmtId="0" fontId="23" fillId="4" borderId="0" xfId="8" quotePrefix="1" applyFont="1" applyFill="1" applyAlignment="1">
      <alignment horizontal="left"/>
    </xf>
    <xf numFmtId="0" fontId="8" fillId="9" borderId="0" xfId="8" quotePrefix="1" applyFont="1" applyFill="1" applyAlignment="1">
      <alignment horizontal="left"/>
    </xf>
    <xf numFmtId="167" fontId="13" fillId="8" borderId="0" xfId="4" applyNumberFormat="1" applyFont="1" applyFill="1" applyBorder="1" applyAlignment="1">
      <alignment horizontal="right" vertical="center"/>
    </xf>
    <xf numFmtId="0" fontId="13" fillId="4" borderId="0" xfId="8" quotePrefix="1" applyFont="1" applyFill="1" applyAlignment="1">
      <alignment horizontal="lef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167" fontId="7" fillId="0" borderId="0" xfId="2" applyNumberFormat="1" applyFont="1" applyFill="1"/>
    <xf numFmtId="167" fontId="7" fillId="0" borderId="0" xfId="2" applyNumberFormat="1" applyFont="1" applyFill="1" applyBorder="1"/>
    <xf numFmtId="10" fontId="7" fillId="0" borderId="0" xfId="2" applyNumberFormat="1" applyFont="1" applyFill="1"/>
    <xf numFmtId="167" fontId="12" fillId="0" borderId="0" xfId="2" applyNumberFormat="1" applyFont="1" applyFill="1" applyBorder="1" applyAlignment="1"/>
    <xf numFmtId="167" fontId="7" fillId="0" borderId="0" xfId="2" applyNumberFormat="1" applyFont="1" applyFill="1" applyAlignment="1">
      <alignment horizontal="center" vertical="justify"/>
    </xf>
    <xf numFmtId="167" fontId="7" fillId="0" borderId="0" xfId="2" applyNumberFormat="1" applyFont="1" applyFill="1" applyAlignment="1">
      <alignment vertical="center"/>
    </xf>
    <xf numFmtId="167" fontId="6" fillId="0" borderId="0" xfId="2" applyNumberFormat="1" applyFont="1" applyFill="1" applyBorder="1" applyAlignment="1">
      <alignment horizontal="right" vertical="center"/>
    </xf>
    <xf numFmtId="2" fontId="7" fillId="0" borderId="0" xfId="2" applyNumberFormat="1" applyFont="1" applyFill="1" applyBorder="1" applyAlignment="1">
      <alignment vertical="center"/>
    </xf>
    <xf numFmtId="167" fontId="7" fillId="0" borderId="0" xfId="2" applyNumberFormat="1" applyFont="1" applyFill="1" applyAlignment="1">
      <alignment horizontal="center" vertical="center"/>
    </xf>
    <xf numFmtId="10" fontId="7" fillId="0" borderId="0" xfId="2" applyNumberFormat="1" applyFont="1" applyFill="1" applyBorder="1"/>
    <xf numFmtId="0" fontId="7" fillId="0" borderId="2" xfId="0" applyFont="1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37" fontId="13" fillId="8" borderId="0" xfId="5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0" fontId="25" fillId="0" borderId="0" xfId="0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justify"/>
    </xf>
    <xf numFmtId="0" fontId="10" fillId="0" borderId="0" xfId="0" applyFont="1" applyAlignment="1" applyProtection="1">
      <alignment horizontal="right"/>
      <protection locked="0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justify"/>
    </xf>
    <xf numFmtId="167" fontId="9" fillId="0" borderId="0" xfId="2" applyNumberFormat="1" applyFont="1" applyFill="1" applyBorder="1" applyAlignment="1">
      <alignment horizontal="center" vertical="center"/>
    </xf>
    <xf numFmtId="9" fontId="7" fillId="0" borderId="0" xfId="2" applyNumberFormat="1" applyFont="1" applyFill="1" applyBorder="1"/>
    <xf numFmtId="168" fontId="13" fillId="8" borderId="0" xfId="5" applyNumberFormat="1" applyFont="1" applyFill="1" applyBorder="1" applyAlignment="1">
      <alignment horizontal="right" vertical="center"/>
    </xf>
    <xf numFmtId="0" fontId="8" fillId="7" borderId="0" xfId="0" applyFont="1" applyFill="1" applyAlignment="1">
      <alignment horizontal="left" vertical="center"/>
    </xf>
    <xf numFmtId="3" fontId="9" fillId="0" borderId="0" xfId="2" applyNumberFormat="1" applyFont="1" applyFill="1" applyBorder="1" applyAlignment="1">
      <alignment vertical="center"/>
    </xf>
    <xf numFmtId="0" fontId="30" fillId="0" borderId="0" xfId="10" applyFont="1"/>
    <xf numFmtId="0" fontId="30" fillId="0" borderId="0" xfId="10" applyFont="1" applyAlignment="1">
      <alignment horizontal="center"/>
    </xf>
    <xf numFmtId="0" fontId="30" fillId="0" borderId="0" xfId="10" applyFont="1" applyAlignment="1">
      <alignment horizontal="left"/>
    </xf>
    <xf numFmtId="41" fontId="13" fillId="8" borderId="0" xfId="2" applyNumberFormat="1" applyFont="1" applyFill="1" applyBorder="1" applyAlignment="1">
      <alignment horizontal="right" vertical="center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37" fontId="7" fillId="8" borderId="0" xfId="4" applyNumberFormat="1" applyFont="1" applyFill="1" applyBorder="1" applyAlignment="1">
      <alignment vertical="center"/>
    </xf>
    <xf numFmtId="167" fontId="7" fillId="8" borderId="0" xfId="4" applyNumberFormat="1" applyFont="1" applyFill="1" applyBorder="1" applyAlignment="1">
      <alignment horizontal="right" vertical="center"/>
    </xf>
    <xf numFmtId="38" fontId="11" fillId="8" borderId="0" xfId="0" applyNumberFormat="1" applyFont="1" applyFill="1" applyAlignment="1">
      <alignment vertical="center"/>
    </xf>
    <xf numFmtId="38" fontId="11" fillId="8" borderId="0" xfId="8" applyNumberFormat="1" applyFont="1" applyFill="1" applyAlignment="1">
      <alignment vertical="center"/>
    </xf>
    <xf numFmtId="43" fontId="11" fillId="8" borderId="0" xfId="4" applyFont="1" applyFill="1" applyBorder="1" applyAlignment="1">
      <alignment vertical="center"/>
    </xf>
    <xf numFmtId="37" fontId="13" fillId="8" borderId="0" xfId="2" applyNumberFormat="1" applyFont="1" applyFill="1" applyBorder="1" applyAlignment="1">
      <alignment vertical="center"/>
    </xf>
    <xf numFmtId="37" fontId="13" fillId="8" borderId="0" xfId="5" applyNumberFormat="1" applyFont="1" applyFill="1" applyBorder="1" applyAlignment="1">
      <alignment vertical="center"/>
    </xf>
    <xf numFmtId="168" fontId="33" fillId="8" borderId="0" xfId="5" applyNumberFormat="1" applyFont="1" applyFill="1" applyBorder="1" applyAlignment="1">
      <alignment horizontal="right" vertical="center"/>
    </xf>
    <xf numFmtId="167" fontId="21" fillId="0" borderId="0" xfId="2" applyNumberFormat="1" applyFont="1" applyFill="1" applyAlignment="1">
      <alignment horizontal="right"/>
    </xf>
    <xf numFmtId="167" fontId="7" fillId="0" borderId="0" xfId="2" applyNumberFormat="1" applyFont="1"/>
    <xf numFmtId="167" fontId="30" fillId="0" borderId="0" xfId="2" applyNumberFormat="1" applyFont="1" applyFill="1" applyAlignment="1">
      <alignment horizontal="right"/>
    </xf>
    <xf numFmtId="167" fontId="30" fillId="0" borderId="0" xfId="2" applyNumberFormat="1" applyFont="1"/>
    <xf numFmtId="167" fontId="6" fillId="7" borderId="0" xfId="2" applyNumberFormat="1" applyFont="1" applyFill="1" applyBorder="1"/>
    <xf numFmtId="9" fontId="6" fillId="7" borderId="0" xfId="13" applyFont="1" applyFill="1" applyBorder="1" applyAlignment="1">
      <alignment horizontal="center"/>
    </xf>
    <xf numFmtId="0" fontId="30" fillId="0" borderId="0" xfId="0" applyFont="1" applyAlignment="1">
      <alignment horizontal="left"/>
    </xf>
    <xf numFmtId="10" fontId="30" fillId="0" borderId="0" xfId="13" applyNumberFormat="1" applyFont="1" applyFill="1" applyAlignment="1">
      <alignment horizontal="right"/>
    </xf>
    <xf numFmtId="167" fontId="1" fillId="0" borderId="0" xfId="2" applyNumberFormat="1" applyFont="1"/>
    <xf numFmtId="10" fontId="1" fillId="0" borderId="0" xfId="13" applyNumberFormat="1" applyFont="1"/>
    <xf numFmtId="167" fontId="6" fillId="3" borderId="4" xfId="2" applyNumberFormat="1" applyFont="1" applyFill="1" applyBorder="1" applyAlignment="1">
      <alignment horizontal="center" vertical="center"/>
    </xf>
    <xf numFmtId="167" fontId="6" fillId="3" borderId="4" xfId="2" applyNumberFormat="1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168" fontId="16" fillId="7" borderId="10" xfId="5" applyNumberFormat="1" applyFont="1" applyFill="1" applyBorder="1" applyAlignment="1">
      <alignment horizontal="center" vertical="center"/>
    </xf>
    <xf numFmtId="168" fontId="16" fillId="7" borderId="10" xfId="5" applyNumberFormat="1" applyFont="1" applyFill="1" applyBorder="1" applyAlignment="1">
      <alignment horizontal="right" vertical="center"/>
    </xf>
    <xf numFmtId="164" fontId="6" fillId="3" borderId="10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167" fontId="20" fillId="0" borderId="0" xfId="2" applyNumberFormat="1" applyFont="1" applyFill="1" applyAlignment="1">
      <alignment horizontal="right"/>
    </xf>
    <xf numFmtId="0" fontId="6" fillId="3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27" fillId="5" borderId="10" xfId="0" applyFont="1" applyFill="1" applyBorder="1" applyAlignment="1">
      <alignment horizontal="center"/>
    </xf>
    <xf numFmtId="167" fontId="16" fillId="7" borderId="10" xfId="0" applyNumberFormat="1" applyFont="1" applyFill="1" applyBorder="1" applyAlignment="1">
      <alignment horizontal="center"/>
    </xf>
    <xf numFmtId="166" fontId="6" fillId="0" borderId="10" xfId="0" applyNumberFormat="1" applyFont="1" applyBorder="1" applyAlignment="1">
      <alignment horizontal="right" vertical="center"/>
    </xf>
    <xf numFmtId="41" fontId="13" fillId="8" borderId="10" xfId="2" applyNumberFormat="1" applyFont="1" applyFill="1" applyBorder="1" applyAlignment="1">
      <alignment horizontal="right" vertical="center"/>
    </xf>
    <xf numFmtId="168" fontId="6" fillId="7" borderId="10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8" fontId="6" fillId="7" borderId="10" xfId="0" applyNumberFormat="1" applyFont="1" applyFill="1" applyBorder="1"/>
    <xf numFmtId="3" fontId="8" fillId="3" borderId="10" xfId="0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Continuous" vertical="center" wrapText="1"/>
    </xf>
    <xf numFmtId="167" fontId="14" fillId="8" borderId="0" xfId="4" applyNumberFormat="1" applyFont="1" applyFill="1" applyBorder="1" applyAlignment="1">
      <alignment horizontal="right" vertical="center"/>
    </xf>
    <xf numFmtId="167" fontId="14" fillId="8" borderId="0" xfId="4" applyNumberFormat="1" applyFont="1" applyFill="1" applyBorder="1" applyAlignment="1">
      <alignment horizontal="right"/>
    </xf>
    <xf numFmtId="0" fontId="14" fillId="3" borderId="10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167" fontId="14" fillId="9" borderId="10" xfId="4" applyNumberFormat="1" applyFont="1" applyFill="1" applyBorder="1" applyAlignment="1">
      <alignment horizontal="right" vertical="center"/>
    </xf>
    <xf numFmtId="167" fontId="13" fillId="8" borderId="10" xfId="4" applyNumberFormat="1" applyFont="1" applyFill="1" applyBorder="1" applyAlignment="1">
      <alignment horizontal="right" vertical="center"/>
    </xf>
    <xf numFmtId="37" fontId="7" fillId="8" borderId="10" xfId="4" applyNumberFormat="1" applyFont="1" applyFill="1" applyBorder="1" applyAlignment="1">
      <alignment vertical="center"/>
    </xf>
    <xf numFmtId="167" fontId="24" fillId="8" borderId="10" xfId="4" applyNumberFormat="1" applyFont="1" applyFill="1" applyBorder="1" applyAlignment="1">
      <alignment horizontal="right" vertical="center"/>
    </xf>
    <xf numFmtId="165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41" fontId="10" fillId="3" borderId="10" xfId="2" applyNumberFormat="1" applyFont="1" applyFill="1" applyBorder="1" applyAlignment="1">
      <alignment horizontal="center" vertical="center"/>
    </xf>
    <xf numFmtId="41" fontId="10" fillId="3" borderId="12" xfId="2" applyNumberFormat="1" applyFont="1" applyFill="1" applyBorder="1" applyAlignment="1">
      <alignment horizontal="center" vertical="center"/>
    </xf>
    <xf numFmtId="41" fontId="10" fillId="3" borderId="4" xfId="2" applyNumberFormat="1" applyFont="1" applyFill="1" applyBorder="1" applyAlignment="1">
      <alignment horizontal="center" vertical="center"/>
    </xf>
    <xf numFmtId="167" fontId="8" fillId="3" borderId="10" xfId="2" applyNumberFormat="1" applyFont="1" applyFill="1" applyBorder="1" applyAlignment="1">
      <alignment vertical="center"/>
    </xf>
    <xf numFmtId="167" fontId="8" fillId="0" borderId="10" xfId="2" applyNumberFormat="1" applyFont="1" applyFill="1" applyBorder="1" applyAlignment="1">
      <alignment vertical="center"/>
    </xf>
    <xf numFmtId="37" fontId="13" fillId="8" borderId="10" xfId="5" applyNumberFormat="1" applyFont="1" applyFill="1" applyBorder="1" applyAlignment="1">
      <alignment horizontal="right" vertical="center"/>
    </xf>
    <xf numFmtId="168" fontId="13" fillId="8" borderId="10" xfId="5" applyNumberFormat="1" applyFont="1" applyFill="1" applyBorder="1" applyAlignment="1">
      <alignment horizontal="right" vertical="center"/>
    </xf>
    <xf numFmtId="37" fontId="13" fillId="8" borderId="10" xfId="5" applyNumberFormat="1" applyFont="1" applyFill="1" applyBorder="1" applyAlignment="1">
      <alignment vertical="center"/>
    </xf>
    <xf numFmtId="167" fontId="9" fillId="0" borderId="10" xfId="2" applyNumberFormat="1" applyFont="1" applyFill="1" applyBorder="1" applyAlignment="1">
      <alignment vertical="center"/>
    </xf>
    <xf numFmtId="0" fontId="14" fillId="3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167" fontId="11" fillId="0" borderId="10" xfId="2" applyNumberFormat="1" applyFont="1" applyFill="1" applyBorder="1" applyAlignment="1">
      <alignment horizontal="right" vertical="center"/>
    </xf>
    <xf numFmtId="0" fontId="8" fillId="3" borderId="10" xfId="0" applyFont="1" applyFill="1" applyBorder="1" applyAlignment="1">
      <alignment vertical="center"/>
    </xf>
    <xf numFmtId="167" fontId="8" fillId="3" borderId="10" xfId="2" applyNumberFormat="1" applyFont="1" applyFill="1" applyBorder="1" applyAlignment="1">
      <alignment horizontal="right" vertical="center"/>
    </xf>
    <xf numFmtId="0" fontId="6" fillId="6" borderId="10" xfId="0" applyFont="1" applyFill="1" applyBorder="1" applyAlignment="1">
      <alignment vertical="top"/>
    </xf>
    <xf numFmtId="167" fontId="6" fillId="3" borderId="10" xfId="2" applyNumberFormat="1" applyFont="1" applyFill="1" applyBorder="1" applyAlignment="1">
      <alignment vertical="center"/>
    </xf>
    <xf numFmtId="0" fontId="7" fillId="0" borderId="10" xfId="0" applyFont="1" applyBorder="1" applyAlignment="1">
      <alignment vertical="top"/>
    </xf>
    <xf numFmtId="3" fontId="7" fillId="8" borderId="10" xfId="4" applyNumberFormat="1" applyFont="1" applyFill="1" applyBorder="1" applyAlignment="1">
      <alignment horizontal="right" vertical="center"/>
    </xf>
    <xf numFmtId="168" fontId="7" fillId="8" borderId="10" xfId="4" applyNumberFormat="1" applyFont="1" applyFill="1" applyBorder="1" applyAlignment="1">
      <alignment horizontal="right" vertical="center"/>
    </xf>
    <xf numFmtId="0" fontId="20" fillId="0" borderId="10" xfId="0" applyFont="1" applyBorder="1" applyAlignment="1">
      <alignment horizontal="left" vertical="center"/>
    </xf>
    <xf numFmtId="167" fontId="7" fillId="0" borderId="10" xfId="2" applyNumberFormat="1" applyFont="1" applyFill="1" applyBorder="1" applyAlignment="1">
      <alignment vertical="center"/>
    </xf>
    <xf numFmtId="0" fontId="6" fillId="0" borderId="10" xfId="0" applyFont="1" applyBorder="1" applyAlignment="1">
      <alignment vertical="top"/>
    </xf>
    <xf numFmtId="167" fontId="6" fillId="0" borderId="10" xfId="2" applyNumberFormat="1" applyFont="1" applyFill="1" applyBorder="1" applyAlignment="1">
      <alignment vertical="center"/>
    </xf>
    <xf numFmtId="0" fontId="7" fillId="0" borderId="10" xfId="12" applyFont="1" applyBorder="1" applyAlignment="1">
      <alignment vertical="center" wrapText="1"/>
    </xf>
    <xf numFmtId="164" fontId="14" fillId="3" borderId="10" xfId="0" applyNumberFormat="1" applyFont="1" applyFill="1" applyBorder="1" applyAlignment="1">
      <alignment horizontal="center" vertical="center"/>
    </xf>
    <xf numFmtId="167" fontId="8" fillId="3" borderId="10" xfId="2" applyNumberFormat="1" applyFont="1" applyFill="1" applyBorder="1" applyAlignment="1">
      <alignment horizontal="center" vertical="center"/>
    </xf>
    <xf numFmtId="49" fontId="14" fillId="4" borderId="10" xfId="0" applyNumberFormat="1" applyFont="1" applyFill="1" applyBorder="1" applyAlignment="1">
      <alignment horizontal="center" vertical="center"/>
    </xf>
    <xf numFmtId="49" fontId="14" fillId="7" borderId="10" xfId="0" applyNumberFormat="1" applyFont="1" applyFill="1" applyBorder="1" applyAlignment="1">
      <alignment horizontal="center" vertical="center"/>
    </xf>
    <xf numFmtId="167" fontId="8" fillId="7" borderId="10" xfId="2" applyNumberFormat="1" applyFont="1" applyFill="1" applyBorder="1" applyAlignment="1">
      <alignment horizontal="right" vertical="center"/>
    </xf>
    <xf numFmtId="37" fontId="13" fillId="4" borderId="10" xfId="2" applyNumberFormat="1" applyFont="1" applyFill="1" applyBorder="1" applyAlignment="1">
      <alignment vertical="center"/>
    </xf>
    <xf numFmtId="0" fontId="8" fillId="0" borderId="10" xfId="0" applyFont="1" applyBorder="1" applyAlignment="1">
      <alignment horizontal="left" vertical="center"/>
    </xf>
    <xf numFmtId="167" fontId="8" fillId="0" borderId="10" xfId="2" applyNumberFormat="1" applyFont="1" applyFill="1" applyBorder="1" applyAlignment="1">
      <alignment horizontal="right" vertical="center"/>
    </xf>
    <xf numFmtId="0" fontId="8" fillId="3" borderId="10" xfId="0" applyFont="1" applyFill="1" applyBorder="1" applyAlignment="1">
      <alignment horizontal="left" vertical="center"/>
    </xf>
    <xf numFmtId="167" fontId="8" fillId="3" borderId="13" xfId="2" applyNumberFormat="1" applyFont="1" applyFill="1" applyBorder="1" applyAlignment="1">
      <alignment horizontal="right" vertical="center"/>
    </xf>
    <xf numFmtId="0" fontId="8" fillId="3" borderId="13" xfId="0" applyFont="1" applyFill="1" applyBorder="1" applyAlignment="1">
      <alignment horizontal="left" vertical="center"/>
    </xf>
    <xf numFmtId="167" fontId="8" fillId="3" borderId="10" xfId="0" applyNumberFormat="1" applyFont="1" applyFill="1" applyBorder="1"/>
    <xf numFmtId="167" fontId="16" fillId="9" borderId="10" xfId="2" applyNumberFormat="1" applyFont="1" applyFill="1" applyBorder="1" applyAlignment="1">
      <alignment vertical="center"/>
    </xf>
    <xf numFmtId="167" fontId="6" fillId="9" borderId="13" xfId="2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3" fontId="8" fillId="7" borderId="10" xfId="2" applyNumberFormat="1" applyFont="1" applyFill="1" applyBorder="1" applyAlignment="1">
      <alignment horizontal="right" vertical="center" indent="1" readingOrder="2"/>
    </xf>
    <xf numFmtId="0" fontId="8" fillId="9" borderId="6" xfId="8" quotePrefix="1" applyFont="1" applyFill="1" applyBorder="1" applyAlignment="1">
      <alignment horizontal="left"/>
    </xf>
    <xf numFmtId="167" fontId="14" fillId="9" borderId="7" xfId="4" applyNumberFormat="1" applyFont="1" applyFill="1" applyBorder="1" applyAlignment="1">
      <alignment horizontal="right" vertical="center"/>
    </xf>
    <xf numFmtId="0" fontId="8" fillId="9" borderId="0" xfId="0" applyFont="1" applyFill="1" applyAlignment="1">
      <alignment horizontal="left" vertical="center"/>
    </xf>
    <xf numFmtId="0" fontId="7" fillId="9" borderId="0" xfId="0" applyFont="1" applyFill="1"/>
    <xf numFmtId="0" fontId="10" fillId="3" borderId="7" xfId="0" applyFont="1" applyFill="1" applyBorder="1" applyAlignment="1">
      <alignment horizontal="center" vertical="center"/>
    </xf>
    <xf numFmtId="0" fontId="8" fillId="8" borderId="0" xfId="0" applyFont="1" applyFill="1"/>
    <xf numFmtId="0" fontId="7" fillId="8" borderId="0" xfId="0" applyFont="1" applyFill="1"/>
    <xf numFmtId="167" fontId="10" fillId="8" borderId="10" xfId="2" applyNumberFormat="1" applyFont="1" applyFill="1" applyBorder="1" applyAlignment="1">
      <alignment horizontal="right" vertical="top" readingOrder="2"/>
    </xf>
    <xf numFmtId="167" fontId="10" fillId="8" borderId="10" xfId="2" applyNumberFormat="1" applyFont="1" applyFill="1" applyBorder="1" applyAlignment="1">
      <alignment horizontal="right"/>
    </xf>
    <xf numFmtId="167" fontId="10" fillId="9" borderId="10" xfId="2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left" vertical="center"/>
    </xf>
    <xf numFmtId="0" fontId="8" fillId="9" borderId="14" xfId="0" applyFont="1" applyFill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64" fontId="8" fillId="3" borderId="7" xfId="0" applyNumberFormat="1" applyFont="1" applyFill="1" applyBorder="1" applyAlignment="1">
      <alignment horizontal="center" vertical="center"/>
    </xf>
    <xf numFmtId="0" fontId="8" fillId="9" borderId="0" xfId="0" applyFont="1" applyFill="1" applyAlignment="1">
      <alignment horizontal="left"/>
    </xf>
    <xf numFmtId="167" fontId="8" fillId="0" borderId="0" xfId="2" applyNumberFormat="1" applyFont="1" applyFill="1" applyBorder="1" applyAlignment="1">
      <alignment horizontal="right"/>
    </xf>
    <xf numFmtId="0" fontId="10" fillId="0" borderId="0" xfId="11" applyFont="1" applyAlignment="1">
      <alignment horizontal="left"/>
    </xf>
    <xf numFmtId="0" fontId="11" fillId="0" borderId="0" xfId="11" applyFont="1" applyAlignment="1">
      <alignment horizontal="left"/>
    </xf>
    <xf numFmtId="167" fontId="8" fillId="3" borderId="8" xfId="2" applyNumberFormat="1" applyFont="1" applyFill="1" applyBorder="1" applyAlignment="1">
      <alignment horizontal="center"/>
    </xf>
    <xf numFmtId="167" fontId="8" fillId="3" borderId="6" xfId="2" applyNumberFormat="1" applyFont="1" applyFill="1" applyBorder="1" applyAlignment="1">
      <alignment horizontal="center"/>
    </xf>
    <xf numFmtId="167" fontId="8" fillId="3" borderId="9" xfId="2" applyNumberFormat="1" applyFont="1" applyFill="1" applyBorder="1" applyAlignment="1">
      <alignment horizontal="center"/>
    </xf>
    <xf numFmtId="167" fontId="8" fillId="3" borderId="5" xfId="2" applyNumberFormat="1" applyFont="1" applyFill="1" applyBorder="1" applyAlignment="1">
      <alignment horizontal="center"/>
    </xf>
    <xf numFmtId="167" fontId="8" fillId="3" borderId="0" xfId="2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6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0" borderId="0" xfId="12" applyFont="1" applyAlignment="1">
      <alignment horizontal="right" readingOrder="2"/>
    </xf>
    <xf numFmtId="0" fontId="7" fillId="0" borderId="0" xfId="12" applyFont="1"/>
    <xf numFmtId="0" fontId="6" fillId="3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left" readingOrder="2"/>
      <protection locked="0"/>
    </xf>
    <xf numFmtId="0" fontId="11" fillId="0" borderId="0" xfId="0" applyFont="1" applyAlignment="1">
      <alignment horizontal="justify" vertical="justify"/>
    </xf>
    <xf numFmtId="43" fontId="10" fillId="3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10" fillId="8" borderId="0" xfId="0" applyFont="1" applyFill="1" applyAlignment="1">
      <alignment horizontal="center"/>
    </xf>
    <xf numFmtId="0" fontId="11" fillId="8" borderId="0" xfId="0" applyFont="1" applyFill="1" applyAlignment="1">
      <alignment horizontal="center"/>
    </xf>
    <xf numFmtId="0" fontId="12" fillId="8" borderId="0" xfId="0" applyFont="1" applyFill="1" applyAlignment="1">
      <alignment horizontal="left"/>
    </xf>
    <xf numFmtId="164" fontId="13" fillId="8" borderId="0" xfId="0" applyNumberFormat="1" applyFont="1" applyFill="1" applyAlignment="1">
      <alignment horizontal="center"/>
    </xf>
    <xf numFmtId="164" fontId="14" fillId="8" borderId="0" xfId="0" applyNumberFormat="1" applyFont="1" applyFill="1" applyAlignment="1">
      <alignment horizontal="right"/>
    </xf>
    <xf numFmtId="0" fontId="7" fillId="8" borderId="0" xfId="0" applyFont="1" applyFill="1" applyAlignment="1">
      <alignment horizontal="right" vertical="center"/>
    </xf>
    <xf numFmtId="0" fontId="9" fillId="8" borderId="0" xfId="0" applyFont="1" applyFill="1" applyAlignment="1">
      <alignment horizontal="left" vertical="center"/>
    </xf>
    <xf numFmtId="49" fontId="14" fillId="8" borderId="0" xfId="0" applyNumberFormat="1" applyFont="1" applyFill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167" fontId="9" fillId="8" borderId="10" xfId="0" applyNumberFormat="1" applyFont="1" applyFill="1" applyBorder="1" applyAlignment="1">
      <alignment horizontal="right" vertical="center"/>
    </xf>
    <xf numFmtId="49" fontId="14" fillId="8" borderId="10" xfId="0" applyNumberFormat="1" applyFont="1" applyFill="1" applyBorder="1" applyAlignment="1">
      <alignment horizontal="center" vertical="center"/>
    </xf>
    <xf numFmtId="41" fontId="13" fillId="8" borderId="10" xfId="2" applyNumberFormat="1" applyFont="1" applyFill="1" applyBorder="1" applyAlignment="1">
      <alignment horizontal="center" vertical="center"/>
    </xf>
    <xf numFmtId="0" fontId="8" fillId="8" borderId="0" xfId="2" applyNumberFormat="1" applyFont="1" applyFill="1" applyBorder="1" applyAlignment="1">
      <alignment horizontal="center" vertical="center"/>
    </xf>
    <xf numFmtId="167" fontId="9" fillId="8" borderId="0" xfId="0" applyNumberFormat="1" applyFont="1" applyFill="1" applyAlignment="1">
      <alignment horizontal="right" vertical="center"/>
    </xf>
    <xf numFmtId="0" fontId="7" fillId="8" borderId="0" xfId="0" applyFont="1" applyFill="1" applyAlignment="1">
      <alignment horizontal="left"/>
    </xf>
    <xf numFmtId="164" fontId="13" fillId="8" borderId="13" xfId="0" applyNumberFormat="1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164" fontId="14" fillId="8" borderId="0" xfId="0" applyNumberFormat="1" applyFont="1" applyFill="1"/>
    <xf numFmtId="164" fontId="14" fillId="8" borderId="0" xfId="0" applyNumberFormat="1" applyFont="1" applyFill="1" applyAlignment="1">
      <alignment horizontal="center"/>
    </xf>
    <xf numFmtId="0" fontId="2" fillId="8" borderId="0" xfId="0" applyFont="1" applyFill="1" applyAlignment="1">
      <alignment horizontal="left"/>
    </xf>
    <xf numFmtId="164" fontId="3" fillId="8" borderId="0" xfId="0" applyNumberFormat="1" applyFont="1" applyFill="1"/>
    <xf numFmtId="0" fontId="10" fillId="8" borderId="0" xfId="0" applyFont="1" applyFill="1" applyAlignment="1">
      <alignment horizontal="left"/>
    </xf>
    <xf numFmtId="0" fontId="11" fillId="8" borderId="0" xfId="0" applyFont="1" applyFill="1" applyAlignment="1">
      <alignment horizontal="left"/>
    </xf>
    <xf numFmtId="0" fontId="6" fillId="8" borderId="0" xfId="0" applyFont="1" applyFill="1" applyAlignment="1">
      <alignment horizontal="right"/>
    </xf>
    <xf numFmtId="37" fontId="11" fillId="8" borderId="0" xfId="2" applyNumberFormat="1" applyFont="1" applyFill="1" applyAlignment="1">
      <alignment horizontal="right"/>
    </xf>
    <xf numFmtId="37" fontId="11" fillId="8" borderId="3" xfId="2" applyNumberFormat="1" applyFont="1" applyFill="1" applyBorder="1" applyAlignment="1">
      <alignment horizontal="right" vertical="top" readingOrder="2"/>
    </xf>
    <xf numFmtId="0" fontId="7" fillId="8" borderId="10" xfId="0" applyFont="1" applyFill="1" applyBorder="1"/>
    <xf numFmtId="37" fontId="11" fillId="8" borderId="10" xfId="2" applyNumberFormat="1" applyFont="1" applyFill="1" applyBorder="1" applyAlignment="1">
      <alignment horizontal="right"/>
    </xf>
    <xf numFmtId="37" fontId="11" fillId="8" borderId="15" xfId="2" applyNumberFormat="1" applyFont="1" applyFill="1" applyBorder="1" applyAlignment="1">
      <alignment horizontal="right"/>
    </xf>
    <xf numFmtId="167" fontId="11" fillId="8" borderId="0" xfId="2" applyNumberFormat="1" applyFont="1" applyFill="1" applyAlignment="1">
      <alignment horizontal="right"/>
    </xf>
    <xf numFmtId="37" fontId="10" fillId="8" borderId="0" xfId="2" applyNumberFormat="1" applyFont="1" applyFill="1" applyBorder="1" applyAlignment="1">
      <alignment horizontal="right" vertical="top" readingOrder="2"/>
    </xf>
    <xf numFmtId="167" fontId="11" fillId="8" borderId="0" xfId="2" applyNumberFormat="1" applyFont="1" applyFill="1" applyBorder="1" applyAlignment="1">
      <alignment horizontal="right"/>
    </xf>
    <xf numFmtId="37" fontId="10" fillId="8" borderId="0" xfId="2" applyNumberFormat="1" applyFont="1" applyFill="1" applyBorder="1" applyAlignment="1">
      <alignment horizontal="right"/>
    </xf>
    <xf numFmtId="0" fontId="9" fillId="8" borderId="0" xfId="0" applyFont="1" applyFill="1"/>
    <xf numFmtId="0" fontId="20" fillId="0" borderId="0" xfId="0" applyFont="1" applyFill="1" applyAlignment="1">
      <alignment horizontal="left" vertical="center"/>
    </xf>
    <xf numFmtId="168" fontId="7" fillId="0" borderId="0" xfId="5" applyNumberFormat="1" applyFont="1" applyFill="1" applyBorder="1" applyAlignment="1">
      <alignment horizontal="right" vertical="center"/>
    </xf>
    <xf numFmtId="3" fontId="7" fillId="0" borderId="0" xfId="2" applyNumberFormat="1" applyFont="1" applyFill="1" applyAlignment="1">
      <alignment horizontal="right" vertical="center"/>
    </xf>
    <xf numFmtId="168" fontId="7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166" fontId="6" fillId="3" borderId="0" xfId="0" applyNumberFormat="1" applyFont="1" applyFill="1" applyBorder="1" applyAlignment="1">
      <alignment horizontal="right" vertical="center"/>
    </xf>
    <xf numFmtId="38" fontId="7" fillId="0" borderId="0" xfId="0" applyNumberFormat="1" applyFont="1" applyBorder="1" applyAlignment="1">
      <alignment horizontal="right" vertical="center"/>
    </xf>
    <xf numFmtId="43" fontId="7" fillId="0" borderId="0" xfId="2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vertical="center"/>
    </xf>
    <xf numFmtId="37" fontId="13" fillId="0" borderId="0" xfId="2" applyNumberFormat="1" applyFont="1" applyFill="1" applyBorder="1" applyAlignment="1">
      <alignment horizontal="right" vertical="center"/>
    </xf>
    <xf numFmtId="3" fontId="13" fillId="0" borderId="0" xfId="2" applyNumberFormat="1" applyFont="1" applyFill="1" applyBorder="1" applyAlignment="1">
      <alignment horizontal="right" vertical="center"/>
    </xf>
    <xf numFmtId="41" fontId="13" fillId="0" borderId="0" xfId="2" applyNumberFormat="1" applyFont="1" applyFill="1" applyBorder="1" applyAlignment="1">
      <alignment horizontal="right" vertical="center"/>
    </xf>
    <xf numFmtId="41" fontId="13" fillId="0" borderId="0" xfId="2" applyNumberFormat="1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/>
    </xf>
    <xf numFmtId="0" fontId="11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10" fillId="0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  <xf numFmtId="3" fontId="9" fillId="0" borderId="10" xfId="2" applyNumberFormat="1" applyFont="1" applyFill="1" applyBorder="1" applyAlignment="1">
      <alignment horizontal="right" vertical="center"/>
    </xf>
    <xf numFmtId="3" fontId="9" fillId="0" borderId="10" xfId="2" applyNumberFormat="1" applyFont="1" applyFill="1" applyBorder="1" applyAlignment="1">
      <alignment horizontal="right" vertical="center" indent="1" readingOrder="2"/>
    </xf>
    <xf numFmtId="3" fontId="9" fillId="0" borderId="0" xfId="2" applyNumberFormat="1" applyFont="1" applyFill="1" applyBorder="1" applyAlignment="1">
      <alignment horizontal="right" vertical="center"/>
    </xf>
    <xf numFmtId="38" fontId="11" fillId="0" borderId="0" xfId="0" applyNumberFormat="1" applyFont="1" applyFill="1" applyAlignment="1">
      <alignment vertical="center"/>
    </xf>
  </cellXfs>
  <cellStyles count="14">
    <cellStyle name="a1" xfId="1" xr:uid="{00000000-0005-0000-0000-000000000000}"/>
    <cellStyle name="Comma" xfId="2" builtinId="3"/>
    <cellStyle name="Comma 2" xfId="3" xr:uid="{00000000-0005-0000-0000-000002000000}"/>
    <cellStyle name="Comma 3" xfId="4" xr:uid="{00000000-0005-0000-0000-000003000000}"/>
    <cellStyle name="Comma 5" xfId="5" xr:uid="{00000000-0005-0000-0000-000004000000}"/>
    <cellStyle name="Comma 5 2" xfId="6" xr:uid="{00000000-0005-0000-0000-000005000000}"/>
    <cellStyle name="MS_Arabic" xfId="7" xr:uid="{00000000-0005-0000-0000-000006000000}"/>
    <cellStyle name="Normal" xfId="0" builtinId="0"/>
    <cellStyle name="Normal 2" xfId="8" xr:uid="{00000000-0005-0000-0000-000008000000}"/>
    <cellStyle name="Normal 3" xfId="9" xr:uid="{00000000-0005-0000-0000-000009000000}"/>
    <cellStyle name="Normal 4" xfId="10" xr:uid="{00000000-0005-0000-0000-00000A000000}"/>
    <cellStyle name="Normal 5" xfId="11" xr:uid="{00000000-0005-0000-0000-00000B000000}"/>
    <cellStyle name="Normal_الأصلية والمناقلات" xfId="12" xr:uid="{00000000-0005-0000-0000-00000C000000}"/>
    <cellStyle name="Percent" xfId="1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24</xdr:row>
      <xdr:rowOff>0</xdr:rowOff>
    </xdr:from>
    <xdr:to>
      <xdr:col>2</xdr:col>
      <xdr:colOff>76200</xdr:colOff>
      <xdr:row>24</xdr:row>
      <xdr:rowOff>161925</xdr:rowOff>
    </xdr:to>
    <xdr:sp macro="" textlink="">
      <xdr:nvSpPr>
        <xdr:cNvPr id="3409" name="Text Box 16">
          <a:extLst>
            <a:ext uri="{FF2B5EF4-FFF2-40B4-BE49-F238E27FC236}">
              <a16:creationId xmlns:a16="http://schemas.microsoft.com/office/drawing/2014/main" id="{00000000-0008-0000-1100-000051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76200</xdr:colOff>
      <xdr:row>25</xdr:row>
      <xdr:rowOff>9525</xdr:rowOff>
    </xdr:to>
    <xdr:sp macro="" textlink="">
      <xdr:nvSpPr>
        <xdr:cNvPr id="3410" name="Text Box 16">
          <a:extLst>
            <a:ext uri="{FF2B5EF4-FFF2-40B4-BE49-F238E27FC236}">
              <a16:creationId xmlns:a16="http://schemas.microsoft.com/office/drawing/2014/main" id="{00000000-0008-0000-1100-000052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ac016\My%20Documents\Audit\&#1575;&#1604;&#1581;&#1587;&#1575;&#1576;%20&#1575;&#1604;&#1582;&#1578;&#1575;&#1605;&#1610;%20&#1604;&#1604;&#1583;&#1608;&#1604;&#1577;\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E37"/>
  <sheetViews>
    <sheetView tabSelected="1" view="pageBreakPreview" zoomScaleNormal="75" zoomScaleSheetLayoutView="100" workbookViewId="0">
      <selection activeCell="C14" sqref="C14"/>
    </sheetView>
  </sheetViews>
  <sheetFormatPr defaultRowHeight="15.75"/>
  <cols>
    <col min="1" max="1" width="32.7109375" style="3" customWidth="1"/>
    <col min="2" max="2" width="11.5703125" style="3" customWidth="1"/>
    <col min="3" max="5" width="18.85546875" style="4" customWidth="1"/>
    <col min="6" max="6" width="9.140625" style="1"/>
    <col min="7" max="9" width="11" style="1" bestFit="1" customWidth="1"/>
    <col min="10" max="16384" width="9.140625" style="1"/>
  </cols>
  <sheetData>
    <row r="1" spans="1:5" ht="18" customHeight="1">
      <c r="A1" s="188" t="s">
        <v>103</v>
      </c>
      <c r="B1" s="188"/>
      <c r="C1" s="189"/>
      <c r="D1" s="189"/>
      <c r="E1" s="189"/>
    </row>
    <row r="2" spans="1:5" ht="18" customHeight="1">
      <c r="A2" s="221" t="s">
        <v>104</v>
      </c>
      <c r="B2" s="221"/>
      <c r="C2" s="222"/>
      <c r="D2" s="222"/>
      <c r="E2" s="222"/>
    </row>
    <row r="3" spans="1:5" ht="18" customHeight="1">
      <c r="A3" s="221" t="s">
        <v>970</v>
      </c>
      <c r="B3" s="221"/>
      <c r="C3" s="221"/>
      <c r="D3" s="221"/>
      <c r="E3" s="221"/>
    </row>
    <row r="4" spans="1:5" ht="13.5" customHeight="1">
      <c r="A4" s="223"/>
      <c r="B4" s="223"/>
      <c r="C4" s="224"/>
      <c r="D4" s="224"/>
      <c r="E4" s="225" t="s">
        <v>67</v>
      </c>
    </row>
    <row r="5" spans="1:5" ht="28.5" customHeight="1">
      <c r="A5" s="161" t="s">
        <v>37</v>
      </c>
      <c r="B5" s="161" t="s">
        <v>116</v>
      </c>
      <c r="C5" s="161" t="s">
        <v>971</v>
      </c>
      <c r="D5" s="161" t="s">
        <v>972</v>
      </c>
      <c r="E5" s="161" t="s">
        <v>906</v>
      </c>
    </row>
    <row r="6" spans="1:5" s="2" customFormat="1" ht="21.75" customHeight="1">
      <c r="A6" s="32" t="s">
        <v>39</v>
      </c>
      <c r="B6" s="226"/>
      <c r="C6" s="226"/>
      <c r="D6" s="226"/>
      <c r="E6" s="226"/>
    </row>
    <row r="7" spans="1:5" s="2" customFormat="1" ht="21.75" customHeight="1">
      <c r="A7" s="227" t="s">
        <v>20</v>
      </c>
      <c r="B7" s="228" t="s">
        <v>857</v>
      </c>
      <c r="C7" s="93">
        <v>2203008000</v>
      </c>
      <c r="D7" s="93">
        <v>2645361891</v>
      </c>
      <c r="E7" s="93">
        <v>2479077685</v>
      </c>
    </row>
    <row r="8" spans="1:5" s="2" customFormat="1" ht="21.75" customHeight="1">
      <c r="A8" s="227" t="s">
        <v>21</v>
      </c>
      <c r="B8" s="228" t="s">
        <v>858</v>
      </c>
      <c r="C8" s="93">
        <v>199260432</v>
      </c>
      <c r="D8" s="93">
        <v>217752920</v>
      </c>
      <c r="E8" s="93">
        <v>168672894</v>
      </c>
    </row>
    <row r="9" spans="1:5" s="2" customFormat="1" ht="21.75" customHeight="1">
      <c r="A9" s="227" t="s">
        <v>22</v>
      </c>
      <c r="B9" s="228" t="s">
        <v>858</v>
      </c>
      <c r="C9" s="93">
        <v>35644106</v>
      </c>
      <c r="D9" s="93">
        <v>45020826</v>
      </c>
      <c r="E9" s="93">
        <v>40350145</v>
      </c>
    </row>
    <row r="10" spans="1:5" s="2" customFormat="1" ht="21.75" customHeight="1">
      <c r="A10" s="227" t="s">
        <v>43</v>
      </c>
      <c r="B10" s="228" t="s">
        <v>858</v>
      </c>
      <c r="C10" s="93">
        <v>12249982</v>
      </c>
      <c r="D10" s="93">
        <v>15023753</v>
      </c>
      <c r="E10" s="93">
        <v>15330764</v>
      </c>
    </row>
    <row r="11" spans="1:5" s="2" customFormat="1" ht="21.75" customHeight="1">
      <c r="A11" s="227" t="s">
        <v>23</v>
      </c>
      <c r="B11" s="228" t="s">
        <v>858</v>
      </c>
      <c r="C11" s="93">
        <v>37600000</v>
      </c>
      <c r="D11" s="93">
        <v>56436545</v>
      </c>
      <c r="E11" s="93">
        <v>100000000</v>
      </c>
    </row>
    <row r="12" spans="1:5" s="2" customFormat="1" ht="21.75" customHeight="1">
      <c r="A12" s="227" t="s">
        <v>24</v>
      </c>
      <c r="B12" s="228" t="s">
        <v>858</v>
      </c>
      <c r="C12" s="93">
        <v>353500</v>
      </c>
      <c r="D12" s="93">
        <v>714036</v>
      </c>
      <c r="E12" s="93">
        <v>314087</v>
      </c>
    </row>
    <row r="13" spans="1:5" s="2" customFormat="1" ht="21.75" customHeight="1">
      <c r="A13" s="227" t="s">
        <v>25</v>
      </c>
      <c r="B13" s="228" t="s">
        <v>858</v>
      </c>
      <c r="C13" s="93">
        <v>34913980</v>
      </c>
      <c r="D13" s="93">
        <v>53942102</v>
      </c>
      <c r="E13" s="93">
        <v>17908036</v>
      </c>
    </row>
    <row r="14" spans="1:5" s="2" customFormat="1" ht="21.75" customHeight="1">
      <c r="A14" s="9" t="s">
        <v>38</v>
      </c>
      <c r="B14" s="162" t="s">
        <v>859</v>
      </c>
      <c r="C14" s="150">
        <f>SUM(C7:C13)</f>
        <v>2523030000</v>
      </c>
      <c r="D14" s="150">
        <f>SUM(D7:D13)</f>
        <v>3034252073</v>
      </c>
      <c r="E14" s="150">
        <f>SUM(E7:E13)</f>
        <v>2821653611</v>
      </c>
    </row>
    <row r="15" spans="1:5" s="2" customFormat="1" ht="21.75" customHeight="1">
      <c r="A15" s="32" t="s">
        <v>33</v>
      </c>
      <c r="B15" s="229"/>
      <c r="C15" s="230"/>
      <c r="D15" s="230"/>
      <c r="E15" s="230"/>
    </row>
    <row r="16" spans="1:5" s="2" customFormat="1" ht="21.75" customHeight="1">
      <c r="A16" s="227" t="s">
        <v>26</v>
      </c>
      <c r="B16" s="231" t="s">
        <v>860</v>
      </c>
      <c r="C16" s="119">
        <v>1158465338</v>
      </c>
      <c r="D16" s="119">
        <v>1204151011</v>
      </c>
      <c r="E16" s="119">
        <v>1004970826</v>
      </c>
    </row>
    <row r="17" spans="1:5" s="2" customFormat="1" ht="21.75" customHeight="1">
      <c r="A17" s="227" t="s">
        <v>27</v>
      </c>
      <c r="B17" s="231" t="s">
        <v>860</v>
      </c>
      <c r="C17" s="119">
        <v>166645772</v>
      </c>
      <c r="D17" s="119">
        <v>183681226</v>
      </c>
      <c r="E17" s="119">
        <v>170149948</v>
      </c>
    </row>
    <row r="18" spans="1:5" s="2" customFormat="1" ht="21.75" customHeight="1">
      <c r="A18" s="227" t="s">
        <v>28</v>
      </c>
      <c r="B18" s="231" t="s">
        <v>860</v>
      </c>
      <c r="C18" s="119">
        <v>108325917</v>
      </c>
      <c r="D18" s="119">
        <v>110332561</v>
      </c>
      <c r="E18" s="119">
        <v>93714248</v>
      </c>
    </row>
    <row r="19" spans="1:5" s="2" customFormat="1" ht="21.75" customHeight="1">
      <c r="A19" s="227" t="s">
        <v>29</v>
      </c>
      <c r="B19" s="231" t="s">
        <v>860</v>
      </c>
      <c r="C19" s="119">
        <v>24173068</v>
      </c>
      <c r="D19" s="119">
        <v>30712004</v>
      </c>
      <c r="E19" s="119">
        <v>30329348</v>
      </c>
    </row>
    <row r="20" spans="1:5" s="2" customFormat="1" ht="21.75" customHeight="1">
      <c r="A20" s="227" t="s">
        <v>30</v>
      </c>
      <c r="B20" s="231" t="s">
        <v>860</v>
      </c>
      <c r="C20" s="119">
        <v>55322892</v>
      </c>
      <c r="D20" s="119">
        <v>60761332</v>
      </c>
      <c r="E20" s="119">
        <v>59014997</v>
      </c>
    </row>
    <row r="21" spans="1:5" s="2" customFormat="1" ht="21.75" customHeight="1">
      <c r="A21" s="227" t="s">
        <v>31</v>
      </c>
      <c r="B21" s="231" t="s">
        <v>860</v>
      </c>
      <c r="C21" s="119">
        <v>730226981</v>
      </c>
      <c r="D21" s="119">
        <v>581699366</v>
      </c>
      <c r="E21" s="119">
        <v>634816607</v>
      </c>
    </row>
    <row r="22" spans="1:5" s="2" customFormat="1" ht="21.75" customHeight="1">
      <c r="A22" s="227" t="s">
        <v>1143</v>
      </c>
      <c r="B22" s="231" t="s">
        <v>860</v>
      </c>
      <c r="C22" s="119">
        <v>415507683</v>
      </c>
      <c r="D22" s="232">
        <v>352521750</v>
      </c>
      <c r="E22" s="119">
        <v>419192308</v>
      </c>
    </row>
    <row r="23" spans="1:5" s="2" customFormat="1" ht="21.75" customHeight="1">
      <c r="A23" s="80" t="s">
        <v>40</v>
      </c>
      <c r="B23" s="164" t="s">
        <v>861</v>
      </c>
      <c r="C23" s="165">
        <f>SUM(C16:C22)</f>
        <v>2658667651</v>
      </c>
      <c r="D23" s="165">
        <f>SUM(D16:D22)</f>
        <v>2523859250</v>
      </c>
      <c r="E23" s="165">
        <f>SUM(E16:E22)</f>
        <v>2412188282</v>
      </c>
    </row>
    <row r="24" spans="1:5" s="2" customFormat="1" ht="21.75" customHeight="1">
      <c r="A24" s="6" t="s">
        <v>32</v>
      </c>
      <c r="B24" s="163" t="s">
        <v>862</v>
      </c>
      <c r="C24" s="166">
        <v>1192729721</v>
      </c>
      <c r="D24" s="166">
        <v>737037571</v>
      </c>
      <c r="E24" s="166">
        <v>440794113</v>
      </c>
    </row>
    <row r="25" spans="1:5" s="2" customFormat="1" ht="21.75" customHeight="1">
      <c r="A25" s="9" t="s">
        <v>41</v>
      </c>
      <c r="B25" s="124">
        <v>6</v>
      </c>
      <c r="C25" s="150">
        <f>C23+C24</f>
        <v>3851397372</v>
      </c>
      <c r="D25" s="150">
        <f>D23+D24</f>
        <v>3260896821</v>
      </c>
      <c r="E25" s="150">
        <f>E23+E24</f>
        <v>2852982395</v>
      </c>
    </row>
    <row r="26" spans="1:5" s="2" customFormat="1" ht="3.75" customHeight="1">
      <c r="A26" s="6"/>
      <c r="B26" s="167"/>
      <c r="C26" s="168"/>
      <c r="D26" s="168"/>
      <c r="E26" s="168"/>
    </row>
    <row r="27" spans="1:5" s="2" customFormat="1" ht="21.75" customHeight="1">
      <c r="A27" s="9" t="s">
        <v>863</v>
      </c>
      <c r="B27" s="169"/>
      <c r="C27" s="150">
        <f>C14-C25</f>
        <v>-1328367372</v>
      </c>
      <c r="D27" s="150">
        <f>D14-D25</f>
        <v>-226644748</v>
      </c>
      <c r="E27" s="150">
        <f>E14-E25</f>
        <v>-31328784</v>
      </c>
    </row>
    <row r="28" spans="1:5" s="2" customFormat="1" ht="3.75" customHeight="1">
      <c r="A28" s="32"/>
      <c r="B28" s="32"/>
      <c r="C28" s="33"/>
      <c r="D28" s="33"/>
      <c r="E28" s="33"/>
    </row>
    <row r="29" spans="1:5" s="2" customFormat="1" ht="6" customHeight="1">
      <c r="A29" s="15"/>
      <c r="B29" s="15"/>
      <c r="C29" s="16"/>
      <c r="D29" s="16"/>
      <c r="E29" s="16"/>
    </row>
    <row r="30" spans="1:5" s="2" customFormat="1" ht="21.75" customHeight="1">
      <c r="A30" s="190" t="s">
        <v>102</v>
      </c>
      <c r="B30" s="190"/>
      <c r="C30" s="190"/>
      <c r="D30" s="190"/>
      <c r="E30" s="190"/>
    </row>
    <row r="31" spans="1:5" s="2" customFormat="1" ht="21.75" customHeight="1">
      <c r="A31" s="32"/>
      <c r="B31" s="32"/>
      <c r="C31" s="33"/>
      <c r="D31" s="233">
        <v>2012</v>
      </c>
      <c r="E31" s="233">
        <v>2011</v>
      </c>
    </row>
    <row r="32" spans="1:5" ht="21.75" customHeight="1">
      <c r="A32" s="227" t="s">
        <v>97</v>
      </c>
      <c r="B32" s="228" t="s">
        <v>888</v>
      </c>
      <c r="C32" s="234"/>
      <c r="D32" s="85">
        <v>0</v>
      </c>
      <c r="E32" s="85">
        <v>20000000</v>
      </c>
    </row>
    <row r="33" spans="1:5" ht="21.75" customHeight="1">
      <c r="A33" s="227" t="s">
        <v>98</v>
      </c>
      <c r="B33" s="228" t="s">
        <v>889</v>
      </c>
      <c r="C33" s="234"/>
      <c r="D33" s="85">
        <v>276593577</v>
      </c>
      <c r="E33" s="85">
        <v>279782372</v>
      </c>
    </row>
    <row r="34" spans="1:5" ht="21" customHeight="1">
      <c r="A34" s="9" t="s">
        <v>46</v>
      </c>
      <c r="B34" s="171"/>
      <c r="C34" s="172"/>
      <c r="D34" s="150">
        <f>SUM(D32:D33)</f>
        <v>276593577</v>
      </c>
      <c r="E34" s="170">
        <f>SUM(E32:E33)</f>
        <v>299782372</v>
      </c>
    </row>
    <row r="35" spans="1:5" ht="15">
      <c r="A35" s="235"/>
      <c r="B35" s="235"/>
      <c r="C35" s="224"/>
      <c r="D35" s="224"/>
      <c r="E35" s="236"/>
    </row>
    <row r="36" spans="1:5">
      <c r="A36" s="237"/>
      <c r="B36" s="237"/>
      <c r="C36" s="238"/>
      <c r="D36" s="239" t="s">
        <v>45</v>
      </c>
      <c r="E36" s="239"/>
    </row>
    <row r="37" spans="1:5">
      <c r="A37" s="240"/>
      <c r="B37" s="240"/>
      <c r="C37" s="241"/>
      <c r="D37" s="239" t="s">
        <v>864</v>
      </c>
      <c r="E37" s="239"/>
    </row>
  </sheetData>
  <mergeCells count="6">
    <mergeCell ref="D37:E37"/>
    <mergeCell ref="A1:E1"/>
    <mergeCell ref="D36:E36"/>
    <mergeCell ref="A2:E2"/>
    <mergeCell ref="A3:E3"/>
    <mergeCell ref="A30:E30"/>
  </mergeCells>
  <phoneticPr fontId="0" type="noConversion"/>
  <pageMargins left="0.24" right="0.26" top="0.72" bottom="0.55000000000000004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view="pageBreakPreview" zoomScaleNormal="100" zoomScaleSheetLayoutView="100" workbookViewId="0">
      <selection activeCell="D5" sqref="D5"/>
    </sheetView>
  </sheetViews>
  <sheetFormatPr defaultRowHeight="12.75"/>
  <cols>
    <col min="1" max="4" width="9.140625" style="11"/>
    <col min="5" max="5" width="24.5703125" style="11" customWidth="1"/>
    <col min="6" max="7" width="20.5703125" style="11" bestFit="1" customWidth="1"/>
    <col min="8" max="16384" width="9.140625" style="11"/>
  </cols>
  <sheetData>
    <row r="1" spans="1:7" ht="18.75">
      <c r="A1" s="242" t="s">
        <v>14</v>
      </c>
      <c r="B1" s="243"/>
      <c r="C1" s="243"/>
      <c r="D1" s="243"/>
      <c r="E1" s="243"/>
      <c r="F1" s="243"/>
      <c r="G1" s="243"/>
    </row>
    <row r="2" spans="1:7" ht="70.5" customHeight="1">
      <c r="A2" s="184"/>
      <c r="B2" s="184"/>
      <c r="C2" s="184"/>
      <c r="D2" s="184"/>
      <c r="E2" s="184"/>
      <c r="F2" s="184"/>
      <c r="G2" s="244" t="s">
        <v>67</v>
      </c>
    </row>
    <row r="3" spans="1:7" ht="24.75" customHeight="1">
      <c r="A3" s="195" t="s">
        <v>37</v>
      </c>
      <c r="B3" s="195"/>
      <c r="C3" s="195"/>
      <c r="D3" s="195"/>
      <c r="E3" s="195"/>
      <c r="F3" s="182">
        <v>2012</v>
      </c>
      <c r="G3" s="182">
        <v>2011</v>
      </c>
    </row>
    <row r="4" spans="1:7" ht="15.75">
      <c r="A4" s="180" t="s">
        <v>123</v>
      </c>
      <c r="B4" s="181"/>
      <c r="C4" s="181"/>
      <c r="D4" s="181"/>
      <c r="E4" s="181"/>
      <c r="F4" s="184"/>
      <c r="G4" s="184"/>
    </row>
    <row r="5" spans="1:7" ht="18.75">
      <c r="A5" s="254" t="s">
        <v>120</v>
      </c>
      <c r="B5" s="184"/>
      <c r="C5" s="184"/>
      <c r="D5" s="184"/>
      <c r="E5" s="184"/>
      <c r="F5" s="245">
        <v>4051532635</v>
      </c>
      <c r="G5" s="245">
        <v>3657335759</v>
      </c>
    </row>
    <row r="6" spans="1:7" ht="18.75">
      <c r="A6" s="254" t="s">
        <v>121</v>
      </c>
      <c r="B6" s="184"/>
      <c r="C6" s="184"/>
      <c r="D6" s="184"/>
      <c r="E6" s="184"/>
      <c r="F6" s="246">
        <v>-3798366767</v>
      </c>
      <c r="G6" s="246">
        <v>-3506250426</v>
      </c>
    </row>
    <row r="7" spans="1:7" ht="18.75">
      <c r="A7" s="183" t="s">
        <v>122</v>
      </c>
      <c r="B7" s="184"/>
      <c r="C7" s="184"/>
      <c r="D7" s="184"/>
      <c r="E7" s="184"/>
      <c r="F7" s="185">
        <f>SUM(F5:F6)</f>
        <v>253165868</v>
      </c>
      <c r="G7" s="185">
        <f>SUM(G5:G6)</f>
        <v>151085333</v>
      </c>
    </row>
    <row r="8" spans="1:7" ht="15.75">
      <c r="A8" s="254"/>
      <c r="B8" s="184"/>
      <c r="C8" s="184"/>
      <c r="D8" s="184"/>
      <c r="E8" s="184"/>
      <c r="F8" s="247"/>
      <c r="G8" s="247"/>
    </row>
    <row r="9" spans="1:7" ht="15.75">
      <c r="A9" s="180" t="s">
        <v>124</v>
      </c>
      <c r="B9" s="181"/>
      <c r="C9" s="181"/>
      <c r="D9" s="181"/>
      <c r="E9" s="181"/>
      <c r="F9" s="247"/>
      <c r="G9" s="247"/>
    </row>
    <row r="10" spans="1:7" ht="18.75">
      <c r="A10" s="254" t="s">
        <v>120</v>
      </c>
      <c r="B10" s="184"/>
      <c r="C10" s="184"/>
      <c r="D10" s="184"/>
      <c r="E10" s="184"/>
      <c r="F10" s="248">
        <v>2021572160</v>
      </c>
      <c r="G10" s="248">
        <v>2125496147</v>
      </c>
    </row>
    <row r="11" spans="1:7" ht="18.75">
      <c r="A11" s="254" t="s">
        <v>121</v>
      </c>
      <c r="B11" s="184"/>
      <c r="C11" s="184"/>
      <c r="D11" s="184"/>
      <c r="E11" s="184"/>
      <c r="F11" s="248">
        <v>-70356084</v>
      </c>
      <c r="G11" s="248">
        <v>-62518999</v>
      </c>
    </row>
    <row r="12" spans="1:7" ht="18.75">
      <c r="A12" s="254" t="s">
        <v>474</v>
      </c>
      <c r="B12" s="184"/>
      <c r="C12" s="184"/>
      <c r="D12" s="184"/>
      <c r="E12" s="184"/>
      <c r="F12" s="249">
        <v>-18121073</v>
      </c>
      <c r="G12" s="249">
        <v>-20573144</v>
      </c>
    </row>
    <row r="13" spans="1:7" ht="18.75">
      <c r="A13" s="183" t="s">
        <v>122</v>
      </c>
      <c r="B13" s="184"/>
      <c r="C13" s="184"/>
      <c r="D13" s="184"/>
      <c r="E13" s="184"/>
      <c r="F13" s="186">
        <f>SUM(F10:F12)</f>
        <v>1933095003</v>
      </c>
      <c r="G13" s="186">
        <f>SUM(G10:G12)</f>
        <v>2042404004</v>
      </c>
    </row>
    <row r="14" spans="1:7" ht="10.5" customHeight="1">
      <c r="A14" s="254"/>
      <c r="B14" s="184"/>
      <c r="C14" s="184"/>
      <c r="D14" s="184"/>
      <c r="E14" s="184"/>
      <c r="F14" s="250"/>
      <c r="G14" s="250"/>
    </row>
    <row r="15" spans="1:7" ht="18.75">
      <c r="A15" s="196" t="s">
        <v>125</v>
      </c>
      <c r="B15" s="196"/>
      <c r="C15" s="196"/>
      <c r="D15" s="196"/>
      <c r="E15" s="196"/>
      <c r="F15" s="251">
        <v>380177200</v>
      </c>
      <c r="G15" s="251">
        <v>210306552</v>
      </c>
    </row>
    <row r="16" spans="1:7" ht="11.25" customHeight="1">
      <c r="A16" s="254"/>
      <c r="B16" s="184"/>
      <c r="C16" s="184"/>
      <c r="D16" s="184"/>
      <c r="E16" s="184"/>
      <c r="F16" s="252"/>
      <c r="G16" s="252"/>
    </row>
    <row r="17" spans="1:7" ht="18.75">
      <c r="A17" s="196" t="s">
        <v>126</v>
      </c>
      <c r="B17" s="196"/>
      <c r="C17" s="196"/>
      <c r="D17" s="196"/>
      <c r="E17" s="196"/>
      <c r="F17" s="253">
        <v>22523820</v>
      </c>
      <c r="G17" s="253">
        <v>18881796</v>
      </c>
    </row>
    <row r="18" spans="1:7" ht="11.25" customHeight="1">
      <c r="A18" s="254"/>
      <c r="B18" s="184"/>
      <c r="C18" s="184"/>
      <c r="D18" s="184"/>
      <c r="E18" s="184"/>
      <c r="F18" s="252"/>
      <c r="G18" s="252"/>
    </row>
    <row r="19" spans="1:7" ht="15" customHeight="1">
      <c r="A19" s="196" t="s">
        <v>901</v>
      </c>
      <c r="B19" s="196"/>
      <c r="C19" s="196"/>
      <c r="D19" s="196"/>
      <c r="E19" s="196"/>
      <c r="F19" s="253">
        <v>56400000</v>
      </c>
      <c r="G19" s="253">
        <v>56400000</v>
      </c>
    </row>
    <row r="20" spans="1:7" ht="16.5" customHeight="1">
      <c r="A20" s="254"/>
      <c r="B20" s="184"/>
      <c r="C20" s="184"/>
      <c r="D20" s="184"/>
      <c r="E20" s="184"/>
      <c r="F20" s="250"/>
      <c r="G20" s="250"/>
    </row>
    <row r="21" spans="1:7" ht="24.75" customHeight="1">
      <c r="A21" s="191" t="s">
        <v>127</v>
      </c>
      <c r="B21" s="191"/>
      <c r="C21" s="191"/>
      <c r="D21" s="191"/>
      <c r="E21" s="192"/>
      <c r="F21" s="187">
        <f>F7+F13+F15+F17+F19</f>
        <v>2645361891</v>
      </c>
      <c r="G21" s="187">
        <f>G7+G13+G15+G17+G19</f>
        <v>2479077685</v>
      </c>
    </row>
  </sheetData>
  <mergeCells count="6">
    <mergeCell ref="A21:E21"/>
    <mergeCell ref="A1:G1"/>
    <mergeCell ref="A3:E3"/>
    <mergeCell ref="A15:E15"/>
    <mergeCell ref="A19:E19"/>
    <mergeCell ref="A17:E17"/>
  </mergeCells>
  <phoneticPr fontId="15" type="noConversion"/>
  <pageMargins left="0.28000000000000003" right="0.27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114"/>
  <sheetViews>
    <sheetView view="pageBreakPreview" zoomScaleNormal="90" zoomScaleSheetLayoutView="100" zoomScalePageLayoutView="90" workbookViewId="0">
      <selection sqref="A1:I1"/>
    </sheetView>
  </sheetViews>
  <sheetFormatPr defaultRowHeight="17.25" customHeight="1"/>
  <cols>
    <col min="1" max="1" width="43.42578125" style="48" customWidth="1"/>
    <col min="2" max="2" width="15" style="48" customWidth="1"/>
    <col min="3" max="3" width="20" style="48" bestFit="1" customWidth="1"/>
    <col min="4" max="4" width="8.85546875" style="50" customWidth="1"/>
    <col min="5" max="5" width="15" style="48" customWidth="1"/>
    <col min="6" max="6" width="14.7109375" style="48" customWidth="1"/>
    <col min="7" max="7" width="8.85546875" style="50" customWidth="1"/>
    <col min="8" max="8" width="13.5703125" style="48" customWidth="1"/>
    <col min="9" max="9" width="16.140625" style="48" customWidth="1"/>
    <col min="10" max="10" width="8.85546875" style="50" customWidth="1"/>
    <col min="11" max="16384" width="9.140625" style="48"/>
  </cols>
  <sheetData>
    <row r="1" spans="1:10" s="49" customFormat="1" ht="27" customHeight="1">
      <c r="A1" s="198" t="s">
        <v>13</v>
      </c>
      <c r="B1" s="199"/>
      <c r="C1" s="199"/>
      <c r="D1" s="199"/>
      <c r="E1" s="199"/>
      <c r="F1" s="199"/>
      <c r="G1" s="199"/>
      <c r="H1" s="199"/>
      <c r="I1" s="199"/>
      <c r="J1" s="48"/>
    </row>
    <row r="2" spans="1:10" ht="25.5" customHeight="1"/>
    <row r="3" spans="1:10" ht="20.25" customHeight="1">
      <c r="A3" s="51"/>
      <c r="B3" s="197" t="s">
        <v>67</v>
      </c>
      <c r="C3" s="197"/>
      <c r="D3" s="197"/>
      <c r="E3" s="197"/>
      <c r="F3" s="197"/>
      <c r="G3" s="197"/>
      <c r="H3" s="197"/>
      <c r="I3" s="197"/>
      <c r="J3" s="197"/>
    </row>
    <row r="4" spans="1:10" ht="15" customHeight="1">
      <c r="A4" s="204" t="s">
        <v>117</v>
      </c>
      <c r="B4" s="200" t="s">
        <v>68</v>
      </c>
      <c r="C4" s="201"/>
      <c r="D4" s="202"/>
      <c r="E4" s="201" t="s">
        <v>42</v>
      </c>
      <c r="F4" s="201"/>
      <c r="G4" s="203"/>
      <c r="H4" s="201" t="s">
        <v>106</v>
      </c>
      <c r="I4" s="201"/>
      <c r="J4" s="203"/>
    </row>
    <row r="5" spans="1:10" s="52" customFormat="1" ht="28.5" customHeight="1">
      <c r="A5" s="204"/>
      <c r="B5" s="106" t="s">
        <v>66</v>
      </c>
      <c r="C5" s="106" t="s">
        <v>35</v>
      </c>
      <c r="D5" s="107" t="s">
        <v>115</v>
      </c>
      <c r="E5" s="106" t="s">
        <v>66</v>
      </c>
      <c r="F5" s="106" t="s">
        <v>35</v>
      </c>
      <c r="G5" s="107" t="s">
        <v>105</v>
      </c>
      <c r="H5" s="106" t="s">
        <v>66</v>
      </c>
      <c r="I5" s="106" t="s">
        <v>35</v>
      </c>
      <c r="J5" s="107" t="s">
        <v>105</v>
      </c>
    </row>
    <row r="6" spans="1:10" s="53" customFormat="1" ht="12.75">
      <c r="A6" s="102" t="s">
        <v>998</v>
      </c>
      <c r="B6" s="98">
        <v>7706</v>
      </c>
      <c r="C6" s="98">
        <v>0</v>
      </c>
      <c r="D6" s="103" t="s">
        <v>1033</v>
      </c>
      <c r="E6" s="98">
        <v>18614725</v>
      </c>
      <c r="F6" s="98">
        <v>18753307</v>
      </c>
      <c r="G6" s="103" t="s">
        <v>1034</v>
      </c>
      <c r="H6" s="104"/>
      <c r="I6" s="104"/>
      <c r="J6" s="105"/>
    </row>
    <row r="7" spans="1:10" s="53" customFormat="1" ht="12.75">
      <c r="A7" s="102" t="s">
        <v>999</v>
      </c>
      <c r="B7" s="98">
        <v>371</v>
      </c>
      <c r="C7" s="98">
        <v>0</v>
      </c>
      <c r="D7" s="103" t="s">
        <v>1033</v>
      </c>
      <c r="E7" s="98">
        <v>408760061</v>
      </c>
      <c r="F7" s="98">
        <v>409236830</v>
      </c>
      <c r="G7" s="103" t="s">
        <v>1035</v>
      </c>
      <c r="H7" s="104"/>
      <c r="I7" s="104"/>
      <c r="J7" s="105"/>
    </row>
    <row r="8" spans="1:10" s="53" customFormat="1" ht="12.75">
      <c r="A8" s="102" t="s">
        <v>50</v>
      </c>
      <c r="B8" s="98">
        <v>36839976</v>
      </c>
      <c r="C8" s="98">
        <v>35039000</v>
      </c>
      <c r="D8" s="103" t="s">
        <v>1036</v>
      </c>
      <c r="E8" s="98">
        <v>313610327</v>
      </c>
      <c r="F8" s="98">
        <v>265522598</v>
      </c>
      <c r="G8" s="103" t="s">
        <v>1037</v>
      </c>
      <c r="H8" s="98">
        <v>41698349</v>
      </c>
      <c r="I8" s="98">
        <v>41689349</v>
      </c>
      <c r="J8" s="103" t="s">
        <v>1038</v>
      </c>
    </row>
    <row r="9" spans="1:10" s="53" customFormat="1" ht="12.75">
      <c r="A9" s="102" t="s">
        <v>51</v>
      </c>
      <c r="B9" s="98">
        <v>680</v>
      </c>
      <c r="C9" s="98">
        <v>0</v>
      </c>
      <c r="D9" s="103" t="s">
        <v>1033</v>
      </c>
      <c r="E9" s="98">
        <v>27062969</v>
      </c>
      <c r="F9" s="98">
        <v>27062969</v>
      </c>
      <c r="G9" s="103" t="s">
        <v>1039</v>
      </c>
      <c r="H9" s="98">
        <v>4000000</v>
      </c>
      <c r="I9" s="98">
        <v>4832753</v>
      </c>
      <c r="J9" s="103" t="s">
        <v>1040</v>
      </c>
    </row>
    <row r="10" spans="1:10" s="53" customFormat="1" ht="12.75">
      <c r="A10" s="102" t="s">
        <v>235</v>
      </c>
      <c r="B10" s="98">
        <v>7541</v>
      </c>
      <c r="C10" s="98">
        <v>48000</v>
      </c>
      <c r="D10" s="103" t="s">
        <v>1041</v>
      </c>
      <c r="E10" s="98">
        <v>1920495</v>
      </c>
      <c r="F10" s="98">
        <v>2375421</v>
      </c>
      <c r="G10" s="103" t="s">
        <v>1042</v>
      </c>
      <c r="H10" s="104"/>
      <c r="I10" s="104"/>
      <c r="J10" s="105"/>
    </row>
    <row r="11" spans="1:10" s="53" customFormat="1" ht="12.75">
      <c r="A11" s="102" t="s">
        <v>52</v>
      </c>
      <c r="B11" s="98">
        <v>2005658</v>
      </c>
      <c r="C11" s="98">
        <v>1875000</v>
      </c>
      <c r="D11" s="103" t="s">
        <v>1043</v>
      </c>
      <c r="E11" s="98">
        <v>32480602</v>
      </c>
      <c r="F11" s="98">
        <v>31760634</v>
      </c>
      <c r="G11" s="103" t="s">
        <v>1044</v>
      </c>
      <c r="H11" s="98">
        <v>36585</v>
      </c>
      <c r="I11" s="98">
        <v>4462199</v>
      </c>
      <c r="J11" s="103" t="s">
        <v>1045</v>
      </c>
    </row>
    <row r="12" spans="1:10" s="53" customFormat="1" ht="12.75">
      <c r="A12" s="102" t="s">
        <v>1000</v>
      </c>
      <c r="B12" s="98">
        <v>105</v>
      </c>
      <c r="C12" s="98">
        <v>0</v>
      </c>
      <c r="D12" s="103" t="s">
        <v>1033</v>
      </c>
      <c r="E12" s="98">
        <v>816862</v>
      </c>
      <c r="F12" s="98">
        <v>1000000</v>
      </c>
      <c r="G12" s="103" t="s">
        <v>1046</v>
      </c>
      <c r="H12" s="98">
        <v>16575</v>
      </c>
      <c r="I12" s="98">
        <v>132600</v>
      </c>
      <c r="J12" s="103" t="s">
        <v>1047</v>
      </c>
    </row>
    <row r="13" spans="1:10" s="53" customFormat="1" ht="12.75">
      <c r="A13" s="102" t="s">
        <v>1133</v>
      </c>
      <c r="B13" s="98">
        <v>10430631</v>
      </c>
      <c r="C13" s="98">
        <v>8450000</v>
      </c>
      <c r="D13" s="103" t="s">
        <v>1048</v>
      </c>
      <c r="E13" s="98">
        <v>21751596</v>
      </c>
      <c r="F13" s="98">
        <v>21751596</v>
      </c>
      <c r="G13" s="103" t="s">
        <v>1039</v>
      </c>
      <c r="H13" s="98">
        <v>388588</v>
      </c>
      <c r="I13" s="98">
        <v>1574169</v>
      </c>
      <c r="J13" s="103" t="s">
        <v>1049</v>
      </c>
    </row>
    <row r="14" spans="1:10" s="53" customFormat="1" ht="12.75">
      <c r="A14" s="102" t="s">
        <v>53</v>
      </c>
      <c r="B14" s="98">
        <v>400414</v>
      </c>
      <c r="C14" s="98">
        <v>208000</v>
      </c>
      <c r="D14" s="103" t="s">
        <v>1050</v>
      </c>
      <c r="E14" s="98">
        <v>294072020</v>
      </c>
      <c r="F14" s="98">
        <v>296003880</v>
      </c>
      <c r="G14" s="103" t="s">
        <v>1051</v>
      </c>
      <c r="H14" s="98">
        <v>11771922</v>
      </c>
      <c r="I14" s="98">
        <v>29704018</v>
      </c>
      <c r="J14" s="103" t="s">
        <v>1052</v>
      </c>
    </row>
    <row r="15" spans="1:10" s="53" customFormat="1" ht="12.75">
      <c r="A15" s="102" t="s">
        <v>54</v>
      </c>
      <c r="B15" s="98">
        <v>14115971</v>
      </c>
      <c r="C15" s="98">
        <v>14094000</v>
      </c>
      <c r="D15" s="103" t="s">
        <v>1053</v>
      </c>
      <c r="E15" s="98">
        <v>226627729</v>
      </c>
      <c r="F15" s="98">
        <v>222611509</v>
      </c>
      <c r="G15" s="103" t="s">
        <v>1054</v>
      </c>
      <c r="H15" s="98">
        <v>5522624</v>
      </c>
      <c r="I15" s="98">
        <v>29888720</v>
      </c>
      <c r="J15" s="103" t="s">
        <v>1055</v>
      </c>
    </row>
    <row r="16" spans="1:10" s="53" customFormat="1" ht="12.75">
      <c r="A16" s="102" t="s">
        <v>1002</v>
      </c>
      <c r="B16" s="98">
        <v>287381</v>
      </c>
      <c r="C16" s="98">
        <v>330000</v>
      </c>
      <c r="D16" s="103" t="s">
        <v>1056</v>
      </c>
      <c r="E16" s="98">
        <v>16836413</v>
      </c>
      <c r="F16" s="98">
        <v>16997863</v>
      </c>
      <c r="G16" s="103" t="s">
        <v>1057</v>
      </c>
      <c r="H16" s="98">
        <v>9479203</v>
      </c>
      <c r="I16" s="98">
        <v>22117145</v>
      </c>
      <c r="J16" s="103" t="s">
        <v>1058</v>
      </c>
    </row>
    <row r="17" spans="1:249" s="53" customFormat="1" ht="12.75">
      <c r="A17" s="102" t="s">
        <v>1003</v>
      </c>
      <c r="B17" s="98">
        <v>2007197</v>
      </c>
      <c r="C17" s="98">
        <v>454000</v>
      </c>
      <c r="D17" s="103" t="s">
        <v>1059</v>
      </c>
      <c r="E17" s="98">
        <v>5866093</v>
      </c>
      <c r="F17" s="98">
        <v>6067418</v>
      </c>
      <c r="G17" s="103" t="s">
        <v>1060</v>
      </c>
      <c r="H17" s="98">
        <v>275779</v>
      </c>
      <c r="I17" s="98">
        <v>797402</v>
      </c>
      <c r="J17" s="103" t="s">
        <v>1061</v>
      </c>
    </row>
    <row r="18" spans="1:249" s="53" customFormat="1" ht="12.75">
      <c r="A18" s="102" t="s">
        <v>1004</v>
      </c>
      <c r="B18" s="98">
        <v>68344</v>
      </c>
      <c r="C18" s="98">
        <v>0</v>
      </c>
      <c r="D18" s="103" t="s">
        <v>1033</v>
      </c>
      <c r="E18" s="98">
        <v>10546805</v>
      </c>
      <c r="F18" s="98">
        <v>10546805</v>
      </c>
      <c r="G18" s="103" t="s">
        <v>1039</v>
      </c>
      <c r="H18" s="98">
        <v>20496068</v>
      </c>
      <c r="I18" s="98">
        <v>37021910</v>
      </c>
      <c r="J18" s="103" t="s">
        <v>1062</v>
      </c>
    </row>
    <row r="19" spans="1:249" s="53" customFormat="1" ht="12.75">
      <c r="A19" s="102" t="s">
        <v>1005</v>
      </c>
      <c r="B19" s="104"/>
      <c r="C19" s="104"/>
      <c r="D19" s="105"/>
      <c r="E19" s="98">
        <v>1514014</v>
      </c>
      <c r="F19" s="98">
        <v>1452243</v>
      </c>
      <c r="G19" s="103" t="s">
        <v>1063</v>
      </c>
      <c r="H19" s="104"/>
      <c r="I19" s="104"/>
      <c r="J19" s="105"/>
    </row>
    <row r="20" spans="1:249" s="53" customFormat="1" ht="12.75">
      <c r="A20" s="102" t="s">
        <v>1006</v>
      </c>
      <c r="B20" s="98">
        <v>6346</v>
      </c>
      <c r="C20" s="98">
        <v>15000</v>
      </c>
      <c r="D20" s="103" t="s">
        <v>1064</v>
      </c>
      <c r="E20" s="98">
        <v>25365460</v>
      </c>
      <c r="F20" s="98">
        <v>25365460</v>
      </c>
      <c r="G20" s="103" t="s">
        <v>1039</v>
      </c>
      <c r="H20" s="98">
        <v>1018593</v>
      </c>
      <c r="I20" s="98">
        <v>2730455</v>
      </c>
      <c r="J20" s="103" t="s">
        <v>1065</v>
      </c>
    </row>
    <row r="21" spans="1:249" s="53" customFormat="1" ht="12.75">
      <c r="A21" s="102" t="s">
        <v>1007</v>
      </c>
      <c r="B21" s="104"/>
      <c r="C21" s="104"/>
      <c r="D21" s="105"/>
      <c r="E21" s="98">
        <v>565312</v>
      </c>
      <c r="F21" s="98">
        <v>580714</v>
      </c>
      <c r="G21" s="103" t="s">
        <v>1066</v>
      </c>
      <c r="H21" s="104"/>
      <c r="I21" s="104"/>
      <c r="J21" s="105"/>
    </row>
    <row r="22" spans="1:249" s="53" customFormat="1" ht="12.75">
      <c r="A22" s="102" t="s">
        <v>1008</v>
      </c>
      <c r="B22" s="104"/>
      <c r="C22" s="104"/>
      <c r="D22" s="105"/>
      <c r="E22" s="98">
        <v>177209</v>
      </c>
      <c r="F22" s="98">
        <v>125972</v>
      </c>
      <c r="G22" s="103" t="s">
        <v>1067</v>
      </c>
      <c r="H22" s="104"/>
      <c r="I22" s="104"/>
      <c r="J22" s="105"/>
    </row>
    <row r="23" spans="1:249" s="53" customFormat="1" ht="12.75">
      <c r="A23" s="102" t="s">
        <v>1009</v>
      </c>
      <c r="B23" s="104"/>
      <c r="C23" s="104"/>
      <c r="D23" s="105"/>
      <c r="E23" s="98">
        <v>326046</v>
      </c>
      <c r="F23" s="98">
        <v>359439</v>
      </c>
      <c r="G23" s="103" t="s">
        <v>1068</v>
      </c>
      <c r="H23" s="104"/>
      <c r="I23" s="104"/>
      <c r="J23" s="105"/>
    </row>
    <row r="24" spans="1:249" s="53" customFormat="1" ht="12.75">
      <c r="A24" s="102" t="s">
        <v>1010</v>
      </c>
      <c r="B24" s="98">
        <v>0</v>
      </c>
      <c r="C24" s="98">
        <v>0</v>
      </c>
      <c r="D24" s="103" t="s">
        <v>1033</v>
      </c>
      <c r="E24" s="98">
        <v>289677</v>
      </c>
      <c r="F24" s="98">
        <v>140592</v>
      </c>
      <c r="G24" s="103" t="s">
        <v>1069</v>
      </c>
      <c r="H24" s="104"/>
      <c r="I24" s="104"/>
      <c r="J24" s="105"/>
    </row>
    <row r="25" spans="1:249" s="53" customFormat="1" ht="12.75">
      <c r="A25" s="102" t="s">
        <v>1138</v>
      </c>
      <c r="B25" s="98">
        <v>8815219</v>
      </c>
      <c r="C25" s="98">
        <v>6775000</v>
      </c>
      <c r="D25" s="103" t="s">
        <v>1070</v>
      </c>
      <c r="E25" s="98">
        <v>11296348</v>
      </c>
      <c r="F25" s="98">
        <v>11722596</v>
      </c>
      <c r="G25" s="103" t="s">
        <v>1071</v>
      </c>
      <c r="H25" s="98">
        <v>5095279</v>
      </c>
      <c r="I25" s="98">
        <v>21196632</v>
      </c>
      <c r="J25" s="103" t="s">
        <v>1072</v>
      </c>
    </row>
    <row r="26" spans="1:249" s="53" customFormat="1" ht="12.75">
      <c r="A26" s="102" t="s">
        <v>1128</v>
      </c>
      <c r="B26" s="104"/>
      <c r="C26" s="104"/>
      <c r="D26" s="105"/>
      <c r="E26" s="98">
        <v>195251</v>
      </c>
      <c r="F26" s="98">
        <v>135120</v>
      </c>
      <c r="G26" s="103" t="s">
        <v>1073</v>
      </c>
      <c r="H26" s="104"/>
      <c r="I26" s="104"/>
      <c r="J26" s="105"/>
    </row>
    <row r="27" spans="1:249" s="56" customFormat="1" ht="12.75">
      <c r="A27" s="102" t="s">
        <v>238</v>
      </c>
      <c r="B27" s="98">
        <v>21760</v>
      </c>
      <c r="C27" s="98">
        <v>0</v>
      </c>
      <c r="D27" s="103" t="s">
        <v>1033</v>
      </c>
      <c r="E27" s="98">
        <v>4805206</v>
      </c>
      <c r="F27" s="98">
        <v>4805206</v>
      </c>
      <c r="G27" s="103" t="s">
        <v>1039</v>
      </c>
      <c r="H27" s="98">
        <v>201397390</v>
      </c>
      <c r="I27" s="98">
        <v>237737117</v>
      </c>
      <c r="J27" s="103" t="s">
        <v>1074</v>
      </c>
      <c r="K27" s="31"/>
      <c r="L27" s="53"/>
      <c r="M27" s="53"/>
      <c r="N27" s="55"/>
      <c r="O27" s="31"/>
      <c r="P27" s="53"/>
      <c r="Q27" s="53"/>
      <c r="R27" s="55"/>
      <c r="S27" s="54"/>
      <c r="T27" s="53"/>
      <c r="U27" s="53"/>
      <c r="V27" s="55"/>
      <c r="W27" s="31"/>
      <c r="X27" s="53"/>
      <c r="Y27" s="53"/>
      <c r="Z27" s="55"/>
      <c r="AA27" s="31"/>
      <c r="AB27" s="53"/>
      <c r="AC27" s="53"/>
      <c r="AD27" s="55"/>
      <c r="AE27" s="54"/>
      <c r="AF27" s="53"/>
      <c r="AG27" s="53"/>
      <c r="AH27" s="55"/>
      <c r="AI27" s="31"/>
      <c r="AJ27" s="53"/>
      <c r="AK27" s="53"/>
      <c r="AL27" s="55"/>
      <c r="AM27" s="31"/>
      <c r="AN27" s="53"/>
      <c r="AO27" s="53"/>
      <c r="AP27" s="55"/>
      <c r="AQ27" s="54"/>
      <c r="AR27" s="53"/>
      <c r="AS27" s="53"/>
      <c r="AT27" s="55"/>
      <c r="AU27" s="31"/>
      <c r="AV27" s="53"/>
      <c r="AW27" s="53"/>
      <c r="AX27" s="55"/>
      <c r="AY27" s="31"/>
      <c r="AZ27" s="53"/>
      <c r="BA27" s="53"/>
      <c r="BB27" s="55"/>
      <c r="BC27" s="54"/>
      <c r="BD27" s="53"/>
      <c r="BE27" s="53"/>
      <c r="BF27" s="55"/>
      <c r="BG27" s="31"/>
      <c r="BH27" s="53"/>
      <c r="BI27" s="53"/>
      <c r="BJ27" s="55"/>
      <c r="BK27" s="31"/>
      <c r="BL27" s="53"/>
      <c r="BM27" s="53"/>
      <c r="BN27" s="55"/>
      <c r="BO27" s="54"/>
      <c r="BP27" s="53"/>
      <c r="BQ27" s="53"/>
      <c r="BR27" s="55"/>
      <c r="BS27" s="31"/>
      <c r="BT27" s="53"/>
      <c r="BU27" s="53"/>
      <c r="BV27" s="55"/>
      <c r="BW27" s="31"/>
      <c r="BX27" s="53"/>
      <c r="BY27" s="53"/>
      <c r="BZ27" s="55"/>
      <c r="CA27" s="54"/>
      <c r="CB27" s="53"/>
      <c r="CC27" s="53"/>
      <c r="CD27" s="55"/>
      <c r="CE27" s="31"/>
      <c r="CF27" s="53"/>
      <c r="CG27" s="53"/>
      <c r="CH27" s="55"/>
      <c r="CI27" s="31"/>
      <c r="CJ27" s="53"/>
      <c r="CK27" s="53"/>
      <c r="CL27" s="55"/>
      <c r="CM27" s="54"/>
      <c r="CN27" s="53"/>
      <c r="CO27" s="53"/>
      <c r="CP27" s="55"/>
      <c r="CQ27" s="31"/>
      <c r="CR27" s="53"/>
      <c r="CS27" s="53"/>
      <c r="CT27" s="55"/>
      <c r="CU27" s="31"/>
      <c r="CV27" s="53"/>
      <c r="CW27" s="53"/>
      <c r="CX27" s="55"/>
      <c r="CY27" s="54"/>
      <c r="CZ27" s="53"/>
      <c r="DA27" s="53"/>
      <c r="DB27" s="55"/>
      <c r="DC27" s="31"/>
      <c r="DD27" s="53"/>
      <c r="DE27" s="53"/>
      <c r="DF27" s="55"/>
      <c r="DG27" s="31"/>
      <c r="DH27" s="53"/>
      <c r="DI27" s="53"/>
      <c r="DJ27" s="55"/>
      <c r="DK27" s="54"/>
      <c r="DL27" s="53"/>
      <c r="DM27" s="53"/>
      <c r="DN27" s="55"/>
      <c r="DO27" s="31"/>
      <c r="DP27" s="53"/>
      <c r="DQ27" s="53"/>
      <c r="DR27" s="55"/>
      <c r="DS27" s="31"/>
      <c r="DT27" s="53"/>
      <c r="DU27" s="53"/>
      <c r="DV27" s="55"/>
      <c r="DW27" s="54"/>
      <c r="DX27" s="53"/>
      <c r="DY27" s="53"/>
      <c r="DZ27" s="55"/>
      <c r="EA27" s="31"/>
      <c r="EB27" s="53"/>
      <c r="EC27" s="53"/>
      <c r="ED27" s="55"/>
      <c r="EE27" s="31"/>
      <c r="EF27" s="53"/>
      <c r="EG27" s="53"/>
      <c r="EH27" s="55"/>
      <c r="EI27" s="54"/>
      <c r="EJ27" s="53"/>
      <c r="EK27" s="53"/>
      <c r="EL27" s="55"/>
      <c r="EM27" s="31"/>
      <c r="EN27" s="53"/>
      <c r="EO27" s="53"/>
      <c r="EP27" s="55"/>
      <c r="EQ27" s="31"/>
      <c r="ER27" s="53"/>
      <c r="ES27" s="53"/>
      <c r="ET27" s="55"/>
      <c r="EU27" s="54"/>
      <c r="EV27" s="53"/>
      <c r="EW27" s="53"/>
      <c r="EX27" s="55"/>
      <c r="EY27" s="31"/>
      <c r="EZ27" s="53"/>
      <c r="FA27" s="53"/>
      <c r="FB27" s="55"/>
      <c r="FC27" s="31"/>
      <c r="FD27" s="53"/>
      <c r="FE27" s="53"/>
      <c r="FF27" s="55"/>
      <c r="FG27" s="54"/>
      <c r="FH27" s="53"/>
      <c r="FI27" s="53"/>
      <c r="FJ27" s="55"/>
      <c r="FK27" s="31"/>
      <c r="FL27" s="53"/>
      <c r="FM27" s="53"/>
      <c r="FN27" s="55"/>
      <c r="FO27" s="31"/>
      <c r="FP27" s="53"/>
      <c r="FQ27" s="53"/>
      <c r="FR27" s="55"/>
      <c r="FS27" s="54"/>
      <c r="FT27" s="53"/>
      <c r="FU27" s="53"/>
      <c r="FV27" s="55"/>
      <c r="FW27" s="31"/>
      <c r="FX27" s="53"/>
      <c r="FY27" s="53"/>
      <c r="FZ27" s="55"/>
      <c r="GA27" s="31"/>
      <c r="GB27" s="53"/>
      <c r="GC27" s="53"/>
      <c r="GD27" s="55"/>
      <c r="GE27" s="54"/>
      <c r="GF27" s="53"/>
      <c r="GG27" s="53"/>
      <c r="GH27" s="55"/>
      <c r="GI27" s="31"/>
      <c r="GJ27" s="53"/>
      <c r="GK27" s="53"/>
      <c r="GL27" s="55"/>
      <c r="GM27" s="31"/>
      <c r="GN27" s="53"/>
      <c r="GO27" s="53"/>
      <c r="GP27" s="55"/>
      <c r="GQ27" s="54"/>
      <c r="GR27" s="53"/>
      <c r="GS27" s="53"/>
      <c r="GT27" s="55"/>
      <c r="GU27" s="31"/>
      <c r="GV27" s="53"/>
      <c r="GW27" s="53"/>
      <c r="GX27" s="55"/>
      <c r="GY27" s="31"/>
      <c r="GZ27" s="53"/>
      <c r="HA27" s="53"/>
      <c r="HB27" s="55"/>
      <c r="HC27" s="54"/>
      <c r="HD27" s="53"/>
      <c r="HE27" s="53"/>
      <c r="HF27" s="55"/>
      <c r="HG27" s="31"/>
      <c r="HH27" s="53"/>
      <c r="HI27" s="53"/>
      <c r="HJ27" s="55"/>
      <c r="HK27" s="31"/>
      <c r="HL27" s="53"/>
      <c r="HM27" s="53"/>
      <c r="HN27" s="55"/>
      <c r="HO27" s="54"/>
      <c r="HP27" s="53"/>
      <c r="HQ27" s="53"/>
      <c r="HR27" s="55"/>
      <c r="HS27" s="31"/>
      <c r="HT27" s="53"/>
      <c r="HU27" s="53"/>
      <c r="HV27" s="55"/>
      <c r="HW27" s="31"/>
      <c r="HX27" s="53"/>
      <c r="HY27" s="53"/>
      <c r="HZ27" s="55"/>
      <c r="IA27" s="54"/>
      <c r="IB27" s="53"/>
      <c r="IC27" s="53"/>
      <c r="ID27" s="55"/>
      <c r="IE27" s="31"/>
      <c r="IF27" s="53"/>
      <c r="IG27" s="53"/>
      <c r="IH27" s="55"/>
      <c r="II27" s="31"/>
      <c r="IJ27" s="53"/>
      <c r="IK27" s="53"/>
      <c r="IL27" s="55"/>
      <c r="IM27" s="54"/>
      <c r="IN27" s="53"/>
      <c r="IO27" s="53"/>
    </row>
    <row r="28" spans="1:249" s="56" customFormat="1" ht="12.75">
      <c r="A28" s="102" t="s">
        <v>1129</v>
      </c>
      <c r="B28" s="104"/>
      <c r="C28" s="104"/>
      <c r="D28" s="105"/>
      <c r="E28" s="98">
        <v>141051</v>
      </c>
      <c r="F28" s="98">
        <v>125616</v>
      </c>
      <c r="G28" s="103" t="s">
        <v>1075</v>
      </c>
      <c r="H28" s="104"/>
      <c r="I28" s="104"/>
      <c r="J28" s="105"/>
      <c r="K28" s="31"/>
      <c r="L28" s="53"/>
      <c r="M28" s="53"/>
      <c r="N28" s="55"/>
      <c r="O28" s="31"/>
      <c r="P28" s="53"/>
      <c r="Q28" s="53"/>
      <c r="R28" s="55"/>
      <c r="S28" s="54"/>
      <c r="T28" s="53"/>
      <c r="U28" s="53"/>
      <c r="V28" s="55"/>
      <c r="W28" s="31"/>
      <c r="X28" s="53"/>
      <c r="Y28" s="53"/>
      <c r="Z28" s="55"/>
      <c r="AA28" s="31"/>
      <c r="AB28" s="53"/>
      <c r="AC28" s="53"/>
      <c r="AD28" s="55"/>
      <c r="AE28" s="54"/>
      <c r="AF28" s="53"/>
      <c r="AG28" s="53"/>
      <c r="AH28" s="55"/>
      <c r="AI28" s="31"/>
      <c r="AJ28" s="53"/>
      <c r="AK28" s="53"/>
      <c r="AL28" s="55"/>
      <c r="AM28" s="31"/>
      <c r="AN28" s="53"/>
      <c r="AO28" s="53"/>
      <c r="AP28" s="55"/>
      <c r="AQ28" s="54"/>
      <c r="AR28" s="53"/>
      <c r="AS28" s="53"/>
      <c r="AT28" s="55"/>
      <c r="AU28" s="31"/>
      <c r="AV28" s="53"/>
      <c r="AW28" s="53"/>
      <c r="AX28" s="55"/>
      <c r="AY28" s="31"/>
      <c r="AZ28" s="53"/>
      <c r="BA28" s="53"/>
      <c r="BB28" s="55"/>
      <c r="BC28" s="54"/>
      <c r="BD28" s="53"/>
      <c r="BE28" s="53"/>
      <c r="BF28" s="55"/>
      <c r="BG28" s="31"/>
      <c r="BH28" s="53"/>
      <c r="BI28" s="53"/>
      <c r="BJ28" s="55"/>
      <c r="BK28" s="31"/>
      <c r="BL28" s="53"/>
      <c r="BM28" s="53"/>
      <c r="BN28" s="55"/>
      <c r="BO28" s="54"/>
      <c r="BP28" s="53"/>
      <c r="BQ28" s="53"/>
      <c r="BR28" s="55"/>
      <c r="BS28" s="31"/>
      <c r="BT28" s="53"/>
      <c r="BU28" s="53"/>
      <c r="BV28" s="55"/>
      <c r="BW28" s="31"/>
      <c r="BX28" s="53"/>
      <c r="BY28" s="53"/>
      <c r="BZ28" s="55"/>
      <c r="CA28" s="54"/>
      <c r="CB28" s="53"/>
      <c r="CC28" s="53"/>
      <c r="CD28" s="55"/>
      <c r="CE28" s="31"/>
      <c r="CF28" s="53"/>
      <c r="CG28" s="53"/>
      <c r="CH28" s="55"/>
      <c r="CI28" s="31"/>
      <c r="CJ28" s="53"/>
      <c r="CK28" s="53"/>
      <c r="CL28" s="55"/>
      <c r="CM28" s="54"/>
      <c r="CN28" s="53"/>
      <c r="CO28" s="53"/>
      <c r="CP28" s="55"/>
      <c r="CQ28" s="31"/>
      <c r="CR28" s="53"/>
      <c r="CS28" s="53"/>
      <c r="CT28" s="55"/>
      <c r="CU28" s="31"/>
      <c r="CV28" s="53"/>
      <c r="CW28" s="53"/>
      <c r="CX28" s="55"/>
      <c r="CY28" s="54"/>
      <c r="CZ28" s="53"/>
      <c r="DA28" s="53"/>
      <c r="DB28" s="55"/>
      <c r="DC28" s="31"/>
      <c r="DD28" s="53"/>
      <c r="DE28" s="53"/>
      <c r="DF28" s="55"/>
      <c r="DG28" s="31"/>
      <c r="DH28" s="53"/>
      <c r="DI28" s="53"/>
      <c r="DJ28" s="55"/>
      <c r="DK28" s="54"/>
      <c r="DL28" s="53"/>
      <c r="DM28" s="53"/>
      <c r="DN28" s="55"/>
      <c r="DO28" s="31"/>
      <c r="DP28" s="53"/>
      <c r="DQ28" s="53"/>
      <c r="DR28" s="55"/>
      <c r="DS28" s="31"/>
      <c r="DT28" s="53"/>
      <c r="DU28" s="53"/>
      <c r="DV28" s="55"/>
      <c r="DW28" s="54"/>
      <c r="DX28" s="53"/>
      <c r="DY28" s="53"/>
      <c r="DZ28" s="55"/>
      <c r="EA28" s="31"/>
      <c r="EB28" s="53"/>
      <c r="EC28" s="53"/>
      <c r="ED28" s="55"/>
      <c r="EE28" s="31"/>
      <c r="EF28" s="53"/>
      <c r="EG28" s="53"/>
      <c r="EH28" s="55"/>
      <c r="EI28" s="54"/>
      <c r="EJ28" s="53"/>
      <c r="EK28" s="53"/>
      <c r="EL28" s="55"/>
      <c r="EM28" s="31"/>
      <c r="EN28" s="53"/>
      <c r="EO28" s="53"/>
      <c r="EP28" s="55"/>
      <c r="EQ28" s="31"/>
      <c r="ER28" s="53"/>
      <c r="ES28" s="53"/>
      <c r="ET28" s="55"/>
      <c r="EU28" s="54"/>
      <c r="EV28" s="53"/>
      <c r="EW28" s="53"/>
      <c r="EX28" s="55"/>
      <c r="EY28" s="31"/>
      <c r="EZ28" s="53"/>
      <c r="FA28" s="53"/>
      <c r="FB28" s="55"/>
      <c r="FC28" s="31"/>
      <c r="FD28" s="53"/>
      <c r="FE28" s="53"/>
      <c r="FF28" s="55"/>
      <c r="FG28" s="54"/>
      <c r="FH28" s="53"/>
      <c r="FI28" s="53"/>
      <c r="FJ28" s="55"/>
      <c r="FK28" s="31"/>
      <c r="FL28" s="53"/>
      <c r="FM28" s="53"/>
      <c r="FN28" s="55"/>
      <c r="FO28" s="31"/>
      <c r="FP28" s="53"/>
      <c r="FQ28" s="53"/>
      <c r="FR28" s="55"/>
      <c r="FS28" s="54"/>
      <c r="FT28" s="53"/>
      <c r="FU28" s="53"/>
      <c r="FV28" s="55"/>
      <c r="FW28" s="31"/>
      <c r="FX28" s="53"/>
      <c r="FY28" s="53"/>
      <c r="FZ28" s="55"/>
      <c r="GA28" s="31"/>
      <c r="GB28" s="53"/>
      <c r="GC28" s="53"/>
      <c r="GD28" s="55"/>
      <c r="GE28" s="54"/>
      <c r="GF28" s="53"/>
      <c r="GG28" s="53"/>
      <c r="GH28" s="55"/>
      <c r="GI28" s="31"/>
      <c r="GJ28" s="53"/>
      <c r="GK28" s="53"/>
      <c r="GL28" s="55"/>
      <c r="GM28" s="31"/>
      <c r="GN28" s="53"/>
      <c r="GO28" s="53"/>
      <c r="GP28" s="55"/>
      <c r="GQ28" s="54"/>
      <c r="GR28" s="53"/>
      <c r="GS28" s="53"/>
      <c r="GT28" s="55"/>
      <c r="GU28" s="31"/>
      <c r="GV28" s="53"/>
      <c r="GW28" s="53"/>
      <c r="GX28" s="55"/>
      <c r="GY28" s="31"/>
      <c r="GZ28" s="53"/>
      <c r="HA28" s="53"/>
      <c r="HB28" s="55"/>
      <c r="HC28" s="54"/>
      <c r="HD28" s="53"/>
      <c r="HE28" s="53"/>
      <c r="HF28" s="55"/>
      <c r="HG28" s="31"/>
      <c r="HH28" s="53"/>
      <c r="HI28" s="53"/>
      <c r="HJ28" s="55"/>
      <c r="HK28" s="31"/>
      <c r="HL28" s="53"/>
      <c r="HM28" s="53"/>
      <c r="HN28" s="55"/>
      <c r="HO28" s="54"/>
      <c r="HP28" s="53"/>
      <c r="HQ28" s="53"/>
      <c r="HR28" s="55"/>
      <c r="HS28" s="31"/>
      <c r="HT28" s="53"/>
      <c r="HU28" s="53"/>
      <c r="HV28" s="55"/>
      <c r="HW28" s="31"/>
      <c r="HX28" s="53"/>
      <c r="HY28" s="53"/>
      <c r="HZ28" s="55"/>
      <c r="IA28" s="54"/>
      <c r="IB28" s="53"/>
      <c r="IC28" s="53"/>
      <c r="ID28" s="55"/>
      <c r="IE28" s="31"/>
      <c r="IF28" s="53"/>
      <c r="IG28" s="53"/>
      <c r="IH28" s="55"/>
      <c r="II28" s="31"/>
      <c r="IJ28" s="53"/>
      <c r="IK28" s="53"/>
      <c r="IL28" s="55"/>
      <c r="IM28" s="54"/>
      <c r="IN28" s="53"/>
      <c r="IO28" s="53"/>
    </row>
    <row r="29" spans="1:249" s="56" customFormat="1" ht="12.75">
      <c r="A29" s="102" t="s">
        <v>1014</v>
      </c>
      <c r="B29" s="104"/>
      <c r="C29" s="104"/>
      <c r="D29" s="105"/>
      <c r="E29" s="98">
        <v>8112</v>
      </c>
      <c r="F29" s="98">
        <v>195000</v>
      </c>
      <c r="G29" s="103" t="s">
        <v>1076</v>
      </c>
      <c r="H29" s="104"/>
      <c r="I29" s="104"/>
      <c r="J29" s="105"/>
      <c r="K29" s="31"/>
      <c r="L29" s="53"/>
      <c r="M29" s="53"/>
      <c r="N29" s="55"/>
      <c r="O29" s="31"/>
      <c r="P29" s="53"/>
      <c r="Q29" s="53"/>
      <c r="R29" s="55"/>
      <c r="S29" s="54"/>
      <c r="T29" s="53"/>
      <c r="U29" s="53"/>
      <c r="V29" s="55"/>
      <c r="W29" s="31"/>
      <c r="X29" s="53"/>
      <c r="Y29" s="53"/>
      <c r="Z29" s="55"/>
      <c r="AA29" s="31"/>
      <c r="AB29" s="53"/>
      <c r="AC29" s="53"/>
      <c r="AD29" s="55"/>
      <c r="AE29" s="54"/>
      <c r="AF29" s="53"/>
      <c r="AG29" s="53"/>
      <c r="AH29" s="55"/>
      <c r="AI29" s="31"/>
      <c r="AJ29" s="53"/>
      <c r="AK29" s="53"/>
      <c r="AL29" s="55"/>
      <c r="AM29" s="31"/>
      <c r="AN29" s="53"/>
      <c r="AO29" s="53"/>
      <c r="AP29" s="55"/>
      <c r="AQ29" s="54"/>
      <c r="AR29" s="53"/>
      <c r="AS29" s="53"/>
      <c r="AT29" s="55"/>
      <c r="AU29" s="31"/>
      <c r="AV29" s="53"/>
      <c r="AW29" s="53"/>
      <c r="AX29" s="55"/>
      <c r="AY29" s="31"/>
      <c r="AZ29" s="53"/>
      <c r="BA29" s="53"/>
      <c r="BB29" s="55"/>
      <c r="BC29" s="54"/>
      <c r="BD29" s="53"/>
      <c r="BE29" s="53"/>
      <c r="BF29" s="55"/>
      <c r="BG29" s="31"/>
      <c r="BH29" s="53"/>
      <c r="BI29" s="53"/>
      <c r="BJ29" s="55"/>
      <c r="BK29" s="31"/>
      <c r="BL29" s="53"/>
      <c r="BM29" s="53"/>
      <c r="BN29" s="55"/>
      <c r="BO29" s="54"/>
      <c r="BP29" s="53"/>
      <c r="BQ29" s="53"/>
      <c r="BR29" s="55"/>
      <c r="BS29" s="31"/>
      <c r="BT29" s="53"/>
      <c r="BU29" s="53"/>
      <c r="BV29" s="55"/>
      <c r="BW29" s="31"/>
      <c r="BX29" s="53"/>
      <c r="BY29" s="53"/>
      <c r="BZ29" s="55"/>
      <c r="CA29" s="54"/>
      <c r="CB29" s="53"/>
      <c r="CC29" s="53"/>
      <c r="CD29" s="55"/>
      <c r="CE29" s="31"/>
      <c r="CF29" s="53"/>
      <c r="CG29" s="53"/>
      <c r="CH29" s="55"/>
      <c r="CI29" s="31"/>
      <c r="CJ29" s="53"/>
      <c r="CK29" s="53"/>
      <c r="CL29" s="55"/>
      <c r="CM29" s="54"/>
      <c r="CN29" s="53"/>
      <c r="CO29" s="53"/>
      <c r="CP29" s="55"/>
      <c r="CQ29" s="31"/>
      <c r="CR29" s="53"/>
      <c r="CS29" s="53"/>
      <c r="CT29" s="55"/>
      <c r="CU29" s="31"/>
      <c r="CV29" s="53"/>
      <c r="CW29" s="53"/>
      <c r="CX29" s="55"/>
      <c r="CY29" s="54"/>
      <c r="CZ29" s="53"/>
      <c r="DA29" s="53"/>
      <c r="DB29" s="55"/>
      <c r="DC29" s="31"/>
      <c r="DD29" s="53"/>
      <c r="DE29" s="53"/>
      <c r="DF29" s="55"/>
      <c r="DG29" s="31"/>
      <c r="DH29" s="53"/>
      <c r="DI29" s="53"/>
      <c r="DJ29" s="55"/>
      <c r="DK29" s="54"/>
      <c r="DL29" s="53"/>
      <c r="DM29" s="53"/>
      <c r="DN29" s="55"/>
      <c r="DO29" s="31"/>
      <c r="DP29" s="53"/>
      <c r="DQ29" s="53"/>
      <c r="DR29" s="55"/>
      <c r="DS29" s="31"/>
      <c r="DT29" s="53"/>
      <c r="DU29" s="53"/>
      <c r="DV29" s="55"/>
      <c r="DW29" s="54"/>
      <c r="DX29" s="53"/>
      <c r="DY29" s="53"/>
      <c r="DZ29" s="55"/>
      <c r="EA29" s="31"/>
      <c r="EB29" s="53"/>
      <c r="EC29" s="53"/>
      <c r="ED29" s="55"/>
      <c r="EE29" s="31"/>
      <c r="EF29" s="53"/>
      <c r="EG29" s="53"/>
      <c r="EH29" s="55"/>
      <c r="EI29" s="54"/>
      <c r="EJ29" s="53"/>
      <c r="EK29" s="53"/>
      <c r="EL29" s="55"/>
      <c r="EM29" s="31"/>
      <c r="EN29" s="53"/>
      <c r="EO29" s="53"/>
      <c r="EP29" s="55"/>
      <c r="EQ29" s="31"/>
      <c r="ER29" s="53"/>
      <c r="ES29" s="53"/>
      <c r="ET29" s="55"/>
      <c r="EU29" s="54"/>
      <c r="EV29" s="53"/>
      <c r="EW29" s="53"/>
      <c r="EX29" s="55"/>
      <c r="EY29" s="31"/>
      <c r="EZ29" s="53"/>
      <c r="FA29" s="53"/>
      <c r="FB29" s="55"/>
      <c r="FC29" s="31"/>
      <c r="FD29" s="53"/>
      <c r="FE29" s="53"/>
      <c r="FF29" s="55"/>
      <c r="FG29" s="54"/>
      <c r="FH29" s="53"/>
      <c r="FI29" s="53"/>
      <c r="FJ29" s="55"/>
      <c r="FK29" s="31"/>
      <c r="FL29" s="53"/>
      <c r="FM29" s="53"/>
      <c r="FN29" s="55"/>
      <c r="FO29" s="31"/>
      <c r="FP29" s="53"/>
      <c r="FQ29" s="53"/>
      <c r="FR29" s="55"/>
      <c r="FS29" s="54"/>
      <c r="FT29" s="53"/>
      <c r="FU29" s="53"/>
      <c r="FV29" s="55"/>
      <c r="FW29" s="31"/>
      <c r="FX29" s="53"/>
      <c r="FY29" s="53"/>
      <c r="FZ29" s="55"/>
      <c r="GA29" s="31"/>
      <c r="GB29" s="53"/>
      <c r="GC29" s="53"/>
      <c r="GD29" s="55"/>
      <c r="GE29" s="54"/>
      <c r="GF29" s="53"/>
      <c r="GG29" s="53"/>
      <c r="GH29" s="55"/>
      <c r="GI29" s="31"/>
      <c r="GJ29" s="53"/>
      <c r="GK29" s="53"/>
      <c r="GL29" s="55"/>
      <c r="GM29" s="31"/>
      <c r="GN29" s="53"/>
      <c r="GO29" s="53"/>
      <c r="GP29" s="55"/>
      <c r="GQ29" s="54"/>
      <c r="GR29" s="53"/>
      <c r="GS29" s="53"/>
      <c r="GT29" s="55"/>
      <c r="GU29" s="31"/>
      <c r="GV29" s="53"/>
      <c r="GW29" s="53"/>
      <c r="GX29" s="55"/>
      <c r="GY29" s="31"/>
      <c r="GZ29" s="53"/>
      <c r="HA29" s="53"/>
      <c r="HB29" s="55"/>
      <c r="HC29" s="54"/>
      <c r="HD29" s="53"/>
      <c r="HE29" s="53"/>
      <c r="HF29" s="55"/>
      <c r="HG29" s="31"/>
      <c r="HH29" s="53"/>
      <c r="HI29" s="53"/>
      <c r="HJ29" s="55"/>
      <c r="HK29" s="31"/>
      <c r="HL29" s="53"/>
      <c r="HM29" s="53"/>
      <c r="HN29" s="55"/>
      <c r="HO29" s="54"/>
      <c r="HP29" s="53"/>
      <c r="HQ29" s="53"/>
      <c r="HR29" s="55"/>
      <c r="HS29" s="31"/>
      <c r="HT29" s="53"/>
      <c r="HU29" s="53"/>
      <c r="HV29" s="55"/>
      <c r="HW29" s="31"/>
      <c r="HX29" s="53"/>
      <c r="HY29" s="53"/>
      <c r="HZ29" s="55"/>
      <c r="IA29" s="54"/>
      <c r="IB29" s="53"/>
      <c r="IC29" s="53"/>
      <c r="ID29" s="55"/>
      <c r="IE29" s="31"/>
      <c r="IF29" s="53"/>
      <c r="IG29" s="53"/>
      <c r="IH29" s="55"/>
      <c r="II29" s="31"/>
      <c r="IJ29" s="53"/>
      <c r="IK29" s="53"/>
      <c r="IL29" s="55"/>
      <c r="IM29" s="54"/>
      <c r="IN29" s="53"/>
      <c r="IO29" s="53"/>
    </row>
    <row r="30" spans="1:249" s="53" customFormat="1" ht="12.75">
      <c r="A30" s="102" t="s">
        <v>1130</v>
      </c>
      <c r="B30" s="104"/>
      <c r="C30" s="104"/>
      <c r="D30" s="105"/>
      <c r="E30" s="98">
        <v>52258</v>
      </c>
      <c r="F30" s="98">
        <v>120000</v>
      </c>
      <c r="G30" s="103" t="s">
        <v>1077</v>
      </c>
      <c r="H30" s="104"/>
      <c r="I30" s="104"/>
      <c r="J30" s="105"/>
    </row>
    <row r="31" spans="1:249" s="53" customFormat="1" ht="12.75">
      <c r="A31" s="102" t="s">
        <v>1016</v>
      </c>
      <c r="B31" s="98">
        <v>507793</v>
      </c>
      <c r="C31" s="98">
        <v>333000</v>
      </c>
      <c r="D31" s="103" t="s">
        <v>1078</v>
      </c>
      <c r="E31" s="98">
        <v>7439810</v>
      </c>
      <c r="F31" s="98">
        <v>6724355</v>
      </c>
      <c r="G31" s="103" t="s">
        <v>1079</v>
      </c>
      <c r="H31" s="98">
        <v>584758</v>
      </c>
      <c r="I31" s="98">
        <v>7034837</v>
      </c>
      <c r="J31" s="103" t="s">
        <v>1080</v>
      </c>
    </row>
    <row r="32" spans="1:249" s="53" customFormat="1" ht="12.75">
      <c r="A32" s="102" t="s">
        <v>1017</v>
      </c>
      <c r="B32" s="104"/>
      <c r="C32" s="104"/>
      <c r="D32" s="105"/>
      <c r="E32" s="98">
        <v>12866168</v>
      </c>
      <c r="F32" s="98">
        <v>12866255</v>
      </c>
      <c r="G32" s="103" t="s">
        <v>1039</v>
      </c>
      <c r="H32" s="104"/>
      <c r="I32" s="104"/>
      <c r="J32" s="105"/>
    </row>
    <row r="33" spans="1:10" s="53" customFormat="1" ht="12.75">
      <c r="A33" s="102" t="s">
        <v>1134</v>
      </c>
      <c r="B33" s="104"/>
      <c r="C33" s="104"/>
      <c r="D33" s="105"/>
      <c r="E33" s="98">
        <v>711522</v>
      </c>
      <c r="F33" s="98">
        <v>1174915</v>
      </c>
      <c r="G33" s="103" t="s">
        <v>1081</v>
      </c>
      <c r="H33" s="104"/>
      <c r="I33" s="104"/>
      <c r="J33" s="105"/>
    </row>
    <row r="34" spans="1:10" s="53" customFormat="1" ht="12.75">
      <c r="A34" s="102" t="s">
        <v>239</v>
      </c>
      <c r="B34" s="98">
        <v>209926</v>
      </c>
      <c r="C34" s="98">
        <v>250000</v>
      </c>
      <c r="D34" s="103" t="s">
        <v>1082</v>
      </c>
      <c r="E34" s="98">
        <v>30288450</v>
      </c>
      <c r="F34" s="98">
        <v>30354778</v>
      </c>
      <c r="G34" s="103" t="s">
        <v>1083</v>
      </c>
      <c r="H34" s="98">
        <v>134406387</v>
      </c>
      <c r="I34" s="98">
        <v>207155828</v>
      </c>
      <c r="J34" s="103" t="s">
        <v>1084</v>
      </c>
    </row>
    <row r="35" spans="1:10" s="53" customFormat="1" ht="12.75">
      <c r="A35" s="102" t="s">
        <v>886</v>
      </c>
      <c r="B35" s="104"/>
      <c r="C35" s="104"/>
      <c r="D35" s="105"/>
      <c r="E35" s="98">
        <v>297382183</v>
      </c>
      <c r="F35" s="98">
        <v>297382183</v>
      </c>
      <c r="G35" s="103" t="s">
        <v>1039</v>
      </c>
      <c r="H35" s="104"/>
      <c r="I35" s="104"/>
      <c r="J35" s="105"/>
    </row>
    <row r="36" spans="1:10" s="53" customFormat="1" ht="12.75">
      <c r="A36" s="102" t="s">
        <v>1127</v>
      </c>
      <c r="B36" s="98">
        <v>4708274</v>
      </c>
      <c r="C36" s="98">
        <v>5209000</v>
      </c>
      <c r="D36" s="103" t="s">
        <v>1085</v>
      </c>
      <c r="E36" s="98">
        <v>8775878</v>
      </c>
      <c r="F36" s="98">
        <v>8775878</v>
      </c>
      <c r="G36" s="103" t="s">
        <v>1039</v>
      </c>
      <c r="H36" s="98">
        <v>71790</v>
      </c>
      <c r="I36" s="98">
        <v>2628100</v>
      </c>
      <c r="J36" s="103" t="s">
        <v>1086</v>
      </c>
    </row>
    <row r="37" spans="1:10" s="53" customFormat="1" ht="12.75">
      <c r="A37" s="102" t="s">
        <v>62</v>
      </c>
      <c r="B37" s="104"/>
      <c r="C37" s="104"/>
      <c r="D37" s="105"/>
      <c r="E37" s="98">
        <v>34160197</v>
      </c>
      <c r="F37" s="98">
        <v>34160200</v>
      </c>
      <c r="G37" s="103" t="s">
        <v>1039</v>
      </c>
      <c r="H37" s="98">
        <v>1481791</v>
      </c>
      <c r="I37" s="98">
        <v>11188507</v>
      </c>
      <c r="J37" s="103" t="s">
        <v>1087</v>
      </c>
    </row>
    <row r="38" spans="1:10" s="53" customFormat="1" ht="12.75">
      <c r="A38" s="102" t="s">
        <v>56</v>
      </c>
      <c r="B38" s="98">
        <v>99945</v>
      </c>
      <c r="C38" s="98">
        <v>300000</v>
      </c>
      <c r="D38" s="103" t="s">
        <v>1088</v>
      </c>
      <c r="E38" s="98">
        <v>2546861</v>
      </c>
      <c r="F38" s="98">
        <v>2652000</v>
      </c>
      <c r="G38" s="103" t="s">
        <v>1089</v>
      </c>
      <c r="H38" s="104"/>
      <c r="I38" s="104"/>
      <c r="J38" s="105"/>
    </row>
    <row r="39" spans="1:10" s="53" customFormat="1" ht="12.75">
      <c r="A39" s="102" t="s">
        <v>57</v>
      </c>
      <c r="B39" s="98">
        <v>19239747</v>
      </c>
      <c r="C39" s="98">
        <v>10605000</v>
      </c>
      <c r="D39" s="103" t="s">
        <v>1090</v>
      </c>
      <c r="E39" s="98">
        <v>14143585</v>
      </c>
      <c r="F39" s="98">
        <v>14145789</v>
      </c>
      <c r="G39" s="103" t="s">
        <v>1091</v>
      </c>
      <c r="H39" s="98">
        <v>3349865</v>
      </c>
      <c r="I39" s="98">
        <v>26162345</v>
      </c>
      <c r="J39" s="103" t="s">
        <v>1092</v>
      </c>
    </row>
    <row r="40" spans="1:10" ht="12.75">
      <c r="A40" s="102" t="s">
        <v>1135</v>
      </c>
      <c r="B40" s="104"/>
      <c r="C40" s="104"/>
      <c r="D40" s="105"/>
      <c r="E40" s="98">
        <v>1354093</v>
      </c>
      <c r="F40" s="98">
        <v>1395818</v>
      </c>
      <c r="G40" s="103" t="s">
        <v>1093</v>
      </c>
      <c r="H40" s="104"/>
      <c r="I40" s="104"/>
      <c r="J40" s="105"/>
    </row>
    <row r="41" spans="1:10" ht="12.75">
      <c r="A41" s="102" t="s">
        <v>1126</v>
      </c>
      <c r="B41" s="104"/>
      <c r="C41" s="104"/>
      <c r="D41" s="105"/>
      <c r="E41" s="98">
        <v>273203</v>
      </c>
      <c r="F41" s="98">
        <v>273204</v>
      </c>
      <c r="G41" s="103" t="s">
        <v>1039</v>
      </c>
      <c r="H41" s="104"/>
      <c r="I41" s="104"/>
      <c r="J41" s="105"/>
    </row>
    <row r="42" spans="1:10" ht="12.75">
      <c r="A42" s="102" t="s">
        <v>1131</v>
      </c>
      <c r="B42" s="104"/>
      <c r="C42" s="104"/>
      <c r="D42" s="105"/>
      <c r="E42" s="98">
        <v>198514</v>
      </c>
      <c r="F42" s="98">
        <v>571056</v>
      </c>
      <c r="G42" s="103" t="s">
        <v>1094</v>
      </c>
      <c r="H42" s="104"/>
      <c r="I42" s="104"/>
      <c r="J42" s="105"/>
    </row>
    <row r="43" spans="1:10" ht="12.75">
      <c r="A43" s="102" t="s">
        <v>240</v>
      </c>
      <c r="B43" s="98">
        <v>60</v>
      </c>
      <c r="C43" s="98">
        <v>0</v>
      </c>
      <c r="D43" s="103" t="s">
        <v>1033</v>
      </c>
      <c r="E43" s="98">
        <v>1130531</v>
      </c>
      <c r="F43" s="98">
        <v>1125544</v>
      </c>
      <c r="G43" s="103" t="s">
        <v>1095</v>
      </c>
      <c r="H43" s="98">
        <v>127489</v>
      </c>
      <c r="I43" s="98">
        <v>400000</v>
      </c>
      <c r="J43" s="103" t="s">
        <v>1096</v>
      </c>
    </row>
    <row r="44" spans="1:10" ht="12.75">
      <c r="A44" s="102" t="s">
        <v>31</v>
      </c>
      <c r="B44" s="98">
        <v>145234944</v>
      </c>
      <c r="C44" s="98">
        <v>121753000</v>
      </c>
      <c r="D44" s="103" t="s">
        <v>1097</v>
      </c>
      <c r="E44" s="98">
        <v>569850318</v>
      </c>
      <c r="F44" s="98">
        <v>751683143</v>
      </c>
      <c r="G44" s="103" t="s">
        <v>1098</v>
      </c>
      <c r="H44" s="98">
        <v>250062378</v>
      </c>
      <c r="I44" s="98">
        <v>386721190</v>
      </c>
      <c r="J44" s="103" t="s">
        <v>1099</v>
      </c>
    </row>
    <row r="45" spans="1:10" ht="12.75">
      <c r="A45" s="102" t="s">
        <v>58</v>
      </c>
      <c r="B45" s="98">
        <v>2645361892</v>
      </c>
      <c r="C45" s="98">
        <v>2203008000</v>
      </c>
      <c r="D45" s="103" t="s">
        <v>1100</v>
      </c>
      <c r="E45" s="104"/>
      <c r="F45" s="104"/>
      <c r="G45" s="105"/>
      <c r="H45" s="104"/>
      <c r="I45" s="104"/>
      <c r="J45" s="105"/>
    </row>
    <row r="46" spans="1:10" ht="12.75">
      <c r="A46" s="102" t="s">
        <v>1024</v>
      </c>
      <c r="B46" s="98">
        <v>1088955</v>
      </c>
      <c r="C46" s="98">
        <v>1000000</v>
      </c>
      <c r="D46" s="103" t="s">
        <v>1101</v>
      </c>
      <c r="E46" s="98">
        <v>24183559</v>
      </c>
      <c r="F46" s="98">
        <v>24183559</v>
      </c>
      <c r="G46" s="103" t="s">
        <v>1039</v>
      </c>
      <c r="H46" s="98">
        <v>10161430</v>
      </c>
      <c r="I46" s="98">
        <v>13202151</v>
      </c>
      <c r="J46" s="103" t="s">
        <v>1102</v>
      </c>
    </row>
    <row r="47" spans="1:10" ht="12.75">
      <c r="A47" s="102" t="s">
        <v>1025</v>
      </c>
      <c r="B47" s="98">
        <v>9358623</v>
      </c>
      <c r="C47" s="98">
        <v>8618000</v>
      </c>
      <c r="D47" s="103" t="s">
        <v>1103</v>
      </c>
      <c r="E47" s="98">
        <v>8621157</v>
      </c>
      <c r="F47" s="98">
        <v>8622996</v>
      </c>
      <c r="G47" s="103" t="s">
        <v>1091</v>
      </c>
      <c r="H47" s="98">
        <v>24465715</v>
      </c>
      <c r="I47" s="98">
        <v>33023587</v>
      </c>
      <c r="J47" s="103" t="s">
        <v>1104</v>
      </c>
    </row>
    <row r="48" spans="1:10" ht="12.75">
      <c r="A48" s="102" t="s">
        <v>1026</v>
      </c>
      <c r="B48" s="104"/>
      <c r="C48" s="104"/>
      <c r="D48" s="105"/>
      <c r="E48" s="98">
        <v>1314454</v>
      </c>
      <c r="F48" s="98">
        <v>1684022</v>
      </c>
      <c r="G48" s="103" t="s">
        <v>1105</v>
      </c>
      <c r="H48" s="104"/>
      <c r="I48" s="104"/>
      <c r="J48" s="105"/>
    </row>
    <row r="49" spans="1:10" ht="12.75">
      <c r="A49" s="102" t="s">
        <v>59</v>
      </c>
      <c r="B49" s="98">
        <v>4930</v>
      </c>
      <c r="C49" s="98">
        <v>5000</v>
      </c>
      <c r="D49" s="103" t="s">
        <v>1106</v>
      </c>
      <c r="E49" s="98">
        <v>5330682</v>
      </c>
      <c r="F49" s="98">
        <v>5330682</v>
      </c>
      <c r="G49" s="103" t="s">
        <v>1039</v>
      </c>
      <c r="H49" s="98">
        <v>488162</v>
      </c>
      <c r="I49" s="98">
        <v>2717359</v>
      </c>
      <c r="J49" s="103" t="s">
        <v>1107</v>
      </c>
    </row>
    <row r="50" spans="1:10" ht="12.75">
      <c r="A50" s="102" t="s">
        <v>1027</v>
      </c>
      <c r="B50" s="98">
        <v>1705086</v>
      </c>
      <c r="C50" s="98">
        <v>1649000</v>
      </c>
      <c r="D50" s="103" t="s">
        <v>1108</v>
      </c>
      <c r="E50" s="98">
        <v>8649908</v>
      </c>
      <c r="F50" s="98">
        <v>8731132</v>
      </c>
      <c r="G50" s="103" t="s">
        <v>1109</v>
      </c>
      <c r="H50" s="98">
        <v>1008448</v>
      </c>
      <c r="I50" s="98">
        <v>8720135</v>
      </c>
      <c r="J50" s="103" t="s">
        <v>1110</v>
      </c>
    </row>
    <row r="51" spans="1:10" ht="12.75">
      <c r="A51" s="102" t="s">
        <v>1028</v>
      </c>
      <c r="B51" s="104"/>
      <c r="C51" s="104"/>
      <c r="D51" s="105"/>
      <c r="E51" s="98">
        <v>150344</v>
      </c>
      <c r="F51" s="98">
        <v>198053</v>
      </c>
      <c r="G51" s="103" t="s">
        <v>1111</v>
      </c>
      <c r="H51" s="104"/>
      <c r="I51" s="104"/>
      <c r="J51" s="105"/>
    </row>
    <row r="52" spans="1:10" ht="12.75">
      <c r="A52" s="102" t="s">
        <v>1132</v>
      </c>
      <c r="B52" s="98">
        <v>0</v>
      </c>
      <c r="C52" s="98">
        <v>0</v>
      </c>
      <c r="D52" s="103" t="s">
        <v>1033</v>
      </c>
      <c r="E52" s="98">
        <v>7393204</v>
      </c>
      <c r="F52" s="98">
        <v>7511146</v>
      </c>
      <c r="G52" s="103" t="s">
        <v>1112</v>
      </c>
      <c r="H52" s="104"/>
      <c r="I52" s="104"/>
      <c r="J52" s="105"/>
    </row>
    <row r="53" spans="1:10" ht="12.75">
      <c r="A53" s="102" t="s">
        <v>1136</v>
      </c>
      <c r="B53" s="98">
        <v>18485</v>
      </c>
      <c r="C53" s="98">
        <v>10000</v>
      </c>
      <c r="D53" s="103" t="s">
        <v>1113</v>
      </c>
      <c r="E53" s="98">
        <v>3357838</v>
      </c>
      <c r="F53" s="98">
        <v>3357839</v>
      </c>
      <c r="G53" s="103" t="s">
        <v>1039</v>
      </c>
      <c r="H53" s="98">
        <v>631900</v>
      </c>
      <c r="I53" s="98">
        <v>1967278</v>
      </c>
      <c r="J53" s="103" t="s">
        <v>1114</v>
      </c>
    </row>
    <row r="54" spans="1:10" ht="12.75">
      <c r="A54" s="102" t="s">
        <v>1031</v>
      </c>
      <c r="B54" s="98">
        <v>13411250</v>
      </c>
      <c r="C54" s="98">
        <v>8470000</v>
      </c>
      <c r="D54" s="103" t="s">
        <v>1115</v>
      </c>
      <c r="E54" s="98">
        <v>6411588</v>
      </c>
      <c r="F54" s="98">
        <v>6411589</v>
      </c>
      <c r="G54" s="103" t="s">
        <v>1039</v>
      </c>
      <c r="H54" s="98">
        <v>952229</v>
      </c>
      <c r="I54" s="98">
        <v>2182984</v>
      </c>
      <c r="J54" s="103" t="s">
        <v>1116</v>
      </c>
    </row>
    <row r="55" spans="1:10" ht="12.75">
      <c r="A55" s="102" t="s">
        <v>60</v>
      </c>
      <c r="B55" s="98">
        <v>1927</v>
      </c>
      <c r="C55" s="98">
        <v>2000</v>
      </c>
      <c r="D55" s="103" t="s">
        <v>1117</v>
      </c>
      <c r="E55" s="98">
        <v>7432121</v>
      </c>
      <c r="F55" s="98">
        <v>8337952</v>
      </c>
      <c r="G55" s="103" t="s">
        <v>1118</v>
      </c>
      <c r="H55" s="98">
        <v>2835713</v>
      </c>
      <c r="I55" s="98">
        <v>12344300</v>
      </c>
      <c r="J55" s="103" t="s">
        <v>1119</v>
      </c>
    </row>
    <row r="56" spans="1:10" ht="12.75">
      <c r="A56" s="102" t="s">
        <v>241</v>
      </c>
      <c r="B56" s="98">
        <v>118284938</v>
      </c>
      <c r="C56" s="98">
        <v>94530000</v>
      </c>
      <c r="D56" s="103" t="s">
        <v>1120</v>
      </c>
      <c r="E56" s="98">
        <v>14545517</v>
      </c>
      <c r="F56" s="98">
        <v>16005252</v>
      </c>
      <c r="G56" s="103" t="s">
        <v>1121</v>
      </c>
      <c r="H56" s="98">
        <v>1889059</v>
      </c>
      <c r="I56" s="98">
        <v>6737333</v>
      </c>
      <c r="J56" s="103" t="s">
        <v>1122</v>
      </c>
    </row>
    <row r="57" spans="1:10" ht="12.75">
      <c r="A57" s="102" t="s">
        <v>1032</v>
      </c>
      <c r="B57" s="104"/>
      <c r="C57" s="104"/>
      <c r="D57" s="105"/>
      <c r="E57" s="104"/>
      <c r="F57" s="104"/>
      <c r="G57" s="105"/>
      <c r="H57" s="98">
        <v>526334</v>
      </c>
      <c r="I57" s="98">
        <v>26560765</v>
      </c>
      <c r="J57" s="103" t="s">
        <v>1123</v>
      </c>
    </row>
    <row r="58" spans="1:10" ht="12.75">
      <c r="A58" s="102" t="s">
        <v>466</v>
      </c>
      <c r="B58" s="104"/>
      <c r="C58" s="104"/>
      <c r="D58" s="105"/>
      <c r="E58" s="98">
        <v>31644924</v>
      </c>
      <c r="F58" s="98">
        <v>30189523</v>
      </c>
      <c r="G58" s="103" t="s">
        <v>1124</v>
      </c>
      <c r="H58" s="98">
        <v>2797168</v>
      </c>
      <c r="I58" s="98">
        <v>10098553</v>
      </c>
      <c r="J58" s="103" t="s">
        <v>1125</v>
      </c>
    </row>
    <row r="59" spans="1:10" ht="17.25" customHeight="1">
      <c r="A59" s="7" t="s">
        <v>36</v>
      </c>
      <c r="B59" s="100">
        <f>SUM(B6:B58)</f>
        <v>3034252075</v>
      </c>
      <c r="C59" s="100">
        <f>SUM(C6:C58)</f>
        <v>2523030000</v>
      </c>
      <c r="D59" s="101">
        <f>B59/C59</f>
        <v>1.2026222736154544</v>
      </c>
      <c r="E59" s="100">
        <f>SUM(E6:E58)</f>
        <v>2523859250</v>
      </c>
      <c r="F59" s="100">
        <f>SUM(F6:F58)</f>
        <v>2658667651</v>
      </c>
      <c r="G59" s="101">
        <f>E59/F59</f>
        <v>0.94929475259937257</v>
      </c>
      <c r="H59" s="100">
        <f>SUM(H6:H58)</f>
        <v>737037571</v>
      </c>
      <c r="I59" s="100">
        <f>SUM(I6:I58)</f>
        <v>1192729721</v>
      </c>
      <c r="J59" s="101">
        <f>H59/I59</f>
        <v>0.61794181701287543</v>
      </c>
    </row>
    <row r="60" spans="1:10" ht="17.25" customHeight="1">
      <c r="A60" s="49"/>
      <c r="B60" s="49"/>
      <c r="C60" s="49"/>
      <c r="D60" s="57"/>
      <c r="E60" s="49"/>
      <c r="F60" s="49"/>
      <c r="G60" s="57"/>
      <c r="H60" s="49"/>
      <c r="I60" s="49"/>
      <c r="J60" s="57"/>
    </row>
    <row r="61" spans="1:10" ht="17.25" customHeight="1">
      <c r="A61" s="49"/>
      <c r="B61" s="49"/>
      <c r="C61" s="49"/>
      <c r="D61" s="57"/>
      <c r="E61" s="49"/>
      <c r="F61" s="49"/>
      <c r="G61" s="57"/>
      <c r="H61" s="49"/>
      <c r="I61" s="49"/>
      <c r="J61" s="57"/>
    </row>
    <row r="62" spans="1:10" ht="17.25" customHeight="1">
      <c r="A62" s="49"/>
      <c r="B62" s="49"/>
      <c r="C62" s="49"/>
      <c r="D62" s="57"/>
      <c r="E62" s="49"/>
      <c r="F62" s="49"/>
      <c r="G62" s="57"/>
      <c r="H62" s="49"/>
      <c r="I62" s="49"/>
      <c r="J62" s="57"/>
    </row>
    <row r="63" spans="1:10" ht="17.25" customHeight="1">
      <c r="A63" s="49"/>
      <c r="B63" s="49"/>
      <c r="C63" s="49"/>
      <c r="D63" s="57"/>
      <c r="E63" s="49"/>
      <c r="F63" s="49"/>
      <c r="G63" s="57"/>
      <c r="H63" s="49"/>
      <c r="I63" s="49"/>
      <c r="J63" s="57"/>
    </row>
    <row r="64" spans="1:10" ht="17.25" customHeight="1">
      <c r="A64" s="49"/>
      <c r="B64" s="49"/>
      <c r="C64" s="49"/>
      <c r="D64" s="57"/>
      <c r="E64" s="49"/>
      <c r="F64" s="49"/>
      <c r="G64" s="57"/>
      <c r="H64" s="49"/>
      <c r="I64" s="49"/>
      <c r="J64" s="57"/>
    </row>
    <row r="65" spans="1:10" ht="17.25" customHeight="1">
      <c r="A65" s="49"/>
      <c r="B65" s="49"/>
      <c r="C65" s="49"/>
      <c r="D65" s="57"/>
      <c r="E65" s="49"/>
      <c r="F65" s="49"/>
      <c r="G65" s="57"/>
      <c r="H65" s="49"/>
      <c r="I65" s="49"/>
      <c r="J65" s="57"/>
    </row>
    <row r="66" spans="1:10" ht="17.25" customHeight="1">
      <c r="A66" s="49"/>
      <c r="B66" s="49"/>
      <c r="C66" s="49"/>
      <c r="D66" s="57"/>
      <c r="E66" s="49"/>
      <c r="F66" s="49"/>
      <c r="G66" s="57"/>
      <c r="H66" s="49"/>
      <c r="I66" s="49"/>
      <c r="J66" s="57"/>
    </row>
    <row r="67" spans="1:10" ht="17.25" customHeight="1">
      <c r="A67" s="49"/>
      <c r="B67" s="49"/>
      <c r="C67" s="49"/>
      <c r="D67" s="57"/>
      <c r="E67" s="49"/>
      <c r="F67" s="49"/>
      <c r="G67" s="57"/>
      <c r="H67" s="49"/>
      <c r="I67" s="49"/>
      <c r="J67" s="57"/>
    </row>
    <row r="68" spans="1:10" ht="17.25" customHeight="1">
      <c r="A68" s="49"/>
      <c r="B68" s="49"/>
      <c r="C68" s="49"/>
      <c r="D68" s="57"/>
      <c r="E68" s="49"/>
      <c r="F68" s="49"/>
      <c r="G68" s="57"/>
      <c r="H68" s="49"/>
      <c r="I68" s="49"/>
      <c r="J68" s="57"/>
    </row>
    <row r="69" spans="1:10" ht="17.25" customHeight="1">
      <c r="A69" s="49"/>
      <c r="B69" s="49"/>
      <c r="C69" s="49"/>
      <c r="D69" s="57"/>
      <c r="E69" s="49"/>
      <c r="F69" s="49"/>
      <c r="G69" s="57"/>
      <c r="H69" s="49"/>
      <c r="I69" s="49"/>
      <c r="J69" s="57"/>
    </row>
    <row r="70" spans="1:10" ht="17.25" customHeight="1">
      <c r="A70" s="49"/>
      <c r="B70" s="49"/>
      <c r="C70" s="49"/>
      <c r="D70" s="57"/>
      <c r="E70" s="49"/>
      <c r="F70" s="49"/>
      <c r="G70" s="57"/>
      <c r="H70" s="49"/>
      <c r="I70" s="49"/>
      <c r="J70" s="57"/>
    </row>
    <row r="71" spans="1:10" ht="17.25" customHeight="1">
      <c r="A71" s="49"/>
      <c r="B71" s="49"/>
      <c r="C71" s="49"/>
      <c r="D71" s="57"/>
      <c r="E71" s="49"/>
      <c r="F71" s="49"/>
      <c r="G71" s="57"/>
      <c r="H71" s="49"/>
      <c r="I71" s="49"/>
      <c r="J71" s="57"/>
    </row>
    <row r="72" spans="1:10" ht="17.25" customHeight="1">
      <c r="A72" s="49"/>
      <c r="B72" s="49"/>
      <c r="C72" s="49"/>
      <c r="D72" s="57"/>
      <c r="E72" s="49"/>
      <c r="F72" s="49"/>
      <c r="G72" s="57"/>
      <c r="H72" s="49"/>
      <c r="I72" s="49"/>
      <c r="J72" s="57"/>
    </row>
    <row r="73" spans="1:10" ht="17.25" customHeight="1">
      <c r="A73" s="49"/>
      <c r="B73" s="49"/>
      <c r="C73" s="49"/>
      <c r="D73" s="57"/>
      <c r="E73" s="49"/>
      <c r="F73" s="49"/>
      <c r="G73" s="57"/>
      <c r="H73" s="49"/>
      <c r="I73" s="49"/>
      <c r="J73" s="57"/>
    </row>
    <row r="74" spans="1:10" ht="17.25" customHeight="1">
      <c r="A74" s="49"/>
      <c r="B74" s="49"/>
      <c r="C74" s="49"/>
      <c r="D74" s="57"/>
      <c r="E74" s="49"/>
      <c r="F74" s="49"/>
      <c r="G74" s="57"/>
      <c r="H74" s="49"/>
      <c r="I74" s="49"/>
      <c r="J74" s="57"/>
    </row>
    <row r="75" spans="1:10" ht="17.25" customHeight="1">
      <c r="A75" s="49"/>
      <c r="B75" s="49"/>
      <c r="C75" s="49"/>
      <c r="D75" s="57"/>
      <c r="E75" s="49"/>
      <c r="F75" s="49"/>
      <c r="G75" s="57"/>
      <c r="H75" s="49"/>
      <c r="I75" s="49"/>
      <c r="J75" s="57"/>
    </row>
    <row r="76" spans="1:10" ht="17.25" customHeight="1">
      <c r="A76" s="49"/>
      <c r="B76" s="49"/>
      <c r="C76" s="49"/>
      <c r="D76" s="57"/>
      <c r="E76" s="49"/>
      <c r="F76" s="49"/>
      <c r="G76" s="57"/>
      <c r="H76" s="49"/>
      <c r="I76" s="49"/>
      <c r="J76" s="57"/>
    </row>
    <row r="77" spans="1:10" ht="17.25" customHeight="1">
      <c r="A77" s="49"/>
      <c r="B77" s="49"/>
      <c r="C77" s="49"/>
      <c r="D77" s="57"/>
      <c r="E77" s="49"/>
      <c r="F77" s="49"/>
      <c r="G77" s="57"/>
      <c r="H77" s="49"/>
      <c r="I77" s="49"/>
      <c r="J77" s="57"/>
    </row>
    <row r="78" spans="1:10" ht="17.25" customHeight="1">
      <c r="A78" s="49"/>
      <c r="B78" s="49"/>
      <c r="C78" s="49"/>
      <c r="D78" s="57"/>
      <c r="E78" s="49"/>
      <c r="F78" s="49"/>
      <c r="G78" s="57"/>
      <c r="H78" s="49"/>
      <c r="I78" s="49"/>
      <c r="J78" s="57"/>
    </row>
    <row r="79" spans="1:10" ht="17.25" customHeight="1">
      <c r="A79" s="49"/>
      <c r="B79" s="49"/>
      <c r="C79" s="49"/>
      <c r="D79" s="57"/>
      <c r="E79" s="49"/>
      <c r="F79" s="49"/>
      <c r="G79" s="57"/>
      <c r="H79" s="49"/>
      <c r="I79" s="49"/>
      <c r="J79" s="57"/>
    </row>
    <row r="80" spans="1:10" ht="17.25" customHeight="1">
      <c r="A80" s="49"/>
      <c r="B80" s="49"/>
      <c r="C80" s="49"/>
      <c r="D80" s="57"/>
      <c r="E80" s="49"/>
      <c r="F80" s="49"/>
      <c r="G80" s="57"/>
      <c r="H80" s="49"/>
      <c r="I80" s="49"/>
      <c r="J80" s="57"/>
    </row>
    <row r="81" spans="1:10" ht="17.25" customHeight="1">
      <c r="A81" s="49"/>
      <c r="B81" s="49"/>
      <c r="C81" s="49"/>
      <c r="D81" s="57"/>
      <c r="E81" s="49"/>
      <c r="F81" s="49"/>
      <c r="G81" s="57"/>
      <c r="H81" s="49"/>
      <c r="I81" s="49"/>
      <c r="J81" s="57"/>
    </row>
    <row r="82" spans="1:10" ht="17.25" customHeight="1">
      <c r="A82" s="49"/>
      <c r="B82" s="49"/>
      <c r="C82" s="49"/>
      <c r="D82" s="57"/>
      <c r="E82" s="49"/>
      <c r="F82" s="49"/>
      <c r="G82" s="57"/>
      <c r="H82" s="49"/>
      <c r="I82" s="49"/>
      <c r="J82" s="57"/>
    </row>
    <row r="83" spans="1:10" ht="17.25" customHeight="1">
      <c r="A83" s="49"/>
      <c r="B83" s="49"/>
      <c r="C83" s="49"/>
      <c r="D83" s="57"/>
      <c r="E83" s="49"/>
      <c r="F83" s="49"/>
      <c r="G83" s="57"/>
      <c r="H83" s="49"/>
      <c r="I83" s="49"/>
      <c r="J83" s="57"/>
    </row>
    <row r="84" spans="1:10" ht="17.25" customHeight="1">
      <c r="A84" s="49"/>
      <c r="B84" s="49"/>
      <c r="C84" s="49"/>
      <c r="D84" s="57"/>
      <c r="E84" s="49"/>
      <c r="F84" s="49"/>
      <c r="G84" s="57"/>
      <c r="H84" s="49"/>
      <c r="I84" s="49"/>
      <c r="J84" s="57"/>
    </row>
    <row r="85" spans="1:10" ht="17.25" customHeight="1">
      <c r="A85" s="49"/>
      <c r="B85" s="49"/>
      <c r="C85" s="49"/>
      <c r="D85" s="57"/>
      <c r="E85" s="49"/>
      <c r="F85" s="49"/>
      <c r="G85" s="57"/>
      <c r="H85" s="49"/>
      <c r="I85" s="49"/>
      <c r="J85" s="57"/>
    </row>
    <row r="86" spans="1:10" ht="17.25" customHeight="1">
      <c r="A86" s="49"/>
      <c r="B86" s="49"/>
      <c r="C86" s="49"/>
      <c r="D86" s="57"/>
      <c r="E86" s="49"/>
      <c r="F86" s="49"/>
      <c r="G86" s="57"/>
      <c r="H86" s="49"/>
      <c r="I86" s="49"/>
      <c r="J86" s="57"/>
    </row>
    <row r="87" spans="1:10" ht="17.25" customHeight="1">
      <c r="A87" s="49"/>
      <c r="B87" s="49"/>
      <c r="C87" s="49"/>
      <c r="D87" s="57"/>
      <c r="E87" s="49"/>
      <c r="F87" s="49"/>
      <c r="G87" s="57"/>
      <c r="H87" s="49"/>
      <c r="I87" s="49"/>
      <c r="J87" s="57"/>
    </row>
    <row r="88" spans="1:10" ht="17.25" customHeight="1">
      <c r="A88" s="49"/>
      <c r="B88" s="49"/>
      <c r="C88" s="49"/>
      <c r="D88" s="57"/>
      <c r="E88" s="49"/>
      <c r="F88" s="49"/>
      <c r="G88" s="57"/>
      <c r="H88" s="49"/>
      <c r="I88" s="49"/>
      <c r="J88" s="57"/>
    </row>
    <row r="89" spans="1:10" ht="17.25" customHeight="1">
      <c r="A89" s="49"/>
      <c r="B89" s="49"/>
      <c r="C89" s="49"/>
      <c r="D89" s="57"/>
      <c r="E89" s="49"/>
      <c r="F89" s="49"/>
      <c r="G89" s="57"/>
      <c r="H89" s="49"/>
      <c r="I89" s="49"/>
      <c r="J89" s="57"/>
    </row>
    <row r="90" spans="1:10" ht="17.25" customHeight="1">
      <c r="A90" s="49"/>
      <c r="B90" s="49"/>
      <c r="C90" s="49"/>
      <c r="D90" s="57"/>
      <c r="E90" s="49"/>
      <c r="F90" s="49"/>
      <c r="G90" s="57"/>
      <c r="H90" s="49"/>
      <c r="I90" s="49"/>
      <c r="J90" s="57"/>
    </row>
    <row r="91" spans="1:10" ht="17.25" customHeight="1">
      <c r="A91" s="49"/>
      <c r="B91" s="49"/>
      <c r="C91" s="49"/>
      <c r="D91" s="57"/>
      <c r="E91" s="49"/>
      <c r="F91" s="49"/>
      <c r="G91" s="57"/>
      <c r="H91" s="49"/>
      <c r="I91" s="49"/>
      <c r="J91" s="57"/>
    </row>
    <row r="92" spans="1:10" ht="17.25" customHeight="1">
      <c r="A92" s="49"/>
      <c r="B92" s="49"/>
      <c r="C92" s="49"/>
      <c r="D92" s="57"/>
      <c r="E92" s="49"/>
      <c r="F92" s="49"/>
      <c r="G92" s="57"/>
      <c r="H92" s="49"/>
      <c r="I92" s="49"/>
      <c r="J92" s="57"/>
    </row>
    <row r="93" spans="1:10" ht="17.25" customHeight="1">
      <c r="A93" s="49"/>
      <c r="B93" s="49"/>
      <c r="C93" s="49"/>
      <c r="D93" s="57"/>
      <c r="E93" s="49"/>
      <c r="F93" s="49"/>
      <c r="G93" s="57"/>
      <c r="H93" s="49"/>
      <c r="I93" s="49"/>
      <c r="J93" s="57"/>
    </row>
    <row r="94" spans="1:10" ht="17.25" customHeight="1">
      <c r="A94" s="49"/>
      <c r="B94" s="49"/>
      <c r="C94" s="49"/>
      <c r="D94" s="57"/>
      <c r="E94" s="49"/>
      <c r="F94" s="49"/>
      <c r="G94" s="57"/>
      <c r="H94" s="49"/>
      <c r="I94" s="49"/>
      <c r="J94" s="57"/>
    </row>
    <row r="95" spans="1:10" ht="17.25" customHeight="1">
      <c r="A95" s="49"/>
      <c r="B95" s="49"/>
      <c r="C95" s="49"/>
      <c r="D95" s="57"/>
      <c r="E95" s="49"/>
      <c r="F95" s="49"/>
      <c r="G95" s="57"/>
      <c r="H95" s="49"/>
      <c r="I95" s="49"/>
      <c r="J95" s="57"/>
    </row>
    <row r="96" spans="1:10" ht="17.25" customHeight="1">
      <c r="A96" s="49"/>
      <c r="B96" s="49"/>
      <c r="C96" s="49"/>
      <c r="D96" s="57"/>
      <c r="E96" s="49"/>
      <c r="F96" s="49"/>
      <c r="G96" s="57"/>
      <c r="H96" s="49"/>
      <c r="I96" s="49"/>
      <c r="J96" s="57"/>
    </row>
    <row r="97" spans="1:10" ht="17.25" customHeight="1">
      <c r="A97" s="49"/>
      <c r="B97" s="49"/>
      <c r="C97" s="49"/>
      <c r="D97" s="57"/>
      <c r="E97" s="49"/>
      <c r="F97" s="49"/>
      <c r="G97" s="57"/>
      <c r="H97" s="49"/>
      <c r="I97" s="49"/>
      <c r="J97" s="57"/>
    </row>
    <row r="98" spans="1:10" ht="17.25" customHeight="1">
      <c r="A98" s="49"/>
      <c r="B98" s="49"/>
      <c r="C98" s="49"/>
      <c r="D98" s="57"/>
      <c r="E98" s="49"/>
      <c r="F98" s="49"/>
      <c r="G98" s="57"/>
      <c r="H98" s="49"/>
      <c r="I98" s="49"/>
      <c r="J98" s="57"/>
    </row>
    <row r="99" spans="1:10" ht="17.25" customHeight="1">
      <c r="A99" s="49"/>
      <c r="B99" s="49"/>
      <c r="C99" s="49"/>
      <c r="D99" s="57"/>
      <c r="E99" s="49"/>
      <c r="F99" s="49"/>
      <c r="G99" s="57"/>
      <c r="H99" s="49"/>
      <c r="I99" s="49"/>
      <c r="J99" s="57"/>
    </row>
    <row r="100" spans="1:10" ht="17.25" customHeight="1">
      <c r="A100" s="49"/>
      <c r="B100" s="49"/>
      <c r="C100" s="49"/>
      <c r="D100" s="57"/>
      <c r="E100" s="49"/>
      <c r="F100" s="49"/>
      <c r="G100" s="57"/>
      <c r="H100" s="49"/>
      <c r="I100" s="49"/>
      <c r="J100" s="57"/>
    </row>
    <row r="101" spans="1:10" ht="17.25" customHeight="1">
      <c r="A101" s="49"/>
      <c r="B101" s="49"/>
      <c r="C101" s="49"/>
      <c r="D101" s="57"/>
      <c r="E101" s="49"/>
      <c r="F101" s="49"/>
      <c r="G101" s="57"/>
      <c r="H101" s="49"/>
      <c r="I101" s="49"/>
      <c r="J101" s="57"/>
    </row>
    <row r="102" spans="1:10" ht="17.25" customHeight="1">
      <c r="A102" s="49"/>
      <c r="B102" s="49"/>
      <c r="C102" s="49"/>
      <c r="D102" s="57"/>
      <c r="E102" s="49"/>
      <c r="F102" s="49"/>
      <c r="G102" s="57"/>
      <c r="H102" s="49"/>
      <c r="I102" s="49"/>
      <c r="J102" s="57"/>
    </row>
    <row r="103" spans="1:10" ht="17.25" customHeight="1">
      <c r="A103" s="49"/>
      <c r="B103" s="49"/>
      <c r="C103" s="49"/>
      <c r="D103" s="57"/>
      <c r="E103" s="49"/>
      <c r="F103" s="49"/>
      <c r="G103" s="57"/>
      <c r="H103" s="49"/>
      <c r="I103" s="49"/>
      <c r="J103" s="57"/>
    </row>
    <row r="104" spans="1:10" ht="17.25" customHeight="1">
      <c r="A104" s="49"/>
      <c r="B104" s="49"/>
      <c r="C104" s="49"/>
      <c r="D104" s="57"/>
      <c r="E104" s="49"/>
      <c r="F104" s="49"/>
      <c r="G104" s="57"/>
      <c r="H104" s="49"/>
      <c r="I104" s="49"/>
      <c r="J104" s="57"/>
    </row>
    <row r="105" spans="1:10" ht="17.25" customHeight="1">
      <c r="A105" s="49"/>
      <c r="B105" s="49"/>
      <c r="C105" s="49"/>
      <c r="D105" s="57"/>
      <c r="E105" s="49"/>
      <c r="F105" s="49"/>
      <c r="G105" s="57"/>
      <c r="H105" s="49"/>
      <c r="I105" s="49"/>
      <c r="J105" s="57"/>
    </row>
    <row r="106" spans="1:10" ht="17.25" customHeight="1">
      <c r="A106" s="49"/>
      <c r="B106" s="49"/>
      <c r="C106" s="49"/>
      <c r="D106" s="57"/>
      <c r="E106" s="49"/>
      <c r="F106" s="49"/>
      <c r="G106" s="57"/>
      <c r="H106" s="49"/>
      <c r="I106" s="49"/>
      <c r="J106" s="57"/>
    </row>
    <row r="107" spans="1:10" ht="17.25" customHeight="1">
      <c r="A107" s="49"/>
      <c r="B107" s="49"/>
      <c r="C107" s="49"/>
      <c r="D107" s="57"/>
      <c r="E107" s="49"/>
      <c r="F107" s="49"/>
      <c r="G107" s="57"/>
      <c r="H107" s="49"/>
      <c r="I107" s="49"/>
      <c r="J107" s="57"/>
    </row>
    <row r="108" spans="1:10" ht="17.25" customHeight="1">
      <c r="A108" s="49"/>
      <c r="B108" s="49"/>
      <c r="C108" s="49"/>
      <c r="D108" s="57"/>
      <c r="E108" s="49"/>
      <c r="F108" s="49"/>
      <c r="G108" s="57"/>
      <c r="H108" s="49"/>
      <c r="I108" s="49"/>
      <c r="J108" s="57"/>
    </row>
    <row r="109" spans="1:10" ht="17.25" customHeight="1">
      <c r="A109" s="49"/>
      <c r="B109" s="49"/>
      <c r="C109" s="49"/>
      <c r="D109" s="57"/>
      <c r="E109" s="49"/>
      <c r="F109" s="49"/>
      <c r="G109" s="57"/>
      <c r="H109" s="49"/>
      <c r="I109" s="49"/>
      <c r="J109" s="57"/>
    </row>
    <row r="110" spans="1:10" ht="17.25" customHeight="1">
      <c r="A110" s="49"/>
      <c r="B110" s="49"/>
      <c r="C110" s="49"/>
      <c r="D110" s="57"/>
      <c r="E110" s="49"/>
      <c r="F110" s="49"/>
      <c r="G110" s="57"/>
      <c r="H110" s="49"/>
      <c r="I110" s="49"/>
      <c r="J110" s="57"/>
    </row>
    <row r="111" spans="1:10" ht="17.25" customHeight="1">
      <c r="A111" s="49"/>
      <c r="B111" s="49"/>
      <c r="C111" s="49"/>
      <c r="D111" s="57"/>
      <c r="E111" s="49"/>
      <c r="F111" s="49"/>
      <c r="G111" s="57"/>
      <c r="H111" s="49"/>
      <c r="I111" s="49"/>
      <c r="J111" s="57"/>
    </row>
    <row r="112" spans="1:10" ht="17.25" customHeight="1">
      <c r="A112" s="49"/>
      <c r="B112" s="49"/>
      <c r="C112" s="49"/>
      <c r="D112" s="57"/>
      <c r="E112" s="49"/>
      <c r="F112" s="49"/>
      <c r="G112" s="57"/>
      <c r="H112" s="49"/>
      <c r="I112" s="49"/>
      <c r="J112" s="57"/>
    </row>
    <row r="113" spans="1:10" ht="17.25" customHeight="1">
      <c r="A113" s="49"/>
      <c r="B113" s="49"/>
      <c r="C113" s="49"/>
      <c r="D113" s="57"/>
      <c r="E113" s="49"/>
      <c r="F113" s="49"/>
      <c r="G113" s="57"/>
      <c r="H113" s="49"/>
      <c r="I113" s="49"/>
      <c r="J113" s="57"/>
    </row>
    <row r="114" spans="1:10" ht="17.25" customHeight="1">
      <c r="A114" s="49"/>
      <c r="B114" s="49"/>
      <c r="C114" s="49"/>
      <c r="D114" s="57"/>
      <c r="E114" s="49"/>
      <c r="F114" s="49"/>
      <c r="G114" s="57"/>
      <c r="H114" s="49"/>
      <c r="I114" s="49"/>
      <c r="J114" s="57"/>
    </row>
  </sheetData>
  <mergeCells count="6">
    <mergeCell ref="B3:J3"/>
    <mergeCell ref="A1:I1"/>
    <mergeCell ref="B4:D4"/>
    <mergeCell ref="E4:G4"/>
    <mergeCell ref="H4:J4"/>
    <mergeCell ref="A4:A5"/>
  </mergeCells>
  <pageMargins left="0.17" right="0.18124999999999999" top="0.82" bottom="0.64" header="0.46" footer="0.39"/>
  <pageSetup paperSize="9" scale="87" firstPageNumber="8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W39"/>
  <sheetViews>
    <sheetView view="pageBreakPreview" zoomScaleNormal="100" zoomScaleSheetLayoutView="100" workbookViewId="0">
      <selection sqref="A1:J1"/>
    </sheetView>
  </sheetViews>
  <sheetFormatPr defaultRowHeight="12.75"/>
  <cols>
    <col min="1" max="1" width="34.7109375" style="11" customWidth="1"/>
    <col min="2" max="2" width="12.140625" style="12" customWidth="1"/>
    <col min="3" max="3" width="10.85546875" style="12" customWidth="1"/>
    <col min="4" max="6" width="10" style="12" customWidth="1"/>
    <col min="7" max="7" width="8" style="12" customWidth="1"/>
    <col min="8" max="8" width="10.140625" style="12" customWidth="1"/>
    <col min="9" max="9" width="13.140625" style="12" customWidth="1"/>
    <col min="10" max="10" width="12.28515625" style="12" customWidth="1"/>
    <col min="11" max="11" width="12.7109375" style="11" customWidth="1"/>
    <col min="12" max="16384" width="9.140625" style="11"/>
  </cols>
  <sheetData>
    <row r="1" spans="1:101" s="58" customFormat="1" ht="18.75">
      <c r="A1" s="193" t="s">
        <v>15</v>
      </c>
      <c r="B1" s="194"/>
      <c r="C1" s="194"/>
      <c r="D1" s="194"/>
      <c r="E1" s="194"/>
      <c r="F1" s="194"/>
      <c r="G1" s="194"/>
      <c r="H1" s="194"/>
      <c r="I1" s="194"/>
      <c r="J1" s="194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</row>
    <row r="2" spans="1:101" ht="9.75" customHeight="1">
      <c r="A2" s="45"/>
      <c r="B2" s="46"/>
      <c r="C2" s="46"/>
      <c r="D2" s="46"/>
      <c r="E2" s="46"/>
      <c r="F2" s="46"/>
      <c r="G2" s="46"/>
      <c r="H2" s="46"/>
      <c r="I2" s="46"/>
      <c r="J2" s="46"/>
    </row>
    <row r="3" spans="1:101" s="12" customFormat="1" ht="42.75" customHeight="1">
      <c r="A3" s="108" t="s">
        <v>107</v>
      </c>
      <c r="B3" s="108" t="s">
        <v>20</v>
      </c>
      <c r="C3" s="108" t="s">
        <v>21</v>
      </c>
      <c r="D3" s="108" t="s">
        <v>890</v>
      </c>
      <c r="E3" s="108" t="s">
        <v>1137</v>
      </c>
      <c r="F3" s="108" t="s">
        <v>23</v>
      </c>
      <c r="G3" s="108" t="s">
        <v>24</v>
      </c>
      <c r="H3" s="108" t="s">
        <v>891</v>
      </c>
      <c r="I3" s="108" t="s">
        <v>34</v>
      </c>
      <c r="J3" s="108" t="s">
        <v>35</v>
      </c>
      <c r="K3" s="108" t="s">
        <v>909</v>
      </c>
    </row>
    <row r="4" spans="1:101" s="12" customFormat="1">
      <c r="A4" s="255" t="s">
        <v>998</v>
      </c>
      <c r="B4" s="256">
        <v>0</v>
      </c>
      <c r="C4" s="256">
        <v>0</v>
      </c>
      <c r="D4" s="256">
        <v>0</v>
      </c>
      <c r="E4" s="256">
        <v>0</v>
      </c>
      <c r="F4" s="256">
        <v>0</v>
      </c>
      <c r="G4" s="256">
        <v>870</v>
      </c>
      <c r="H4" s="257">
        <v>6836</v>
      </c>
      <c r="I4" s="258">
        <v>7706</v>
      </c>
      <c r="J4" s="256">
        <v>0</v>
      </c>
      <c r="K4" s="53">
        <v>4411</v>
      </c>
    </row>
    <row r="5" spans="1:101" s="12" customFormat="1">
      <c r="A5" s="255" t="s">
        <v>999</v>
      </c>
      <c r="B5" s="256">
        <v>0</v>
      </c>
      <c r="C5" s="256">
        <v>0</v>
      </c>
      <c r="D5" s="256">
        <v>0</v>
      </c>
      <c r="E5" s="256">
        <v>0</v>
      </c>
      <c r="F5" s="256">
        <v>0</v>
      </c>
      <c r="G5" s="256">
        <v>0</v>
      </c>
      <c r="H5" s="256">
        <v>371</v>
      </c>
      <c r="I5" s="258">
        <v>371</v>
      </c>
      <c r="J5" s="256">
        <v>0</v>
      </c>
      <c r="K5" s="53">
        <v>-244</v>
      </c>
    </row>
    <row r="6" spans="1:101" s="59" customFormat="1">
      <c r="A6" s="259" t="s">
        <v>50</v>
      </c>
      <c r="B6" s="256">
        <v>0</v>
      </c>
      <c r="C6" s="257">
        <v>29603545</v>
      </c>
      <c r="D6" s="257">
        <v>6089469</v>
      </c>
      <c r="E6" s="257">
        <v>47750</v>
      </c>
      <c r="F6" s="256">
        <v>0</v>
      </c>
      <c r="G6" s="257">
        <v>332623</v>
      </c>
      <c r="H6" s="257">
        <v>766589</v>
      </c>
      <c r="I6" s="258">
        <v>36839976</v>
      </c>
      <c r="J6" s="257">
        <v>35039000</v>
      </c>
      <c r="K6" s="53">
        <v>33256809</v>
      </c>
    </row>
    <row r="7" spans="1:101" s="59" customFormat="1">
      <c r="A7" s="259" t="s">
        <v>51</v>
      </c>
      <c r="B7" s="256">
        <v>0</v>
      </c>
      <c r="C7" s="256">
        <v>0</v>
      </c>
      <c r="D7" s="257">
        <v>680</v>
      </c>
      <c r="E7" s="256">
        <v>0</v>
      </c>
      <c r="F7" s="256">
        <v>0</v>
      </c>
      <c r="G7" s="256">
        <v>0</v>
      </c>
      <c r="H7" s="256">
        <v>0</v>
      </c>
      <c r="I7" s="258">
        <v>680</v>
      </c>
      <c r="J7" s="256">
        <v>0</v>
      </c>
      <c r="K7" s="53">
        <v>819</v>
      </c>
    </row>
    <row r="8" spans="1:101" s="59" customFormat="1">
      <c r="A8" s="259" t="s">
        <v>242</v>
      </c>
      <c r="B8" s="256">
        <v>0</v>
      </c>
      <c r="C8" s="256">
        <v>0</v>
      </c>
      <c r="D8" s="257">
        <v>2491</v>
      </c>
      <c r="E8" s="256">
        <v>0</v>
      </c>
      <c r="F8" s="256">
        <v>0</v>
      </c>
      <c r="G8" s="256">
        <v>5050</v>
      </c>
      <c r="H8" s="257">
        <v>0</v>
      </c>
      <c r="I8" s="258">
        <v>7541</v>
      </c>
      <c r="J8" s="257">
        <v>48000</v>
      </c>
      <c r="K8" s="53">
        <v>4722</v>
      </c>
    </row>
    <row r="9" spans="1:101" s="59" customFormat="1">
      <c r="A9" s="259" t="s">
        <v>52</v>
      </c>
      <c r="B9" s="256">
        <v>0</v>
      </c>
      <c r="C9" s="257">
        <v>1406500</v>
      </c>
      <c r="D9" s="256">
        <v>0</v>
      </c>
      <c r="E9" s="256">
        <v>0</v>
      </c>
      <c r="F9" s="256">
        <v>0</v>
      </c>
      <c r="G9" s="256">
        <v>0</v>
      </c>
      <c r="H9" s="257">
        <v>599158</v>
      </c>
      <c r="I9" s="258">
        <v>2005658</v>
      </c>
      <c r="J9" s="257">
        <v>1875000</v>
      </c>
      <c r="K9" s="53">
        <v>1946358</v>
      </c>
    </row>
    <row r="10" spans="1:101" s="59" customFormat="1">
      <c r="A10" s="255" t="s">
        <v>1000</v>
      </c>
      <c r="B10" s="256">
        <v>0</v>
      </c>
      <c r="C10" s="257">
        <v>105</v>
      </c>
      <c r="D10" s="257">
        <v>0</v>
      </c>
      <c r="E10" s="257">
        <v>0</v>
      </c>
      <c r="F10" s="256">
        <v>0</v>
      </c>
      <c r="G10" s="256">
        <v>0</v>
      </c>
      <c r="H10" s="257">
        <v>0</v>
      </c>
      <c r="I10" s="258">
        <v>105</v>
      </c>
      <c r="J10" s="257">
        <v>0</v>
      </c>
      <c r="K10" s="53">
        <v>0</v>
      </c>
    </row>
    <row r="11" spans="1:101" s="59" customFormat="1">
      <c r="A11" s="259" t="s">
        <v>1133</v>
      </c>
      <c r="B11" s="256">
        <v>0</v>
      </c>
      <c r="C11" s="257">
        <v>5044748</v>
      </c>
      <c r="D11" s="257">
        <v>14216</v>
      </c>
      <c r="E11" s="256">
        <v>74072</v>
      </c>
      <c r="F11" s="256">
        <v>0</v>
      </c>
      <c r="G11" s="257">
        <v>70</v>
      </c>
      <c r="H11" s="257">
        <v>5297525</v>
      </c>
      <c r="I11" s="258">
        <v>10430631</v>
      </c>
      <c r="J11" s="257">
        <v>8450000</v>
      </c>
      <c r="K11" s="53">
        <v>9368695</v>
      </c>
    </row>
    <row r="12" spans="1:101" s="59" customFormat="1">
      <c r="A12" s="259" t="s">
        <v>53</v>
      </c>
      <c r="B12" s="256">
        <v>0</v>
      </c>
      <c r="C12" s="257">
        <v>25070</v>
      </c>
      <c r="D12" s="257">
        <v>100992</v>
      </c>
      <c r="E12" s="257">
        <v>0</v>
      </c>
      <c r="F12" s="256">
        <v>0</v>
      </c>
      <c r="G12" s="257">
        <v>127581</v>
      </c>
      <c r="H12" s="257">
        <v>146771</v>
      </c>
      <c r="I12" s="258">
        <v>400414</v>
      </c>
      <c r="J12" s="257">
        <v>208000</v>
      </c>
      <c r="K12" s="53">
        <v>186178</v>
      </c>
    </row>
    <row r="13" spans="1:101" s="59" customFormat="1">
      <c r="A13" s="255" t="s">
        <v>54</v>
      </c>
      <c r="B13" s="256">
        <v>0</v>
      </c>
      <c r="C13" s="257">
        <v>38614</v>
      </c>
      <c r="D13" s="257">
        <v>13730621</v>
      </c>
      <c r="E13" s="257">
        <v>132574</v>
      </c>
      <c r="F13" s="256">
        <v>0</v>
      </c>
      <c r="G13" s="257">
        <v>14441</v>
      </c>
      <c r="H13" s="257">
        <v>199722</v>
      </c>
      <c r="I13" s="258">
        <v>14115971</v>
      </c>
      <c r="J13" s="257">
        <v>14094000</v>
      </c>
      <c r="K13" s="53">
        <v>13900799</v>
      </c>
    </row>
    <row r="14" spans="1:101" s="59" customFormat="1">
      <c r="A14" s="259" t="s">
        <v>1002</v>
      </c>
      <c r="B14" s="256">
        <v>0</v>
      </c>
      <c r="C14" s="257">
        <v>4885</v>
      </c>
      <c r="D14" s="257">
        <v>114983</v>
      </c>
      <c r="E14" s="256">
        <v>20648</v>
      </c>
      <c r="F14" s="256">
        <v>0</v>
      </c>
      <c r="G14" s="256">
        <v>91143</v>
      </c>
      <c r="H14" s="257">
        <v>55721</v>
      </c>
      <c r="I14" s="258">
        <v>287381</v>
      </c>
      <c r="J14" s="257">
        <v>330000</v>
      </c>
      <c r="K14" s="53">
        <v>262649</v>
      </c>
    </row>
    <row r="15" spans="1:101" s="59" customFormat="1">
      <c r="A15" s="259" t="s">
        <v>1003</v>
      </c>
      <c r="B15" s="256">
        <v>0</v>
      </c>
      <c r="C15" s="257">
        <v>1979531</v>
      </c>
      <c r="D15" s="256">
        <v>1765</v>
      </c>
      <c r="E15" s="257">
        <v>0</v>
      </c>
      <c r="F15" s="256">
        <v>0</v>
      </c>
      <c r="G15" s="256">
        <v>0</v>
      </c>
      <c r="H15" s="257">
        <v>25901</v>
      </c>
      <c r="I15" s="258">
        <v>2007197</v>
      </c>
      <c r="J15" s="256">
        <v>454000</v>
      </c>
      <c r="K15" s="53">
        <v>1789572</v>
      </c>
    </row>
    <row r="16" spans="1:101" s="59" customFormat="1">
      <c r="A16" s="259" t="s">
        <v>1004</v>
      </c>
      <c r="B16" s="256">
        <v>0</v>
      </c>
      <c r="C16" s="257">
        <v>14905</v>
      </c>
      <c r="D16" s="256">
        <v>0</v>
      </c>
      <c r="E16" s="256">
        <v>700</v>
      </c>
      <c r="F16" s="256">
        <v>0</v>
      </c>
      <c r="G16" s="257">
        <v>47558</v>
      </c>
      <c r="H16" s="257">
        <v>5181</v>
      </c>
      <c r="I16" s="258">
        <v>68344</v>
      </c>
      <c r="J16" s="257">
        <v>0</v>
      </c>
      <c r="K16" s="53">
        <v>34323</v>
      </c>
    </row>
    <row r="17" spans="1:11" s="59" customFormat="1">
      <c r="A17" s="255" t="s">
        <v>1006</v>
      </c>
      <c r="B17" s="256">
        <v>0</v>
      </c>
      <c r="C17" s="257">
        <v>1443</v>
      </c>
      <c r="D17" s="256">
        <v>0</v>
      </c>
      <c r="E17" s="256">
        <v>0</v>
      </c>
      <c r="F17" s="256">
        <v>0</v>
      </c>
      <c r="G17" s="256">
        <v>2339</v>
      </c>
      <c r="H17" s="256">
        <v>2564</v>
      </c>
      <c r="I17" s="258">
        <v>6346</v>
      </c>
      <c r="J17" s="256">
        <v>15000</v>
      </c>
      <c r="K17" s="53">
        <v>24618</v>
      </c>
    </row>
    <row r="18" spans="1:11" s="59" customFormat="1">
      <c r="A18" s="255" t="s">
        <v>1010</v>
      </c>
      <c r="B18" s="256">
        <v>0</v>
      </c>
      <c r="C18" s="257"/>
      <c r="D18" s="256">
        <v>0</v>
      </c>
      <c r="E18" s="256">
        <v>0</v>
      </c>
      <c r="F18" s="256">
        <v>0</v>
      </c>
      <c r="G18" s="256">
        <v>0</v>
      </c>
      <c r="H18" s="256">
        <v>0</v>
      </c>
      <c r="I18" s="258">
        <v>0</v>
      </c>
      <c r="J18" s="256">
        <v>0</v>
      </c>
      <c r="K18" s="53">
        <v>50</v>
      </c>
    </row>
    <row r="19" spans="1:11" s="59" customFormat="1">
      <c r="A19" s="259" t="s">
        <v>1138</v>
      </c>
      <c r="B19" s="256">
        <v>0</v>
      </c>
      <c r="C19" s="257">
        <v>4219249</v>
      </c>
      <c r="D19" s="257">
        <v>178943</v>
      </c>
      <c r="E19" s="257">
        <v>4243405</v>
      </c>
      <c r="F19" s="256">
        <v>0</v>
      </c>
      <c r="G19" s="256">
        <v>0</v>
      </c>
      <c r="H19" s="257">
        <v>173622</v>
      </c>
      <c r="I19" s="258">
        <v>8815219</v>
      </c>
      <c r="J19" s="257">
        <v>6775000</v>
      </c>
      <c r="K19" s="53">
        <v>7869065</v>
      </c>
    </row>
    <row r="20" spans="1:11" s="60" customFormat="1">
      <c r="A20" s="259" t="s">
        <v>238</v>
      </c>
      <c r="B20" s="256">
        <v>0</v>
      </c>
      <c r="C20" s="257">
        <v>14875</v>
      </c>
      <c r="D20" s="256">
        <v>0</v>
      </c>
      <c r="E20" s="256">
        <v>0</v>
      </c>
      <c r="F20" s="256">
        <v>0</v>
      </c>
      <c r="G20" s="257">
        <v>0</v>
      </c>
      <c r="H20" s="256">
        <v>6885</v>
      </c>
      <c r="I20" s="258">
        <v>21760</v>
      </c>
      <c r="J20" s="256">
        <v>0</v>
      </c>
      <c r="K20" s="53">
        <v>37695</v>
      </c>
    </row>
    <row r="21" spans="1:11" s="60" customFormat="1">
      <c r="A21" s="259" t="s">
        <v>1016</v>
      </c>
      <c r="B21" s="256">
        <v>0</v>
      </c>
      <c r="C21" s="257">
        <v>390324</v>
      </c>
      <c r="D21" s="256">
        <v>18392</v>
      </c>
      <c r="E21" s="256">
        <v>99077</v>
      </c>
      <c r="F21" s="256">
        <v>0</v>
      </c>
      <c r="G21" s="257">
        <v>0</v>
      </c>
      <c r="H21" s="256">
        <v>0</v>
      </c>
      <c r="I21" s="258">
        <v>507793</v>
      </c>
      <c r="J21" s="256">
        <v>333000</v>
      </c>
      <c r="K21" s="53">
        <v>448917</v>
      </c>
    </row>
    <row r="22" spans="1:11" s="60" customFormat="1">
      <c r="A22" s="259" t="s">
        <v>239</v>
      </c>
      <c r="B22" s="256">
        <v>0</v>
      </c>
      <c r="C22" s="257">
        <v>31340</v>
      </c>
      <c r="D22" s="257">
        <v>11090</v>
      </c>
      <c r="E22" s="257">
        <v>0</v>
      </c>
      <c r="F22" s="256">
        <v>0</v>
      </c>
      <c r="G22" s="257">
        <v>86635</v>
      </c>
      <c r="H22" s="257">
        <v>80862</v>
      </c>
      <c r="I22" s="258">
        <v>209926</v>
      </c>
      <c r="J22" s="257">
        <v>250000</v>
      </c>
      <c r="K22" s="53">
        <v>417814</v>
      </c>
    </row>
    <row r="23" spans="1:11" s="60" customFormat="1">
      <c r="A23" s="259" t="s">
        <v>1019</v>
      </c>
      <c r="B23" s="256">
        <v>0</v>
      </c>
      <c r="C23" s="257">
        <v>1215</v>
      </c>
      <c r="D23" s="257">
        <v>4532105</v>
      </c>
      <c r="E23" s="256">
        <v>0</v>
      </c>
      <c r="F23" s="256">
        <v>0</v>
      </c>
      <c r="G23" s="256">
        <v>1300</v>
      </c>
      <c r="H23" s="257">
        <v>173654</v>
      </c>
      <c r="I23" s="258">
        <v>4708274</v>
      </c>
      <c r="J23" s="257">
        <v>5209000</v>
      </c>
      <c r="K23" s="53">
        <v>4787988</v>
      </c>
    </row>
    <row r="24" spans="1:11" s="60" customFormat="1">
      <c r="A24" s="259" t="s">
        <v>56</v>
      </c>
      <c r="B24" s="256">
        <v>0</v>
      </c>
      <c r="C24" s="257">
        <v>85889</v>
      </c>
      <c r="D24" s="256">
        <v>0</v>
      </c>
      <c r="E24" s="256">
        <v>0</v>
      </c>
      <c r="F24" s="256">
        <v>0</v>
      </c>
      <c r="G24" s="257">
        <v>98</v>
      </c>
      <c r="H24" s="257">
        <v>13958</v>
      </c>
      <c r="I24" s="258">
        <v>99945</v>
      </c>
      <c r="J24" s="257">
        <v>300000</v>
      </c>
      <c r="K24" s="53">
        <v>285690</v>
      </c>
    </row>
    <row r="25" spans="1:11" s="60" customFormat="1">
      <c r="A25" s="259" t="s">
        <v>57</v>
      </c>
      <c r="B25" s="256">
        <v>0</v>
      </c>
      <c r="C25" s="257">
        <v>225383</v>
      </c>
      <c r="D25" s="257">
        <v>18802979</v>
      </c>
      <c r="E25" s="257">
        <v>69067</v>
      </c>
      <c r="F25" s="256">
        <v>0</v>
      </c>
      <c r="G25" s="257">
        <v>0</v>
      </c>
      <c r="H25" s="257">
        <v>142319</v>
      </c>
      <c r="I25" s="258">
        <v>19239747</v>
      </c>
      <c r="J25" s="257">
        <v>10605000</v>
      </c>
      <c r="K25" s="53">
        <v>14174652</v>
      </c>
    </row>
    <row r="26" spans="1:11" s="60" customFormat="1">
      <c r="A26" s="259" t="s">
        <v>1023</v>
      </c>
      <c r="B26" s="256">
        <v>0</v>
      </c>
      <c r="C26" s="256">
        <v>60</v>
      </c>
      <c r="D26" s="256">
        <v>0</v>
      </c>
      <c r="E26" s="256">
        <v>0</v>
      </c>
      <c r="F26" s="256">
        <v>0</v>
      </c>
      <c r="G26" s="256">
        <v>0</v>
      </c>
      <c r="H26" s="256">
        <v>0</v>
      </c>
      <c r="I26" s="258">
        <v>60</v>
      </c>
      <c r="J26" s="256">
        <v>0</v>
      </c>
      <c r="K26" s="53">
        <v>0</v>
      </c>
    </row>
    <row r="27" spans="1:11" s="60" customFormat="1">
      <c r="A27" s="259" t="s">
        <v>31</v>
      </c>
      <c r="B27" s="256">
        <v>0</v>
      </c>
      <c r="C27" s="257">
        <v>35342271</v>
      </c>
      <c r="D27" s="257">
        <v>430559</v>
      </c>
      <c r="E27" s="257">
        <v>10224513</v>
      </c>
      <c r="F27" s="257">
        <v>56436545</v>
      </c>
      <c r="G27" s="256">
        <v>0</v>
      </c>
      <c r="H27" s="257">
        <v>42801056</v>
      </c>
      <c r="I27" s="258">
        <v>145234944</v>
      </c>
      <c r="J27" s="257">
        <v>121753000</v>
      </c>
      <c r="K27" s="53">
        <v>131041970</v>
      </c>
    </row>
    <row r="28" spans="1:11" s="60" customFormat="1">
      <c r="A28" s="259" t="s">
        <v>58</v>
      </c>
      <c r="B28" s="257">
        <v>2645361891</v>
      </c>
      <c r="C28" s="256">
        <v>0</v>
      </c>
      <c r="D28" s="256">
        <v>0</v>
      </c>
      <c r="E28" s="256">
        <v>0</v>
      </c>
      <c r="F28" s="256">
        <v>0</v>
      </c>
      <c r="G28" s="256">
        <v>0</v>
      </c>
      <c r="H28" s="256">
        <v>0</v>
      </c>
      <c r="I28" s="258">
        <v>2645361892</v>
      </c>
      <c r="J28" s="257">
        <v>2203008000</v>
      </c>
      <c r="K28" s="53">
        <v>2479077685</v>
      </c>
    </row>
    <row r="29" spans="1:11" s="60" customFormat="1">
      <c r="A29" s="255" t="s">
        <v>1024</v>
      </c>
      <c r="B29" s="256">
        <v>0</v>
      </c>
      <c r="C29" s="257">
        <v>290111</v>
      </c>
      <c r="D29" s="257">
        <v>768374</v>
      </c>
      <c r="E29" s="257">
        <v>18000</v>
      </c>
      <c r="F29" s="256">
        <v>0</v>
      </c>
      <c r="G29" s="257">
        <v>0</v>
      </c>
      <c r="H29" s="257">
        <v>12470</v>
      </c>
      <c r="I29" s="258">
        <v>1088955</v>
      </c>
      <c r="J29" s="257">
        <v>1000000</v>
      </c>
      <c r="K29" s="53">
        <v>886168</v>
      </c>
    </row>
    <row r="30" spans="1:11" s="60" customFormat="1">
      <c r="A30" s="255" t="s">
        <v>1025</v>
      </c>
      <c r="B30" s="256">
        <v>0</v>
      </c>
      <c r="C30" s="257">
        <v>9246170</v>
      </c>
      <c r="D30" s="257">
        <v>13778</v>
      </c>
      <c r="E30" s="257">
        <v>92268</v>
      </c>
      <c r="F30" s="256">
        <v>0</v>
      </c>
      <c r="G30" s="257">
        <v>0</v>
      </c>
      <c r="H30" s="257">
        <v>6406</v>
      </c>
      <c r="I30" s="258">
        <v>9358623</v>
      </c>
      <c r="J30" s="257">
        <v>8618000</v>
      </c>
      <c r="K30" s="53">
        <v>6178842</v>
      </c>
    </row>
    <row r="31" spans="1:11" s="60" customFormat="1">
      <c r="A31" s="259" t="s">
        <v>59</v>
      </c>
      <c r="B31" s="256">
        <v>0</v>
      </c>
      <c r="C31" s="257">
        <v>580</v>
      </c>
      <c r="D31" s="256">
        <v>0</v>
      </c>
      <c r="E31" s="256">
        <v>0</v>
      </c>
      <c r="F31" s="256">
        <v>0</v>
      </c>
      <c r="G31" s="256">
        <v>962</v>
      </c>
      <c r="H31" s="257">
        <v>3388</v>
      </c>
      <c r="I31" s="258">
        <v>4930</v>
      </c>
      <c r="J31" s="257">
        <v>5000</v>
      </c>
      <c r="K31" s="53">
        <v>39349</v>
      </c>
    </row>
    <row r="32" spans="1:11" s="60" customFormat="1">
      <c r="A32" s="259" t="s">
        <v>1027</v>
      </c>
      <c r="B32" s="256">
        <v>0</v>
      </c>
      <c r="C32" s="257">
        <v>1703756</v>
      </c>
      <c r="D32" s="257">
        <v>720</v>
      </c>
      <c r="E32" s="256">
        <v>0</v>
      </c>
      <c r="F32" s="256">
        <v>0</v>
      </c>
      <c r="G32" s="257">
        <v>610</v>
      </c>
      <c r="H32" s="256">
        <v>0</v>
      </c>
      <c r="I32" s="258">
        <v>1705086</v>
      </c>
      <c r="J32" s="257">
        <v>1649000</v>
      </c>
      <c r="K32" s="53">
        <v>1455575</v>
      </c>
    </row>
    <row r="33" spans="1:11" s="60" customFormat="1">
      <c r="A33" s="255" t="s">
        <v>1132</v>
      </c>
      <c r="B33" s="256">
        <v>0</v>
      </c>
      <c r="C33" s="257"/>
      <c r="D33" s="256">
        <v>0</v>
      </c>
      <c r="E33" s="256">
        <v>0</v>
      </c>
      <c r="F33" s="256">
        <v>0</v>
      </c>
      <c r="G33" s="256">
        <v>0</v>
      </c>
      <c r="H33" s="256">
        <v>0</v>
      </c>
      <c r="I33" s="258">
        <v>0</v>
      </c>
      <c r="J33" s="256">
        <v>0</v>
      </c>
      <c r="K33" s="53">
        <v>255</v>
      </c>
    </row>
    <row r="34" spans="1:11" s="60" customFormat="1">
      <c r="A34" s="259" t="s">
        <v>1136</v>
      </c>
      <c r="B34" s="256">
        <v>0</v>
      </c>
      <c r="C34" s="257">
        <v>6695</v>
      </c>
      <c r="D34" s="256">
        <v>0</v>
      </c>
      <c r="E34" s="256">
        <v>0</v>
      </c>
      <c r="F34" s="256">
        <v>0</v>
      </c>
      <c r="G34" s="257">
        <v>0</v>
      </c>
      <c r="H34" s="257">
        <v>11790</v>
      </c>
      <c r="I34" s="258">
        <v>18485</v>
      </c>
      <c r="J34" s="257">
        <v>10000</v>
      </c>
      <c r="K34" s="53">
        <v>149547</v>
      </c>
    </row>
    <row r="35" spans="1:11" s="60" customFormat="1">
      <c r="A35" s="259" t="s">
        <v>1031</v>
      </c>
      <c r="B35" s="256">
        <v>0</v>
      </c>
      <c r="C35" s="257">
        <v>13253310</v>
      </c>
      <c r="D35" s="257">
        <v>140652</v>
      </c>
      <c r="E35" s="256">
        <v>0</v>
      </c>
      <c r="F35" s="256">
        <v>0</v>
      </c>
      <c r="G35" s="256">
        <v>0</v>
      </c>
      <c r="H35" s="257">
        <v>17288</v>
      </c>
      <c r="I35" s="258">
        <v>13411250</v>
      </c>
      <c r="J35" s="257">
        <v>8470000</v>
      </c>
      <c r="K35" s="53">
        <v>10771487</v>
      </c>
    </row>
    <row r="36" spans="1:11" s="60" customFormat="1">
      <c r="A36" s="259" t="s">
        <v>60</v>
      </c>
      <c r="B36" s="256">
        <v>0</v>
      </c>
      <c r="C36" s="257">
        <v>1270</v>
      </c>
      <c r="D36" s="256">
        <v>0</v>
      </c>
      <c r="E36" s="257">
        <v>180</v>
      </c>
      <c r="F36" s="256">
        <v>0</v>
      </c>
      <c r="G36" s="257">
        <v>200</v>
      </c>
      <c r="H36" s="257">
        <v>277</v>
      </c>
      <c r="I36" s="258">
        <v>1927</v>
      </c>
      <c r="J36" s="257">
        <v>2000</v>
      </c>
      <c r="K36" s="53">
        <v>4714</v>
      </c>
    </row>
    <row r="37" spans="1:11" s="60" customFormat="1">
      <c r="A37" s="259" t="s">
        <v>241</v>
      </c>
      <c r="B37" s="256">
        <v>0</v>
      </c>
      <c r="C37" s="257">
        <v>114821076</v>
      </c>
      <c r="D37" s="257">
        <v>68017</v>
      </c>
      <c r="E37" s="256">
        <v>1499</v>
      </c>
      <c r="F37" s="256">
        <v>0</v>
      </c>
      <c r="G37" s="257">
        <v>2556</v>
      </c>
      <c r="H37" s="257">
        <v>3391788</v>
      </c>
      <c r="I37" s="258">
        <v>118284936</v>
      </c>
      <c r="J37" s="257">
        <v>94530000</v>
      </c>
      <c r="K37" s="53">
        <v>103246439</v>
      </c>
    </row>
    <row r="38" spans="1:11" ht="14.25" customHeight="1">
      <c r="A38" s="109" t="s">
        <v>36</v>
      </c>
      <c r="B38" s="110">
        <f>SUM(B4:B37)</f>
        <v>2645361891</v>
      </c>
      <c r="C38" s="110">
        <f t="shared" ref="C38:K38" si="0">SUM(C4:C37)</f>
        <v>217752920</v>
      </c>
      <c r="D38" s="110">
        <f t="shared" si="0"/>
        <v>45020826</v>
      </c>
      <c r="E38" s="110">
        <f t="shared" si="0"/>
        <v>15023753</v>
      </c>
      <c r="F38" s="110">
        <f t="shared" si="0"/>
        <v>56436545</v>
      </c>
      <c r="G38" s="110">
        <f t="shared" si="0"/>
        <v>714036</v>
      </c>
      <c r="H38" s="110">
        <f t="shared" si="0"/>
        <v>53942102</v>
      </c>
      <c r="I38" s="110">
        <f t="shared" si="0"/>
        <v>3034252073</v>
      </c>
      <c r="J38" s="110">
        <f t="shared" si="0"/>
        <v>2523030000</v>
      </c>
      <c r="K38" s="110">
        <f t="shared" si="0"/>
        <v>2821653611</v>
      </c>
    </row>
    <row r="39" spans="1:11" ht="14.25">
      <c r="B39" s="95"/>
      <c r="C39" s="95"/>
      <c r="D39" s="95"/>
      <c r="E39" s="95"/>
      <c r="F39" s="95"/>
      <c r="G39" s="95"/>
      <c r="H39" s="95"/>
    </row>
  </sheetData>
  <mergeCells count="1">
    <mergeCell ref="A1:J1"/>
  </mergeCells>
  <phoneticPr fontId="0" type="noConversion"/>
  <pageMargins left="0.3" right="0.3" top="0.71" bottom="0.26" header="0.32" footer="0.39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9"/>
  <sheetViews>
    <sheetView view="pageBreakPreview" zoomScaleNormal="221" zoomScaleSheetLayoutView="100" workbookViewId="0">
      <selection activeCell="I121" sqref="I121"/>
    </sheetView>
  </sheetViews>
  <sheetFormatPr defaultRowHeight="12.75" outlineLevelRow="1"/>
  <cols>
    <col min="1" max="2" width="3.5703125" style="82" bestFit="1" customWidth="1"/>
    <col min="3" max="3" width="3.85546875" style="82" bestFit="1" customWidth="1"/>
    <col min="4" max="4" width="5.28515625" style="82" bestFit="1" customWidth="1"/>
    <col min="5" max="5" width="24.140625" style="82" customWidth="1"/>
    <col min="6" max="9" width="14.85546875" style="82" customWidth="1"/>
    <col min="10" max="16384" width="9.140625" style="82"/>
  </cols>
  <sheetData>
    <row r="1" spans="1:9" ht="18.75">
      <c r="A1" s="193" t="s">
        <v>929</v>
      </c>
      <c r="B1" s="194"/>
      <c r="C1" s="194"/>
      <c r="D1" s="206"/>
      <c r="E1" s="206"/>
      <c r="F1" s="206"/>
      <c r="G1" s="206"/>
      <c r="H1" s="206"/>
      <c r="I1" s="206"/>
    </row>
    <row r="3" spans="1:9">
      <c r="A3" s="207" t="s">
        <v>128</v>
      </c>
      <c r="B3" s="208"/>
      <c r="C3" s="208"/>
      <c r="D3" s="208"/>
      <c r="E3" s="209" t="s">
        <v>37</v>
      </c>
      <c r="F3" s="207">
        <v>2012</v>
      </c>
      <c r="G3" s="207"/>
      <c r="H3" s="207"/>
      <c r="I3" s="211" t="s">
        <v>906</v>
      </c>
    </row>
    <row r="4" spans="1:9" ht="12.75" customHeight="1">
      <c r="A4" s="121" t="s">
        <v>928</v>
      </c>
      <c r="B4" s="121" t="s">
        <v>969</v>
      </c>
      <c r="C4" s="121" t="s">
        <v>923</v>
      </c>
      <c r="D4" s="121" t="s">
        <v>968</v>
      </c>
      <c r="E4" s="210"/>
      <c r="F4" s="121" t="s">
        <v>35</v>
      </c>
      <c r="G4" s="121" t="s">
        <v>66</v>
      </c>
      <c r="H4" s="121" t="s">
        <v>129</v>
      </c>
      <c r="I4" s="212"/>
    </row>
    <row r="5" spans="1:9" outlineLevel="1">
      <c r="A5" s="83" t="s">
        <v>243</v>
      </c>
      <c r="B5" s="83" t="s">
        <v>244</v>
      </c>
      <c r="C5" s="83" t="s">
        <v>244</v>
      </c>
      <c r="D5" s="83" t="s">
        <v>245</v>
      </c>
      <c r="E5" s="84" t="s">
        <v>246</v>
      </c>
      <c r="F5" s="98">
        <v>171080000</v>
      </c>
      <c r="G5" s="98">
        <v>253165869</v>
      </c>
      <c r="H5" s="98">
        <f>G5-F5</f>
        <v>82085869</v>
      </c>
      <c r="I5" s="98">
        <v>151085333</v>
      </c>
    </row>
    <row r="6" spans="1:9" ht="15" customHeight="1" outlineLevel="1">
      <c r="A6" s="83" t="s">
        <v>243</v>
      </c>
      <c r="B6" s="83" t="s">
        <v>244</v>
      </c>
      <c r="C6" s="83" t="s">
        <v>244</v>
      </c>
      <c r="D6" s="83" t="s">
        <v>247</v>
      </c>
      <c r="E6" s="84" t="s">
        <v>248</v>
      </c>
      <c r="F6" s="98">
        <v>1566346000</v>
      </c>
      <c r="G6" s="98">
        <v>1951216076</v>
      </c>
      <c r="H6" s="98">
        <f t="shared" ref="H6:H69" si="0">G6-F6</f>
        <v>384870076</v>
      </c>
      <c r="I6" s="98">
        <v>2062977148</v>
      </c>
    </row>
    <row r="7" spans="1:9" ht="15" customHeight="1" outlineLevel="1">
      <c r="A7" s="83" t="s">
        <v>243</v>
      </c>
      <c r="B7" s="83" t="s">
        <v>244</v>
      </c>
      <c r="C7" s="83" t="s">
        <v>244</v>
      </c>
      <c r="D7" s="83" t="s">
        <v>249</v>
      </c>
      <c r="E7" s="84" t="s">
        <v>250</v>
      </c>
      <c r="F7" s="98">
        <v>-21000000</v>
      </c>
      <c r="G7" s="98">
        <v>-18121073</v>
      </c>
      <c r="H7" s="98">
        <f t="shared" si="0"/>
        <v>2878927</v>
      </c>
      <c r="I7" s="98">
        <v>-20573144</v>
      </c>
    </row>
    <row r="8" spans="1:9" ht="15" customHeight="1" outlineLevel="1">
      <c r="A8" s="83" t="s">
        <v>243</v>
      </c>
      <c r="B8" s="83" t="s">
        <v>244</v>
      </c>
      <c r="C8" s="83" t="s">
        <v>251</v>
      </c>
      <c r="D8" s="83" t="s">
        <v>252</v>
      </c>
      <c r="E8" s="84" t="s">
        <v>253</v>
      </c>
      <c r="F8" s="99">
        <v>166418412</v>
      </c>
      <c r="G8" s="99">
        <v>70874033</v>
      </c>
      <c r="H8" s="98">
        <f t="shared" si="0"/>
        <v>-95544379</v>
      </c>
      <c r="I8" s="99">
        <v>3536888</v>
      </c>
    </row>
    <row r="9" spans="1:9" ht="15" customHeight="1" outlineLevel="1">
      <c r="A9" s="83" t="s">
        <v>243</v>
      </c>
      <c r="B9" s="83" t="s">
        <v>244</v>
      </c>
      <c r="C9" s="83" t="s">
        <v>251</v>
      </c>
      <c r="D9" s="83" t="s">
        <v>254</v>
      </c>
      <c r="E9" s="84" t="s">
        <v>255</v>
      </c>
      <c r="F9" s="98">
        <v>96705348</v>
      </c>
      <c r="G9" s="98">
        <v>89823701</v>
      </c>
      <c r="H9" s="98">
        <f t="shared" si="0"/>
        <v>-6881647</v>
      </c>
      <c r="I9" s="98">
        <v>62524632</v>
      </c>
    </row>
    <row r="10" spans="1:9" ht="15" customHeight="1" outlineLevel="1">
      <c r="A10" s="83" t="s">
        <v>243</v>
      </c>
      <c r="B10" s="83" t="s">
        <v>244</v>
      </c>
      <c r="C10" s="83" t="s">
        <v>251</v>
      </c>
      <c r="D10" s="83" t="s">
        <v>256</v>
      </c>
      <c r="E10" s="84" t="s">
        <v>257</v>
      </c>
      <c r="F10" s="98">
        <v>36554432</v>
      </c>
      <c r="G10" s="98">
        <v>37438539</v>
      </c>
      <c r="H10" s="98">
        <f t="shared" si="0"/>
        <v>884107</v>
      </c>
      <c r="I10" s="98">
        <v>23396417</v>
      </c>
    </row>
    <row r="11" spans="1:9" ht="15" customHeight="1" outlineLevel="1">
      <c r="A11" s="83" t="s">
        <v>243</v>
      </c>
      <c r="B11" s="83" t="s">
        <v>244</v>
      </c>
      <c r="C11" s="83" t="s">
        <v>251</v>
      </c>
      <c r="D11" s="83" t="s">
        <v>258</v>
      </c>
      <c r="E11" s="84" t="s">
        <v>259</v>
      </c>
      <c r="F11" s="98">
        <v>32081891</v>
      </c>
      <c r="G11" s="98">
        <v>35861855</v>
      </c>
      <c r="H11" s="98">
        <f t="shared" si="0"/>
        <v>3779964</v>
      </c>
      <c r="I11" s="98">
        <v>24386443</v>
      </c>
    </row>
    <row r="12" spans="1:9" ht="15" customHeight="1" outlineLevel="1">
      <c r="A12" s="83" t="s">
        <v>243</v>
      </c>
      <c r="B12" s="83" t="s">
        <v>244</v>
      </c>
      <c r="C12" s="83" t="s">
        <v>251</v>
      </c>
      <c r="D12" s="83" t="s">
        <v>260</v>
      </c>
      <c r="E12" s="84" t="s">
        <v>261</v>
      </c>
      <c r="F12" s="98">
        <v>84920917</v>
      </c>
      <c r="G12" s="98">
        <v>146179071</v>
      </c>
      <c r="H12" s="98">
        <f t="shared" si="0"/>
        <v>61258154</v>
      </c>
      <c r="I12" s="98">
        <v>96462172</v>
      </c>
    </row>
    <row r="13" spans="1:9" ht="15" customHeight="1" outlineLevel="1">
      <c r="A13" s="83" t="s">
        <v>243</v>
      </c>
      <c r="B13" s="83" t="s">
        <v>244</v>
      </c>
      <c r="C13" s="83" t="s">
        <v>262</v>
      </c>
      <c r="D13" s="83" t="s">
        <v>263</v>
      </c>
      <c r="E13" s="84" t="s">
        <v>130</v>
      </c>
      <c r="F13" s="98">
        <v>8654000</v>
      </c>
      <c r="G13" s="98">
        <v>18584544</v>
      </c>
      <c r="H13" s="98">
        <f t="shared" si="0"/>
        <v>9930544</v>
      </c>
      <c r="I13" s="98">
        <v>15347622</v>
      </c>
    </row>
    <row r="14" spans="1:9" ht="15" customHeight="1" outlineLevel="1">
      <c r="A14" s="83" t="s">
        <v>243</v>
      </c>
      <c r="B14" s="83" t="s">
        <v>244</v>
      </c>
      <c r="C14" s="83" t="s">
        <v>262</v>
      </c>
      <c r="D14" s="83" t="s">
        <v>264</v>
      </c>
      <c r="E14" s="84" t="s">
        <v>132</v>
      </c>
      <c r="F14" s="98">
        <v>4847000</v>
      </c>
      <c r="G14" s="98">
        <v>3939275</v>
      </c>
      <c r="H14" s="98">
        <f t="shared" si="0"/>
        <v>-907725</v>
      </c>
      <c r="I14" s="98">
        <v>3534174</v>
      </c>
    </row>
    <row r="15" spans="1:9" ht="15" customHeight="1" outlineLevel="1">
      <c r="A15" s="83" t="s">
        <v>243</v>
      </c>
      <c r="B15" s="83" t="s">
        <v>244</v>
      </c>
      <c r="C15" s="83" t="s">
        <v>243</v>
      </c>
      <c r="D15" s="83" t="s">
        <v>265</v>
      </c>
      <c r="E15" s="84" t="s">
        <v>266</v>
      </c>
      <c r="F15" s="98">
        <v>56400000</v>
      </c>
      <c r="G15" s="98">
        <v>56400000</v>
      </c>
      <c r="H15" s="98">
        <f t="shared" si="0"/>
        <v>0</v>
      </c>
      <c r="I15" s="98">
        <v>56400000</v>
      </c>
    </row>
    <row r="16" spans="1:9" ht="15" customHeight="1" outlineLevel="1">
      <c r="A16" s="83" t="s">
        <v>243</v>
      </c>
      <c r="B16" s="83" t="s">
        <v>251</v>
      </c>
      <c r="C16" s="83" t="s">
        <v>251</v>
      </c>
      <c r="D16" s="83" t="s">
        <v>267</v>
      </c>
      <c r="E16" s="84" t="s">
        <v>268</v>
      </c>
      <c r="F16" s="98">
        <v>48300000</v>
      </c>
      <c r="G16" s="98">
        <v>40525740</v>
      </c>
      <c r="H16" s="98">
        <f t="shared" si="0"/>
        <v>-7774260</v>
      </c>
      <c r="I16" s="98">
        <v>46303051</v>
      </c>
    </row>
    <row r="17" spans="1:9" ht="15" customHeight="1" outlineLevel="1">
      <c r="A17" s="83" t="s">
        <v>243</v>
      </c>
      <c r="B17" s="83" t="s">
        <v>251</v>
      </c>
      <c r="C17" s="83" t="s">
        <v>251</v>
      </c>
      <c r="D17" s="83" t="s">
        <v>269</v>
      </c>
      <c r="E17" s="84" t="s">
        <v>270</v>
      </c>
      <c r="F17" s="98">
        <v>12579000</v>
      </c>
      <c r="G17" s="98">
        <v>18362876</v>
      </c>
      <c r="H17" s="98">
        <f t="shared" si="0"/>
        <v>5783876</v>
      </c>
      <c r="I17" s="98">
        <v>9092738</v>
      </c>
    </row>
    <row r="18" spans="1:9" ht="15" customHeight="1" outlineLevel="1">
      <c r="A18" s="83" t="s">
        <v>243</v>
      </c>
      <c r="B18" s="83" t="s">
        <v>251</v>
      </c>
      <c r="C18" s="83" t="s">
        <v>251</v>
      </c>
      <c r="D18" s="83" t="s">
        <v>271</v>
      </c>
      <c r="E18" s="84" t="s">
        <v>272</v>
      </c>
      <c r="F18" s="98">
        <v>14175000</v>
      </c>
      <c r="G18" s="98">
        <v>38789104</v>
      </c>
      <c r="H18" s="98">
        <f t="shared" si="0"/>
        <v>24614104</v>
      </c>
      <c r="I18" s="98">
        <v>31608273</v>
      </c>
    </row>
    <row r="19" spans="1:9" ht="15" customHeight="1" outlineLevel="1">
      <c r="A19" s="83" t="s">
        <v>243</v>
      </c>
      <c r="B19" s="83" t="s">
        <v>251</v>
      </c>
      <c r="C19" s="83" t="s">
        <v>251</v>
      </c>
      <c r="D19" s="83" t="s">
        <v>273</v>
      </c>
      <c r="E19" s="84" t="s">
        <v>274</v>
      </c>
      <c r="F19" s="98">
        <v>16000000</v>
      </c>
      <c r="G19" s="98">
        <v>16113804</v>
      </c>
      <c r="H19" s="98">
        <f t="shared" si="0"/>
        <v>113804</v>
      </c>
      <c r="I19" s="98">
        <v>14641969</v>
      </c>
    </row>
    <row r="20" spans="1:9" ht="15" customHeight="1" outlineLevel="1">
      <c r="A20" s="83" t="s">
        <v>243</v>
      </c>
      <c r="B20" s="83" t="s">
        <v>251</v>
      </c>
      <c r="C20" s="83" t="s">
        <v>251</v>
      </c>
      <c r="D20" s="83" t="s">
        <v>275</v>
      </c>
      <c r="E20" s="84" t="s">
        <v>276</v>
      </c>
      <c r="F20" s="98">
        <v>21000</v>
      </c>
      <c r="G20" s="98">
        <v>30872</v>
      </c>
      <c r="H20" s="98">
        <f t="shared" si="0"/>
        <v>9872</v>
      </c>
      <c r="I20" s="98">
        <v>44599</v>
      </c>
    </row>
    <row r="21" spans="1:9" ht="15" customHeight="1" outlineLevel="1">
      <c r="A21" s="83" t="s">
        <v>243</v>
      </c>
      <c r="B21" s="83" t="s">
        <v>251</v>
      </c>
      <c r="C21" s="83" t="s">
        <v>251</v>
      </c>
      <c r="D21" s="83" t="s">
        <v>277</v>
      </c>
      <c r="E21" s="84" t="s">
        <v>133</v>
      </c>
      <c r="F21" s="98">
        <v>320000</v>
      </c>
      <c r="G21" s="98">
        <v>345335</v>
      </c>
      <c r="H21" s="98">
        <f t="shared" si="0"/>
        <v>25335</v>
      </c>
      <c r="I21" s="98">
        <v>238913</v>
      </c>
    </row>
    <row r="22" spans="1:9" ht="15" customHeight="1" outlineLevel="1">
      <c r="A22" s="83" t="s">
        <v>243</v>
      </c>
      <c r="B22" s="83" t="s">
        <v>251</v>
      </c>
      <c r="C22" s="83" t="s">
        <v>262</v>
      </c>
      <c r="D22" s="83" t="s">
        <v>278</v>
      </c>
      <c r="E22" s="84" t="s">
        <v>279</v>
      </c>
      <c r="F22" s="98">
        <v>25000</v>
      </c>
      <c r="G22" s="98">
        <v>35047</v>
      </c>
      <c r="H22" s="98">
        <f t="shared" si="0"/>
        <v>10047</v>
      </c>
      <c r="I22" s="98">
        <v>38616</v>
      </c>
    </row>
    <row r="23" spans="1:9" ht="15" customHeight="1" outlineLevel="1">
      <c r="A23" s="83" t="s">
        <v>243</v>
      </c>
      <c r="B23" s="83" t="s">
        <v>251</v>
      </c>
      <c r="C23" s="83" t="s">
        <v>262</v>
      </c>
      <c r="D23" s="83" t="s">
        <v>280</v>
      </c>
      <c r="E23" s="84" t="s">
        <v>281</v>
      </c>
      <c r="F23" s="98">
        <v>5000</v>
      </c>
      <c r="G23" s="98">
        <v>11721</v>
      </c>
      <c r="H23" s="98">
        <f t="shared" si="0"/>
        <v>6721</v>
      </c>
      <c r="I23" s="98">
        <v>9330</v>
      </c>
    </row>
    <row r="24" spans="1:9" ht="15" customHeight="1" outlineLevel="1">
      <c r="A24" s="83" t="s">
        <v>243</v>
      </c>
      <c r="B24" s="83" t="s">
        <v>251</v>
      </c>
      <c r="C24" s="83" t="s">
        <v>262</v>
      </c>
      <c r="D24" s="83" t="s">
        <v>282</v>
      </c>
      <c r="E24" s="84" t="s">
        <v>283</v>
      </c>
      <c r="F24" s="98">
        <v>60815</v>
      </c>
      <c r="G24" s="98">
        <v>33574</v>
      </c>
      <c r="H24" s="98">
        <f t="shared" si="0"/>
        <v>-27241</v>
      </c>
      <c r="I24" s="98">
        <v>20301</v>
      </c>
    </row>
    <row r="25" spans="1:9" ht="15" customHeight="1" outlineLevel="1">
      <c r="A25" s="83" t="s">
        <v>243</v>
      </c>
      <c r="B25" s="83" t="s">
        <v>251</v>
      </c>
      <c r="C25" s="83" t="s">
        <v>262</v>
      </c>
      <c r="D25" s="83" t="s">
        <v>284</v>
      </c>
      <c r="E25" s="84" t="s">
        <v>285</v>
      </c>
      <c r="F25" s="98">
        <v>506000</v>
      </c>
      <c r="G25" s="98">
        <v>776385</v>
      </c>
      <c r="H25" s="98">
        <f t="shared" si="0"/>
        <v>270385</v>
      </c>
      <c r="I25" s="98">
        <v>675433</v>
      </c>
    </row>
    <row r="26" spans="1:9" ht="15" customHeight="1" outlineLevel="1">
      <c r="A26" s="83" t="s">
        <v>243</v>
      </c>
      <c r="B26" s="83" t="s">
        <v>251</v>
      </c>
      <c r="C26" s="83" t="s">
        <v>262</v>
      </c>
      <c r="D26" s="83" t="s">
        <v>286</v>
      </c>
      <c r="E26" s="84" t="s">
        <v>134</v>
      </c>
      <c r="F26" s="98">
        <v>19000</v>
      </c>
      <c r="G26" s="98">
        <v>13945</v>
      </c>
      <c r="H26" s="98">
        <f t="shared" si="0"/>
        <v>-5055</v>
      </c>
      <c r="I26" s="98">
        <v>13591</v>
      </c>
    </row>
    <row r="27" spans="1:9" ht="15" customHeight="1" outlineLevel="1">
      <c r="A27" s="83" t="s">
        <v>243</v>
      </c>
      <c r="B27" s="83" t="s">
        <v>251</v>
      </c>
      <c r="C27" s="83" t="s">
        <v>262</v>
      </c>
      <c r="D27" s="83" t="s">
        <v>287</v>
      </c>
      <c r="E27" s="84" t="s">
        <v>288</v>
      </c>
      <c r="F27" s="98">
        <v>190000</v>
      </c>
      <c r="G27" s="98"/>
      <c r="H27" s="98">
        <f t="shared" si="0"/>
        <v>-190000</v>
      </c>
      <c r="I27" s="98">
        <v>186133</v>
      </c>
    </row>
    <row r="28" spans="1:9" ht="22.15" customHeight="1" outlineLevel="1">
      <c r="A28" s="83" t="s">
        <v>243</v>
      </c>
      <c r="B28" s="83" t="s">
        <v>251</v>
      </c>
      <c r="C28" s="83" t="s">
        <v>243</v>
      </c>
      <c r="D28" s="83" t="s">
        <v>289</v>
      </c>
      <c r="E28" s="84" t="s">
        <v>131</v>
      </c>
      <c r="F28" s="98">
        <v>300000</v>
      </c>
      <c r="G28" s="98">
        <v>85889</v>
      </c>
      <c r="H28" s="98">
        <f t="shared" si="0"/>
        <v>-214111</v>
      </c>
      <c r="I28" s="98">
        <v>256887</v>
      </c>
    </row>
    <row r="29" spans="1:9" ht="15" customHeight="1" outlineLevel="1">
      <c r="A29" s="83" t="s">
        <v>243</v>
      </c>
      <c r="B29" s="83" t="s">
        <v>251</v>
      </c>
      <c r="C29" s="83" t="s">
        <v>243</v>
      </c>
      <c r="D29" s="83" t="s">
        <v>290</v>
      </c>
      <c r="E29" s="84" t="s">
        <v>291</v>
      </c>
      <c r="F29" s="98">
        <v>1361925</v>
      </c>
      <c r="G29" s="98">
        <v>1658242</v>
      </c>
      <c r="H29" s="98">
        <f t="shared" si="0"/>
        <v>296317</v>
      </c>
      <c r="I29" s="98">
        <v>998799</v>
      </c>
    </row>
    <row r="30" spans="1:9" ht="15" customHeight="1" outlineLevel="1">
      <c r="A30" s="83" t="s">
        <v>243</v>
      </c>
      <c r="B30" s="83" t="s">
        <v>251</v>
      </c>
      <c r="C30" s="83" t="s">
        <v>243</v>
      </c>
      <c r="D30" s="83" t="s">
        <v>292</v>
      </c>
      <c r="E30" s="84" t="s">
        <v>135</v>
      </c>
      <c r="F30" s="98">
        <v>1936000</v>
      </c>
      <c r="G30" s="98">
        <v>2090590</v>
      </c>
      <c r="H30" s="98">
        <f t="shared" si="0"/>
        <v>154590</v>
      </c>
      <c r="I30" s="98">
        <v>1777606</v>
      </c>
    </row>
    <row r="31" spans="1:9" ht="15" customHeight="1" outlineLevel="1">
      <c r="A31" s="83" t="s">
        <v>243</v>
      </c>
      <c r="B31" s="83" t="s">
        <v>251</v>
      </c>
      <c r="C31" s="83" t="s">
        <v>243</v>
      </c>
      <c r="D31" s="83" t="s">
        <v>293</v>
      </c>
      <c r="E31" s="84" t="s">
        <v>294</v>
      </c>
      <c r="F31" s="98">
        <v>9456000</v>
      </c>
      <c r="G31" s="98">
        <v>8607617</v>
      </c>
      <c r="H31" s="98">
        <f t="shared" si="0"/>
        <v>-848383</v>
      </c>
      <c r="I31" s="98">
        <v>7079060</v>
      </c>
    </row>
    <row r="32" spans="1:9" ht="15" customHeight="1" outlineLevel="1">
      <c r="A32" s="83" t="s">
        <v>243</v>
      </c>
      <c r="B32" s="83" t="s">
        <v>251</v>
      </c>
      <c r="C32" s="83" t="s">
        <v>243</v>
      </c>
      <c r="D32" s="83" t="s">
        <v>295</v>
      </c>
      <c r="E32" s="84" t="s">
        <v>136</v>
      </c>
      <c r="F32" s="98">
        <v>600000</v>
      </c>
      <c r="G32" s="98">
        <v>1623429</v>
      </c>
      <c r="H32" s="98">
        <f t="shared" si="0"/>
        <v>1023429</v>
      </c>
      <c r="I32" s="98">
        <v>1450679</v>
      </c>
    </row>
    <row r="33" spans="1:9" ht="15" customHeight="1" outlineLevel="1">
      <c r="A33" s="83" t="s">
        <v>243</v>
      </c>
      <c r="B33" s="83" t="s">
        <v>251</v>
      </c>
      <c r="C33" s="83" t="s">
        <v>243</v>
      </c>
      <c r="D33" s="83" t="s">
        <v>992</v>
      </c>
      <c r="E33" s="84" t="s">
        <v>993</v>
      </c>
      <c r="F33" s="98"/>
      <c r="G33" s="98">
        <v>14150</v>
      </c>
      <c r="H33" s="98">
        <f t="shared" si="0"/>
        <v>14150</v>
      </c>
      <c r="I33" s="98"/>
    </row>
    <row r="34" spans="1:9" ht="15" customHeight="1" outlineLevel="1">
      <c r="A34" s="83" t="s">
        <v>243</v>
      </c>
      <c r="B34" s="83" t="s">
        <v>251</v>
      </c>
      <c r="C34" s="83" t="s">
        <v>243</v>
      </c>
      <c r="D34" s="83" t="s">
        <v>296</v>
      </c>
      <c r="E34" s="84" t="s">
        <v>297</v>
      </c>
      <c r="F34" s="98">
        <v>50000000</v>
      </c>
      <c r="G34" s="98">
        <v>35321821</v>
      </c>
      <c r="H34" s="98">
        <f t="shared" si="0"/>
        <v>-14678179</v>
      </c>
      <c r="I34" s="98">
        <v>10164856</v>
      </c>
    </row>
    <row r="35" spans="1:9" ht="15" customHeight="1" outlineLevel="1">
      <c r="A35" s="83" t="s">
        <v>243</v>
      </c>
      <c r="B35" s="83" t="s">
        <v>251</v>
      </c>
      <c r="C35" s="83" t="s">
        <v>243</v>
      </c>
      <c r="D35" s="83" t="s">
        <v>298</v>
      </c>
      <c r="E35" s="84" t="s">
        <v>137</v>
      </c>
      <c r="F35" s="98">
        <v>257400</v>
      </c>
      <c r="G35" s="98">
        <v>1228170</v>
      </c>
      <c r="H35" s="98">
        <f t="shared" si="0"/>
        <v>970770</v>
      </c>
      <c r="I35" s="98">
        <v>1005939</v>
      </c>
    </row>
    <row r="36" spans="1:9" ht="15" customHeight="1" outlineLevel="1">
      <c r="A36" s="83" t="s">
        <v>243</v>
      </c>
      <c r="B36" s="83" t="s">
        <v>251</v>
      </c>
      <c r="C36" s="83" t="s">
        <v>243</v>
      </c>
      <c r="D36" s="83" t="s">
        <v>299</v>
      </c>
      <c r="E36" s="84" t="s">
        <v>138</v>
      </c>
      <c r="F36" s="98">
        <v>175000</v>
      </c>
      <c r="G36" s="98">
        <v>726075</v>
      </c>
      <c r="H36" s="98">
        <f t="shared" si="0"/>
        <v>551075</v>
      </c>
      <c r="I36" s="98">
        <v>760180</v>
      </c>
    </row>
    <row r="37" spans="1:9" ht="15" customHeight="1" outlineLevel="1">
      <c r="A37" s="83" t="s">
        <v>243</v>
      </c>
      <c r="B37" s="83" t="s">
        <v>251</v>
      </c>
      <c r="C37" s="83" t="s">
        <v>243</v>
      </c>
      <c r="D37" s="83" t="s">
        <v>300</v>
      </c>
      <c r="E37" s="84" t="s">
        <v>139</v>
      </c>
      <c r="F37" s="98">
        <v>200000</v>
      </c>
      <c r="G37" s="98">
        <v>78345</v>
      </c>
      <c r="H37" s="98">
        <f t="shared" si="0"/>
        <v>-121655</v>
      </c>
      <c r="I37" s="98">
        <v>68646</v>
      </c>
    </row>
    <row r="38" spans="1:9" ht="15" customHeight="1" outlineLevel="1">
      <c r="A38" s="83" t="s">
        <v>243</v>
      </c>
      <c r="B38" s="83" t="s">
        <v>251</v>
      </c>
      <c r="C38" s="83" t="s">
        <v>243</v>
      </c>
      <c r="D38" s="83" t="s">
        <v>301</v>
      </c>
      <c r="E38" s="84" t="s">
        <v>140</v>
      </c>
      <c r="F38" s="98">
        <v>8000000</v>
      </c>
      <c r="G38" s="98">
        <v>13170650</v>
      </c>
      <c r="H38" s="98">
        <f t="shared" si="0"/>
        <v>5170650</v>
      </c>
      <c r="I38" s="98">
        <v>10586621</v>
      </c>
    </row>
    <row r="39" spans="1:9" ht="15" customHeight="1" outlineLevel="1">
      <c r="A39" s="83" t="s">
        <v>243</v>
      </c>
      <c r="B39" s="83" t="s">
        <v>251</v>
      </c>
      <c r="C39" s="83" t="s">
        <v>243</v>
      </c>
      <c r="D39" s="83" t="s">
        <v>302</v>
      </c>
      <c r="E39" s="84" t="s">
        <v>141</v>
      </c>
      <c r="F39" s="98">
        <v>11298242</v>
      </c>
      <c r="G39" s="98">
        <v>12804387</v>
      </c>
      <c r="H39" s="98">
        <f t="shared" si="0"/>
        <v>1506145</v>
      </c>
      <c r="I39" s="98">
        <v>11061943</v>
      </c>
    </row>
    <row r="40" spans="1:9" ht="15" customHeight="1" outlineLevel="1">
      <c r="A40" s="83" t="s">
        <v>243</v>
      </c>
      <c r="B40" s="83" t="s">
        <v>251</v>
      </c>
      <c r="C40" s="83" t="s">
        <v>243</v>
      </c>
      <c r="D40" s="83" t="s">
        <v>303</v>
      </c>
      <c r="E40" s="84" t="s">
        <v>142</v>
      </c>
      <c r="F40" s="98">
        <v>2853688</v>
      </c>
      <c r="G40" s="98">
        <v>3390280</v>
      </c>
      <c r="H40" s="98">
        <f t="shared" si="0"/>
        <v>536592</v>
      </c>
      <c r="I40" s="98">
        <v>3155065</v>
      </c>
    </row>
    <row r="41" spans="1:9" ht="15" customHeight="1" outlineLevel="1">
      <c r="A41" s="83" t="s">
        <v>243</v>
      </c>
      <c r="B41" s="83" t="s">
        <v>251</v>
      </c>
      <c r="C41" s="83" t="s">
        <v>243</v>
      </c>
      <c r="D41" s="83" t="s">
        <v>304</v>
      </c>
      <c r="E41" s="84" t="s">
        <v>143</v>
      </c>
      <c r="F41" s="98">
        <v>3690975</v>
      </c>
      <c r="G41" s="98">
        <v>4429719</v>
      </c>
      <c r="H41" s="98">
        <f t="shared" si="0"/>
        <v>738744</v>
      </c>
      <c r="I41" s="98">
        <v>4109320</v>
      </c>
    </row>
    <row r="42" spans="1:9" ht="15" customHeight="1" outlineLevel="1">
      <c r="A42" s="83" t="s">
        <v>243</v>
      </c>
      <c r="B42" s="83" t="s">
        <v>251</v>
      </c>
      <c r="C42" s="83" t="s">
        <v>243</v>
      </c>
      <c r="D42" s="83" t="s">
        <v>305</v>
      </c>
      <c r="E42" s="84" t="s">
        <v>144</v>
      </c>
      <c r="F42" s="98">
        <v>500028</v>
      </c>
      <c r="G42" s="98">
        <v>508223</v>
      </c>
      <c r="H42" s="98">
        <f t="shared" si="0"/>
        <v>8195</v>
      </c>
      <c r="I42" s="98">
        <v>393531</v>
      </c>
    </row>
    <row r="43" spans="1:9" ht="15" customHeight="1" outlineLevel="1">
      <c r="A43" s="83" t="s">
        <v>243</v>
      </c>
      <c r="B43" s="83" t="s">
        <v>251</v>
      </c>
      <c r="C43" s="83" t="s">
        <v>243</v>
      </c>
      <c r="D43" s="83" t="s">
        <v>306</v>
      </c>
      <c r="E43" s="84" t="s">
        <v>307</v>
      </c>
      <c r="F43" s="98">
        <v>1230000</v>
      </c>
      <c r="G43" s="98">
        <v>2058117</v>
      </c>
      <c r="H43" s="98">
        <f t="shared" si="0"/>
        <v>828117</v>
      </c>
      <c r="I43" s="98">
        <v>1924234</v>
      </c>
    </row>
    <row r="44" spans="1:9" ht="15" customHeight="1" outlineLevel="1">
      <c r="A44" s="83" t="s">
        <v>243</v>
      </c>
      <c r="B44" s="83" t="s">
        <v>251</v>
      </c>
      <c r="C44" s="83" t="s">
        <v>243</v>
      </c>
      <c r="D44" s="83" t="s">
        <v>308</v>
      </c>
      <c r="E44" s="84" t="s">
        <v>309</v>
      </c>
      <c r="F44" s="98">
        <v>350000</v>
      </c>
      <c r="G44" s="98">
        <v>483600</v>
      </c>
      <c r="H44" s="98">
        <f t="shared" si="0"/>
        <v>133600</v>
      </c>
      <c r="I44" s="98">
        <v>404808</v>
      </c>
    </row>
    <row r="45" spans="1:9" ht="15" customHeight="1" outlineLevel="1">
      <c r="A45" s="83" t="s">
        <v>243</v>
      </c>
      <c r="B45" s="83" t="s">
        <v>251</v>
      </c>
      <c r="C45" s="83" t="s">
        <v>243</v>
      </c>
      <c r="D45" s="83" t="s">
        <v>310</v>
      </c>
      <c r="E45" s="84" t="s">
        <v>311</v>
      </c>
      <c r="F45" s="98">
        <v>8193500</v>
      </c>
      <c r="G45" s="98">
        <v>8484900</v>
      </c>
      <c r="H45" s="98">
        <f t="shared" si="0"/>
        <v>291400</v>
      </c>
      <c r="I45" s="98">
        <v>5610072</v>
      </c>
    </row>
    <row r="46" spans="1:9" ht="15" customHeight="1" outlineLevel="1">
      <c r="A46" s="83" t="s">
        <v>243</v>
      </c>
      <c r="B46" s="83" t="s">
        <v>251</v>
      </c>
      <c r="C46" s="83" t="s">
        <v>243</v>
      </c>
      <c r="D46" s="83" t="s">
        <v>312</v>
      </c>
      <c r="E46" s="84" t="s">
        <v>145</v>
      </c>
      <c r="F46" s="98">
        <v>220000</v>
      </c>
      <c r="G46" s="98">
        <v>131580</v>
      </c>
      <c r="H46" s="98">
        <f t="shared" si="0"/>
        <v>-88420</v>
      </c>
      <c r="I46" s="98">
        <v>117189</v>
      </c>
    </row>
    <row r="47" spans="1:9" ht="15" customHeight="1" outlineLevel="1">
      <c r="A47" s="83" t="s">
        <v>243</v>
      </c>
      <c r="B47" s="83" t="s">
        <v>251</v>
      </c>
      <c r="C47" s="83" t="s">
        <v>243</v>
      </c>
      <c r="D47" s="83" t="s">
        <v>313</v>
      </c>
      <c r="E47" s="84" t="s">
        <v>146</v>
      </c>
      <c r="F47" s="98">
        <v>41685</v>
      </c>
      <c r="G47" s="98">
        <v>29362</v>
      </c>
      <c r="H47" s="98">
        <f t="shared" si="0"/>
        <v>-12323</v>
      </c>
      <c r="I47" s="98">
        <v>27459</v>
      </c>
    </row>
    <row r="48" spans="1:9" ht="15" customHeight="1" outlineLevel="1">
      <c r="A48" s="83" t="s">
        <v>243</v>
      </c>
      <c r="B48" s="83" t="s">
        <v>251</v>
      </c>
      <c r="C48" s="83" t="s">
        <v>243</v>
      </c>
      <c r="D48" s="83" t="s">
        <v>314</v>
      </c>
      <c r="E48" s="84" t="s">
        <v>315</v>
      </c>
      <c r="F48" s="98">
        <v>6000</v>
      </c>
      <c r="G48" s="98">
        <v>3916</v>
      </c>
      <c r="H48" s="98">
        <f t="shared" si="0"/>
        <v>-2084</v>
      </c>
      <c r="I48" s="98">
        <v>5275</v>
      </c>
    </row>
    <row r="49" spans="1:9" ht="15" customHeight="1" outlineLevel="1">
      <c r="A49" s="83" t="s">
        <v>243</v>
      </c>
      <c r="B49" s="83" t="s">
        <v>251</v>
      </c>
      <c r="C49" s="83" t="s">
        <v>243</v>
      </c>
      <c r="D49" s="83" t="s">
        <v>316</v>
      </c>
      <c r="E49" s="84" t="s">
        <v>317</v>
      </c>
      <c r="F49" s="98">
        <v>900000</v>
      </c>
      <c r="G49" s="98">
        <v>1371522</v>
      </c>
      <c r="H49" s="98">
        <f t="shared" si="0"/>
        <v>471522</v>
      </c>
      <c r="I49" s="98">
        <v>1507321</v>
      </c>
    </row>
    <row r="50" spans="1:9" ht="15" customHeight="1" outlineLevel="1">
      <c r="A50" s="83" t="s">
        <v>243</v>
      </c>
      <c r="B50" s="83" t="s">
        <v>251</v>
      </c>
      <c r="C50" s="83" t="s">
        <v>243</v>
      </c>
      <c r="D50" s="83" t="s">
        <v>318</v>
      </c>
      <c r="E50" s="84" t="s">
        <v>319</v>
      </c>
      <c r="F50" s="98">
        <v>2000000</v>
      </c>
      <c r="G50" s="98">
        <v>2492495</v>
      </c>
      <c r="H50" s="98">
        <f t="shared" si="0"/>
        <v>492495</v>
      </c>
      <c r="I50" s="98">
        <v>1720899</v>
      </c>
    </row>
    <row r="51" spans="1:9" ht="15" customHeight="1" outlineLevel="1">
      <c r="A51" s="83" t="s">
        <v>243</v>
      </c>
      <c r="B51" s="83" t="s">
        <v>251</v>
      </c>
      <c r="C51" s="83" t="s">
        <v>243</v>
      </c>
      <c r="D51" s="83" t="s">
        <v>320</v>
      </c>
      <c r="E51" s="84" t="s">
        <v>321</v>
      </c>
      <c r="F51" s="98">
        <v>86000</v>
      </c>
      <c r="G51" s="98">
        <v>329798</v>
      </c>
      <c r="H51" s="98">
        <f t="shared" si="0"/>
        <v>243798</v>
      </c>
      <c r="I51" s="98">
        <v>159163</v>
      </c>
    </row>
    <row r="52" spans="1:9" ht="15" customHeight="1" outlineLevel="1">
      <c r="A52" s="83" t="s">
        <v>243</v>
      </c>
      <c r="B52" s="83" t="s">
        <v>251</v>
      </c>
      <c r="C52" s="83" t="s">
        <v>243</v>
      </c>
      <c r="D52" s="83" t="s">
        <v>322</v>
      </c>
      <c r="E52" s="84" t="s">
        <v>147</v>
      </c>
      <c r="F52" s="98">
        <v>98926</v>
      </c>
      <c r="G52" s="98">
        <v>156375</v>
      </c>
      <c r="H52" s="98">
        <f t="shared" si="0"/>
        <v>57449</v>
      </c>
      <c r="I52" s="98">
        <v>155951</v>
      </c>
    </row>
    <row r="53" spans="1:9" ht="15" customHeight="1" outlineLevel="1">
      <c r="A53" s="83" t="s">
        <v>243</v>
      </c>
      <c r="B53" s="83" t="s">
        <v>251</v>
      </c>
      <c r="C53" s="83" t="s">
        <v>243</v>
      </c>
      <c r="D53" s="83" t="s">
        <v>323</v>
      </c>
      <c r="E53" s="84" t="s">
        <v>148</v>
      </c>
      <c r="F53" s="98">
        <v>1463000</v>
      </c>
      <c r="G53" s="98">
        <v>359876</v>
      </c>
      <c r="H53" s="98">
        <f t="shared" si="0"/>
        <v>-1103124</v>
      </c>
      <c r="I53" s="98">
        <v>190976</v>
      </c>
    </row>
    <row r="54" spans="1:9" ht="15" customHeight="1" outlineLevel="1">
      <c r="A54" s="83" t="s">
        <v>243</v>
      </c>
      <c r="B54" s="83" t="s">
        <v>251</v>
      </c>
      <c r="C54" s="83" t="s">
        <v>243</v>
      </c>
      <c r="D54" s="83" t="s">
        <v>324</v>
      </c>
      <c r="E54" s="84" t="s">
        <v>325</v>
      </c>
      <c r="F54" s="98">
        <v>10000</v>
      </c>
      <c r="G54" s="98">
        <v>3831</v>
      </c>
      <c r="H54" s="98">
        <f t="shared" si="0"/>
        <v>-6169</v>
      </c>
      <c r="I54" s="98">
        <v>7428</v>
      </c>
    </row>
    <row r="55" spans="1:9" ht="15" customHeight="1" outlineLevel="1">
      <c r="A55" s="83" t="s">
        <v>243</v>
      </c>
      <c r="B55" s="83" t="s">
        <v>251</v>
      </c>
      <c r="C55" s="83" t="s">
        <v>243</v>
      </c>
      <c r="D55" s="83" t="s">
        <v>326</v>
      </c>
      <c r="E55" s="84" t="s">
        <v>327</v>
      </c>
      <c r="F55" s="98">
        <v>3000</v>
      </c>
      <c r="G55" s="98"/>
      <c r="H55" s="98">
        <f t="shared" si="0"/>
        <v>-3000</v>
      </c>
      <c r="I55" s="98"/>
    </row>
    <row r="56" spans="1:9" ht="15" customHeight="1" outlineLevel="1">
      <c r="A56" s="83" t="s">
        <v>243</v>
      </c>
      <c r="B56" s="83" t="s">
        <v>251</v>
      </c>
      <c r="C56" s="83" t="s">
        <v>243</v>
      </c>
      <c r="D56" s="83" t="s">
        <v>924</v>
      </c>
      <c r="E56" s="84" t="s">
        <v>925</v>
      </c>
      <c r="F56" s="98"/>
      <c r="G56" s="99"/>
      <c r="H56" s="98">
        <f t="shared" si="0"/>
        <v>0</v>
      </c>
      <c r="I56" s="99">
        <v>43</v>
      </c>
    </row>
    <row r="57" spans="1:9" ht="15" customHeight="1" outlineLevel="1">
      <c r="A57" s="83" t="s">
        <v>243</v>
      </c>
      <c r="B57" s="83" t="s">
        <v>251</v>
      </c>
      <c r="C57" s="83" t="s">
        <v>243</v>
      </c>
      <c r="D57" s="83" t="s">
        <v>328</v>
      </c>
      <c r="E57" s="84" t="s">
        <v>329</v>
      </c>
      <c r="F57" s="99">
        <v>1400000</v>
      </c>
      <c r="G57" s="98">
        <v>703387</v>
      </c>
      <c r="H57" s="98">
        <f t="shared" si="0"/>
        <v>-696613</v>
      </c>
      <c r="I57" s="99">
        <v>797248</v>
      </c>
    </row>
    <row r="58" spans="1:9" ht="15" customHeight="1" outlineLevel="1">
      <c r="A58" s="83" t="s">
        <v>243</v>
      </c>
      <c r="B58" s="83" t="s">
        <v>251</v>
      </c>
      <c r="C58" s="83" t="s">
        <v>243</v>
      </c>
      <c r="D58" s="83" t="s">
        <v>330</v>
      </c>
      <c r="E58" s="84" t="s">
        <v>331</v>
      </c>
      <c r="F58" s="98">
        <v>78248</v>
      </c>
      <c r="G58" s="98">
        <v>112056</v>
      </c>
      <c r="H58" s="98">
        <f t="shared" si="0"/>
        <v>33808</v>
      </c>
      <c r="I58" s="98">
        <v>86235</v>
      </c>
    </row>
    <row r="59" spans="1:9" ht="15" customHeight="1" outlineLevel="1">
      <c r="A59" s="83" t="s">
        <v>243</v>
      </c>
      <c r="B59" s="83" t="s">
        <v>251</v>
      </c>
      <c r="C59" s="83" t="s">
        <v>243</v>
      </c>
      <c r="D59" s="83" t="s">
        <v>332</v>
      </c>
      <c r="E59" s="84" t="s">
        <v>149</v>
      </c>
      <c r="F59" s="98">
        <v>350000</v>
      </c>
      <c r="G59" s="98">
        <v>256116</v>
      </c>
      <c r="H59" s="98">
        <f t="shared" si="0"/>
        <v>-93884</v>
      </c>
      <c r="I59" s="98">
        <v>216514</v>
      </c>
    </row>
    <row r="60" spans="1:9" ht="15" customHeight="1" outlineLevel="1">
      <c r="A60" s="83" t="s">
        <v>243</v>
      </c>
      <c r="B60" s="83" t="s">
        <v>262</v>
      </c>
      <c r="C60" s="83" t="s">
        <v>244</v>
      </c>
      <c r="D60" s="83" t="s">
        <v>402</v>
      </c>
      <c r="E60" s="84" t="s">
        <v>164</v>
      </c>
      <c r="F60" s="98"/>
      <c r="G60" s="98"/>
      <c r="H60" s="98">
        <f t="shared" si="0"/>
        <v>0</v>
      </c>
      <c r="I60" s="98">
        <v>200</v>
      </c>
    </row>
    <row r="61" spans="1:9" ht="15" customHeight="1" outlineLevel="1">
      <c r="A61" s="83" t="s">
        <v>243</v>
      </c>
      <c r="B61" s="83" t="s">
        <v>262</v>
      </c>
      <c r="C61" s="83" t="s">
        <v>244</v>
      </c>
      <c r="D61" s="83" t="s">
        <v>333</v>
      </c>
      <c r="E61" s="84" t="s">
        <v>334</v>
      </c>
      <c r="F61" s="98">
        <v>550000</v>
      </c>
      <c r="G61" s="98">
        <v>475346</v>
      </c>
      <c r="H61" s="98">
        <f t="shared" si="0"/>
        <v>-74654</v>
      </c>
      <c r="I61" s="98">
        <v>443420</v>
      </c>
    </row>
    <row r="62" spans="1:9" ht="15" customHeight="1" outlineLevel="1">
      <c r="A62" s="83" t="s">
        <v>243</v>
      </c>
      <c r="B62" s="83" t="s">
        <v>262</v>
      </c>
      <c r="C62" s="83" t="s">
        <v>244</v>
      </c>
      <c r="D62" s="83" t="s">
        <v>335</v>
      </c>
      <c r="E62" s="84" t="s">
        <v>336</v>
      </c>
      <c r="F62" s="98">
        <v>9300000</v>
      </c>
      <c r="G62" s="98">
        <v>9298805</v>
      </c>
      <c r="H62" s="98">
        <f t="shared" si="0"/>
        <v>-1195</v>
      </c>
      <c r="I62" s="98">
        <v>9475363</v>
      </c>
    </row>
    <row r="63" spans="1:9" ht="15" customHeight="1" outlineLevel="1">
      <c r="A63" s="83" t="s">
        <v>243</v>
      </c>
      <c r="B63" s="83" t="s">
        <v>262</v>
      </c>
      <c r="C63" s="83" t="s">
        <v>244</v>
      </c>
      <c r="D63" s="83" t="s">
        <v>337</v>
      </c>
      <c r="E63" s="84" t="s">
        <v>338</v>
      </c>
      <c r="F63" s="98">
        <v>1295000</v>
      </c>
      <c r="G63" s="98">
        <v>1403112</v>
      </c>
      <c r="H63" s="98">
        <f t="shared" si="0"/>
        <v>108112</v>
      </c>
      <c r="I63" s="98">
        <v>1162618</v>
      </c>
    </row>
    <row r="64" spans="1:9" ht="15" customHeight="1" outlineLevel="1">
      <c r="A64" s="83" t="s">
        <v>243</v>
      </c>
      <c r="B64" s="83" t="s">
        <v>262</v>
      </c>
      <c r="C64" s="83" t="s">
        <v>244</v>
      </c>
      <c r="D64" s="83" t="s">
        <v>339</v>
      </c>
      <c r="E64" s="84" t="s">
        <v>340</v>
      </c>
      <c r="F64" s="98">
        <v>15000</v>
      </c>
      <c r="G64" s="98">
        <v>11339</v>
      </c>
      <c r="H64" s="98">
        <f t="shared" si="0"/>
        <v>-3661</v>
      </c>
      <c r="I64" s="98">
        <v>10630</v>
      </c>
    </row>
    <row r="65" spans="1:9" ht="15" customHeight="1" outlineLevel="1">
      <c r="A65" s="83" t="s">
        <v>243</v>
      </c>
      <c r="B65" s="83" t="s">
        <v>262</v>
      </c>
      <c r="C65" s="83" t="s">
        <v>244</v>
      </c>
      <c r="D65" s="83" t="s">
        <v>341</v>
      </c>
      <c r="E65" s="84" t="s">
        <v>151</v>
      </c>
      <c r="F65" s="98">
        <v>5000</v>
      </c>
      <c r="G65" s="98"/>
      <c r="H65" s="98">
        <f t="shared" si="0"/>
        <v>-5000</v>
      </c>
      <c r="I65" s="99">
        <v>297</v>
      </c>
    </row>
    <row r="66" spans="1:9" ht="15" customHeight="1" outlineLevel="1">
      <c r="A66" s="83" t="s">
        <v>243</v>
      </c>
      <c r="B66" s="83" t="s">
        <v>262</v>
      </c>
      <c r="C66" s="83" t="s">
        <v>244</v>
      </c>
      <c r="D66" s="83" t="s">
        <v>342</v>
      </c>
      <c r="E66" s="84" t="s">
        <v>343</v>
      </c>
      <c r="F66" s="98">
        <v>10000</v>
      </c>
      <c r="G66" s="98">
        <v>22289</v>
      </c>
      <c r="H66" s="98">
        <f t="shared" si="0"/>
        <v>12289</v>
      </c>
      <c r="I66" s="99">
        <v>29787</v>
      </c>
    </row>
    <row r="67" spans="1:9" ht="15" customHeight="1" outlineLevel="1">
      <c r="A67" s="83" t="s">
        <v>243</v>
      </c>
      <c r="B67" s="83" t="s">
        <v>262</v>
      </c>
      <c r="C67" s="83" t="s">
        <v>244</v>
      </c>
      <c r="D67" s="83" t="s">
        <v>344</v>
      </c>
      <c r="E67" s="84" t="s">
        <v>345</v>
      </c>
      <c r="F67" s="98">
        <v>1010000</v>
      </c>
      <c r="G67" s="98">
        <v>1034283</v>
      </c>
      <c r="H67" s="98">
        <f t="shared" si="0"/>
        <v>24283</v>
      </c>
      <c r="I67" s="98">
        <v>836414</v>
      </c>
    </row>
    <row r="68" spans="1:9" ht="15" customHeight="1" outlineLevel="1">
      <c r="A68" s="83" t="s">
        <v>243</v>
      </c>
      <c r="B68" s="83" t="s">
        <v>262</v>
      </c>
      <c r="C68" s="83" t="s">
        <v>244</v>
      </c>
      <c r="D68" s="83" t="s">
        <v>346</v>
      </c>
      <c r="E68" s="84" t="s">
        <v>347</v>
      </c>
      <c r="F68" s="98">
        <v>240000</v>
      </c>
      <c r="G68" s="98">
        <v>286800</v>
      </c>
      <c r="H68" s="98">
        <f t="shared" si="0"/>
        <v>46800</v>
      </c>
      <c r="I68" s="98">
        <v>261635</v>
      </c>
    </row>
    <row r="69" spans="1:9" ht="15" customHeight="1" outlineLevel="1">
      <c r="A69" s="83" t="s">
        <v>243</v>
      </c>
      <c r="B69" s="83" t="s">
        <v>262</v>
      </c>
      <c r="C69" s="83" t="s">
        <v>244</v>
      </c>
      <c r="D69" s="83" t="s">
        <v>348</v>
      </c>
      <c r="E69" s="84" t="s">
        <v>152</v>
      </c>
      <c r="F69" s="98">
        <v>270000</v>
      </c>
      <c r="G69" s="98">
        <v>270000</v>
      </c>
      <c r="H69" s="98">
        <f t="shared" si="0"/>
        <v>0</v>
      </c>
      <c r="I69" s="98">
        <v>270000</v>
      </c>
    </row>
    <row r="70" spans="1:9" ht="15" customHeight="1" outlineLevel="1">
      <c r="A70" s="83" t="s">
        <v>243</v>
      </c>
      <c r="B70" s="83" t="s">
        <v>262</v>
      </c>
      <c r="C70" s="83" t="s">
        <v>244</v>
      </c>
      <c r="D70" s="83" t="s">
        <v>349</v>
      </c>
      <c r="E70" s="84" t="s">
        <v>350</v>
      </c>
      <c r="F70" s="98">
        <v>660000</v>
      </c>
      <c r="G70" s="98">
        <v>447251</v>
      </c>
      <c r="H70" s="98">
        <f t="shared" ref="H70:H133" si="1">G70-F70</f>
        <v>-212749</v>
      </c>
      <c r="I70" s="98">
        <v>351444</v>
      </c>
    </row>
    <row r="71" spans="1:9" ht="15" customHeight="1" outlineLevel="1">
      <c r="A71" s="83" t="s">
        <v>243</v>
      </c>
      <c r="B71" s="83" t="s">
        <v>262</v>
      </c>
      <c r="C71" s="83" t="s">
        <v>244</v>
      </c>
      <c r="D71" s="83" t="s">
        <v>351</v>
      </c>
      <c r="E71" s="84" t="s">
        <v>352</v>
      </c>
      <c r="F71" s="98">
        <v>150000</v>
      </c>
      <c r="G71" s="98">
        <v>116493</v>
      </c>
      <c r="H71" s="98">
        <f t="shared" si="1"/>
        <v>-33507</v>
      </c>
      <c r="I71" s="98">
        <v>276642</v>
      </c>
    </row>
    <row r="72" spans="1:9" ht="15" customHeight="1" outlineLevel="1">
      <c r="A72" s="83" t="s">
        <v>243</v>
      </c>
      <c r="B72" s="83" t="s">
        <v>262</v>
      </c>
      <c r="C72" s="83" t="s">
        <v>244</v>
      </c>
      <c r="D72" s="83" t="s">
        <v>353</v>
      </c>
      <c r="E72" s="84" t="s">
        <v>354</v>
      </c>
      <c r="F72" s="98">
        <v>25000</v>
      </c>
      <c r="G72" s="98">
        <v>35254</v>
      </c>
      <c r="H72" s="98">
        <f t="shared" si="1"/>
        <v>10254</v>
      </c>
      <c r="I72" s="98">
        <v>19377</v>
      </c>
    </row>
    <row r="73" spans="1:9" ht="15" customHeight="1" outlineLevel="1">
      <c r="A73" s="83" t="s">
        <v>243</v>
      </c>
      <c r="B73" s="83" t="s">
        <v>262</v>
      </c>
      <c r="C73" s="83" t="s">
        <v>244</v>
      </c>
      <c r="D73" s="83" t="s">
        <v>355</v>
      </c>
      <c r="E73" s="84" t="s">
        <v>356</v>
      </c>
      <c r="F73" s="98">
        <v>40000</v>
      </c>
      <c r="G73" s="98">
        <v>102063</v>
      </c>
      <c r="H73" s="98">
        <f t="shared" si="1"/>
        <v>62063</v>
      </c>
      <c r="I73" s="98">
        <v>114175</v>
      </c>
    </row>
    <row r="74" spans="1:9" ht="15" customHeight="1" outlineLevel="1">
      <c r="A74" s="83" t="s">
        <v>243</v>
      </c>
      <c r="B74" s="83" t="s">
        <v>262</v>
      </c>
      <c r="C74" s="83" t="s">
        <v>244</v>
      </c>
      <c r="D74" s="83" t="s">
        <v>357</v>
      </c>
      <c r="E74" s="84" t="s">
        <v>358</v>
      </c>
      <c r="F74" s="98">
        <v>105000</v>
      </c>
      <c r="G74" s="98">
        <v>103530</v>
      </c>
      <c r="H74" s="98">
        <f t="shared" si="1"/>
        <v>-1470</v>
      </c>
      <c r="I74" s="98">
        <v>65714</v>
      </c>
    </row>
    <row r="75" spans="1:9" ht="15" customHeight="1" outlineLevel="1">
      <c r="A75" s="83" t="s">
        <v>243</v>
      </c>
      <c r="B75" s="83" t="s">
        <v>262</v>
      </c>
      <c r="C75" s="83" t="s">
        <v>244</v>
      </c>
      <c r="D75" s="83" t="s">
        <v>359</v>
      </c>
      <c r="E75" s="84" t="s">
        <v>360</v>
      </c>
      <c r="F75" s="98">
        <v>155000</v>
      </c>
      <c r="G75" s="98">
        <v>135396</v>
      </c>
      <c r="H75" s="98">
        <f t="shared" si="1"/>
        <v>-19604</v>
      </c>
      <c r="I75" s="98">
        <v>148230</v>
      </c>
    </row>
    <row r="76" spans="1:9" ht="15" customHeight="1" outlineLevel="1">
      <c r="A76" s="83" t="s">
        <v>243</v>
      </c>
      <c r="B76" s="83" t="s">
        <v>262</v>
      </c>
      <c r="C76" s="83" t="s">
        <v>244</v>
      </c>
      <c r="D76" s="83" t="s">
        <v>361</v>
      </c>
      <c r="E76" s="84" t="s">
        <v>362</v>
      </c>
      <c r="F76" s="98">
        <v>360000</v>
      </c>
      <c r="G76" s="98">
        <v>767959</v>
      </c>
      <c r="H76" s="98">
        <f t="shared" si="1"/>
        <v>407959</v>
      </c>
      <c r="I76" s="98">
        <v>599055</v>
      </c>
    </row>
    <row r="77" spans="1:9" ht="15" customHeight="1" outlineLevel="1">
      <c r="A77" s="83" t="s">
        <v>243</v>
      </c>
      <c r="B77" s="83" t="s">
        <v>262</v>
      </c>
      <c r="C77" s="83" t="s">
        <v>244</v>
      </c>
      <c r="D77" s="83" t="s">
        <v>363</v>
      </c>
      <c r="E77" s="84" t="s">
        <v>153</v>
      </c>
      <c r="F77" s="98">
        <v>340000</v>
      </c>
      <c r="G77" s="98">
        <v>375474</v>
      </c>
      <c r="H77" s="98">
        <f t="shared" si="1"/>
        <v>35474</v>
      </c>
      <c r="I77" s="98">
        <v>323156</v>
      </c>
    </row>
    <row r="78" spans="1:9" ht="15" customHeight="1" outlineLevel="1">
      <c r="A78" s="83" t="s">
        <v>243</v>
      </c>
      <c r="B78" s="83" t="s">
        <v>262</v>
      </c>
      <c r="C78" s="83" t="s">
        <v>244</v>
      </c>
      <c r="D78" s="83" t="s">
        <v>364</v>
      </c>
      <c r="E78" s="84" t="s">
        <v>154</v>
      </c>
      <c r="F78" s="98">
        <v>330000</v>
      </c>
      <c r="G78" s="98">
        <v>225104</v>
      </c>
      <c r="H78" s="98">
        <f t="shared" si="1"/>
        <v>-104896</v>
      </c>
      <c r="I78" s="98">
        <v>380520</v>
      </c>
    </row>
    <row r="79" spans="1:9" ht="15" customHeight="1" outlineLevel="1">
      <c r="A79" s="83" t="s">
        <v>243</v>
      </c>
      <c r="B79" s="83" t="s">
        <v>262</v>
      </c>
      <c r="C79" s="83" t="s">
        <v>244</v>
      </c>
      <c r="D79" s="83" t="s">
        <v>365</v>
      </c>
      <c r="E79" s="84" t="s">
        <v>366</v>
      </c>
      <c r="F79" s="98">
        <v>1899000</v>
      </c>
      <c r="G79" s="98">
        <v>1035747</v>
      </c>
      <c r="H79" s="98">
        <f t="shared" si="1"/>
        <v>-863253</v>
      </c>
      <c r="I79" s="98">
        <v>1113676</v>
      </c>
    </row>
    <row r="80" spans="1:9" ht="15" customHeight="1" outlineLevel="1">
      <c r="A80" s="83" t="s">
        <v>243</v>
      </c>
      <c r="B80" s="83" t="s">
        <v>262</v>
      </c>
      <c r="C80" s="83" t="s">
        <v>244</v>
      </c>
      <c r="D80" s="83" t="s">
        <v>367</v>
      </c>
      <c r="E80" s="84" t="s">
        <v>155</v>
      </c>
      <c r="F80" s="98">
        <v>2050000</v>
      </c>
      <c r="G80" s="98">
        <v>1964210</v>
      </c>
      <c r="H80" s="98">
        <f t="shared" si="1"/>
        <v>-85790</v>
      </c>
      <c r="I80" s="98">
        <v>2178120</v>
      </c>
    </row>
    <row r="81" spans="1:9" ht="15" customHeight="1" outlineLevel="1">
      <c r="A81" s="83" t="s">
        <v>243</v>
      </c>
      <c r="B81" s="83" t="s">
        <v>262</v>
      </c>
      <c r="C81" s="83" t="s">
        <v>244</v>
      </c>
      <c r="D81" s="83" t="s">
        <v>368</v>
      </c>
      <c r="E81" s="84" t="s">
        <v>369</v>
      </c>
      <c r="F81" s="98">
        <v>11000</v>
      </c>
      <c r="G81" s="98">
        <v>6892</v>
      </c>
      <c r="H81" s="98">
        <f t="shared" si="1"/>
        <v>-4108</v>
      </c>
      <c r="I81" s="98">
        <v>8450</v>
      </c>
    </row>
    <row r="82" spans="1:9" ht="15" customHeight="1" outlineLevel="1">
      <c r="A82" s="83" t="s">
        <v>243</v>
      </c>
      <c r="B82" s="83" t="s">
        <v>262</v>
      </c>
      <c r="C82" s="83" t="s">
        <v>244</v>
      </c>
      <c r="D82" s="83" t="s">
        <v>370</v>
      </c>
      <c r="E82" s="84" t="s">
        <v>156</v>
      </c>
      <c r="F82" s="98">
        <v>52500</v>
      </c>
      <c r="G82" s="98">
        <v>58903</v>
      </c>
      <c r="H82" s="98">
        <f t="shared" si="1"/>
        <v>6403</v>
      </c>
      <c r="I82" s="98">
        <v>41732</v>
      </c>
    </row>
    <row r="83" spans="1:9" ht="15" customHeight="1" outlineLevel="1">
      <c r="A83" s="83" t="s">
        <v>243</v>
      </c>
      <c r="B83" s="83" t="s">
        <v>262</v>
      </c>
      <c r="C83" s="83" t="s">
        <v>244</v>
      </c>
      <c r="D83" s="83" t="s">
        <v>371</v>
      </c>
      <c r="E83" s="84" t="s">
        <v>157</v>
      </c>
      <c r="F83" s="98">
        <v>107000</v>
      </c>
      <c r="G83" s="98">
        <v>59</v>
      </c>
      <c r="H83" s="98">
        <f t="shared" si="1"/>
        <v>-106941</v>
      </c>
      <c r="I83" s="98">
        <v>2309809</v>
      </c>
    </row>
    <row r="84" spans="1:9" ht="15" customHeight="1" outlineLevel="1">
      <c r="A84" s="83" t="s">
        <v>243</v>
      </c>
      <c r="B84" s="83" t="s">
        <v>262</v>
      </c>
      <c r="C84" s="83" t="s">
        <v>244</v>
      </c>
      <c r="D84" s="83" t="s">
        <v>372</v>
      </c>
      <c r="E84" s="84" t="s">
        <v>158</v>
      </c>
      <c r="F84" s="99"/>
      <c r="G84" s="98"/>
      <c r="H84" s="98">
        <f t="shared" si="1"/>
        <v>0</v>
      </c>
      <c r="I84" s="98">
        <v>9847</v>
      </c>
    </row>
    <row r="85" spans="1:9" ht="15" customHeight="1" outlineLevel="1">
      <c r="A85" s="83" t="s">
        <v>243</v>
      </c>
      <c r="B85" s="83" t="s">
        <v>262</v>
      </c>
      <c r="C85" s="83" t="s">
        <v>244</v>
      </c>
      <c r="D85" s="83" t="s">
        <v>373</v>
      </c>
      <c r="E85" s="84" t="s">
        <v>374</v>
      </c>
      <c r="F85" s="98">
        <v>9896555</v>
      </c>
      <c r="G85" s="98">
        <v>18670842</v>
      </c>
      <c r="H85" s="98">
        <f t="shared" si="1"/>
        <v>8774287</v>
      </c>
      <c r="I85" s="98">
        <v>11096147</v>
      </c>
    </row>
    <row r="86" spans="1:9" ht="15" customHeight="1" outlineLevel="1">
      <c r="A86" s="83" t="s">
        <v>243</v>
      </c>
      <c r="B86" s="83" t="s">
        <v>262</v>
      </c>
      <c r="C86" s="83" t="s">
        <v>244</v>
      </c>
      <c r="D86" s="83" t="s">
        <v>375</v>
      </c>
      <c r="E86" s="84" t="s">
        <v>159</v>
      </c>
      <c r="F86" s="99"/>
      <c r="G86" s="98">
        <v>116478</v>
      </c>
      <c r="H86" s="98">
        <f t="shared" si="1"/>
        <v>116478</v>
      </c>
      <c r="I86" s="98">
        <v>113490</v>
      </c>
    </row>
    <row r="87" spans="1:9" ht="15" customHeight="1" outlineLevel="1">
      <c r="A87" s="83" t="s">
        <v>243</v>
      </c>
      <c r="B87" s="83" t="s">
        <v>262</v>
      </c>
      <c r="C87" s="83" t="s">
        <v>244</v>
      </c>
      <c r="D87" s="83" t="s">
        <v>376</v>
      </c>
      <c r="E87" s="84" t="s">
        <v>377</v>
      </c>
      <c r="F87" s="98">
        <v>135330</v>
      </c>
      <c r="G87" s="98">
        <v>101690</v>
      </c>
      <c r="H87" s="98">
        <f t="shared" si="1"/>
        <v>-33640</v>
      </c>
      <c r="I87" s="98">
        <v>97482</v>
      </c>
    </row>
    <row r="88" spans="1:9" ht="15" customHeight="1" outlineLevel="1">
      <c r="A88" s="83" t="s">
        <v>243</v>
      </c>
      <c r="B88" s="83" t="s">
        <v>262</v>
      </c>
      <c r="C88" s="83" t="s">
        <v>244</v>
      </c>
      <c r="D88" s="83" t="s">
        <v>378</v>
      </c>
      <c r="E88" s="84" t="s">
        <v>160</v>
      </c>
      <c r="F88" s="98">
        <v>813750</v>
      </c>
      <c r="G88" s="98">
        <v>1008772</v>
      </c>
      <c r="H88" s="98">
        <f t="shared" si="1"/>
        <v>195022</v>
      </c>
      <c r="I88" s="98">
        <v>830209</v>
      </c>
    </row>
    <row r="89" spans="1:9" ht="15" customHeight="1" outlineLevel="1">
      <c r="A89" s="83" t="s">
        <v>243</v>
      </c>
      <c r="B89" s="83" t="s">
        <v>262</v>
      </c>
      <c r="C89" s="83" t="s">
        <v>244</v>
      </c>
      <c r="D89" s="83" t="s">
        <v>379</v>
      </c>
      <c r="E89" s="84" t="s">
        <v>380</v>
      </c>
      <c r="F89" s="98">
        <v>94000</v>
      </c>
      <c r="G89" s="98">
        <v>579646</v>
      </c>
      <c r="H89" s="98">
        <f t="shared" si="1"/>
        <v>485646</v>
      </c>
      <c r="I89" s="98">
        <v>357526</v>
      </c>
    </row>
    <row r="90" spans="1:9" ht="15" customHeight="1" outlineLevel="1">
      <c r="A90" s="83" t="s">
        <v>243</v>
      </c>
      <c r="B90" s="83" t="s">
        <v>262</v>
      </c>
      <c r="C90" s="83" t="s">
        <v>244</v>
      </c>
      <c r="D90" s="83" t="s">
        <v>381</v>
      </c>
      <c r="E90" s="84" t="s">
        <v>161</v>
      </c>
      <c r="F90" s="98">
        <v>3958000</v>
      </c>
      <c r="G90" s="98">
        <v>4478681</v>
      </c>
      <c r="H90" s="98">
        <f t="shared" si="1"/>
        <v>520681</v>
      </c>
      <c r="I90" s="98">
        <v>5811180</v>
      </c>
    </row>
    <row r="91" spans="1:9" ht="15" customHeight="1" outlineLevel="1">
      <c r="A91" s="83" t="s">
        <v>243</v>
      </c>
      <c r="B91" s="83" t="s">
        <v>262</v>
      </c>
      <c r="C91" s="83" t="s">
        <v>244</v>
      </c>
      <c r="D91" s="83" t="s">
        <v>382</v>
      </c>
      <c r="E91" s="84" t="s">
        <v>383</v>
      </c>
      <c r="F91" s="98">
        <v>246000</v>
      </c>
      <c r="G91" s="98">
        <v>580937</v>
      </c>
      <c r="H91" s="98">
        <f t="shared" si="1"/>
        <v>334937</v>
      </c>
      <c r="I91" s="98">
        <v>401946</v>
      </c>
    </row>
    <row r="92" spans="1:9" ht="15" customHeight="1" outlineLevel="1">
      <c r="A92" s="83" t="s">
        <v>243</v>
      </c>
      <c r="B92" s="83" t="s">
        <v>262</v>
      </c>
      <c r="C92" s="83" t="s">
        <v>244</v>
      </c>
      <c r="D92" s="83" t="s">
        <v>384</v>
      </c>
      <c r="E92" s="84" t="s">
        <v>385</v>
      </c>
      <c r="F92" s="98">
        <v>20000</v>
      </c>
      <c r="G92" s="99"/>
      <c r="H92" s="98">
        <f t="shared" si="1"/>
        <v>-20000</v>
      </c>
      <c r="I92" s="99"/>
    </row>
    <row r="93" spans="1:9" ht="15" customHeight="1" outlineLevel="1">
      <c r="A93" s="83" t="s">
        <v>243</v>
      </c>
      <c r="B93" s="83" t="s">
        <v>262</v>
      </c>
      <c r="C93" s="83" t="s">
        <v>244</v>
      </c>
      <c r="D93" s="83" t="s">
        <v>386</v>
      </c>
      <c r="E93" s="84" t="s">
        <v>387</v>
      </c>
      <c r="F93" s="98">
        <v>200000</v>
      </c>
      <c r="G93" s="98">
        <v>70688</v>
      </c>
      <c r="H93" s="98">
        <f t="shared" si="1"/>
        <v>-129312</v>
      </c>
      <c r="I93" s="98">
        <v>65111</v>
      </c>
    </row>
    <row r="94" spans="1:9" ht="15" customHeight="1" outlineLevel="1">
      <c r="A94" s="83" t="s">
        <v>243</v>
      </c>
      <c r="B94" s="83" t="s">
        <v>262</v>
      </c>
      <c r="C94" s="83" t="s">
        <v>244</v>
      </c>
      <c r="D94" s="83" t="s">
        <v>388</v>
      </c>
      <c r="E94" s="84" t="s">
        <v>389</v>
      </c>
      <c r="F94" s="98">
        <v>446447</v>
      </c>
      <c r="G94" s="98">
        <v>507133</v>
      </c>
      <c r="H94" s="98">
        <f t="shared" si="1"/>
        <v>60686</v>
      </c>
      <c r="I94" s="98">
        <v>473953</v>
      </c>
    </row>
    <row r="95" spans="1:9" ht="15" customHeight="1" outlineLevel="1">
      <c r="A95" s="83" t="s">
        <v>243</v>
      </c>
      <c r="B95" s="83" t="s">
        <v>262</v>
      </c>
      <c r="C95" s="83" t="s">
        <v>244</v>
      </c>
      <c r="D95" s="83" t="s">
        <v>390</v>
      </c>
      <c r="E95" s="84" t="s">
        <v>391</v>
      </c>
      <c r="F95" s="98">
        <v>17000</v>
      </c>
      <c r="G95" s="98">
        <v>19753</v>
      </c>
      <c r="H95" s="98">
        <f t="shared" si="1"/>
        <v>2753</v>
      </c>
      <c r="I95" s="98">
        <v>18996</v>
      </c>
    </row>
    <row r="96" spans="1:9" ht="15" customHeight="1" outlineLevel="1">
      <c r="A96" s="83" t="s">
        <v>243</v>
      </c>
      <c r="B96" s="83" t="s">
        <v>262</v>
      </c>
      <c r="C96" s="83" t="s">
        <v>244</v>
      </c>
      <c r="D96" s="83" t="s">
        <v>926</v>
      </c>
      <c r="E96" s="84" t="s">
        <v>927</v>
      </c>
      <c r="F96" s="98">
        <v>136000</v>
      </c>
      <c r="G96" s="98">
        <v>178102</v>
      </c>
      <c r="H96" s="98">
        <f t="shared" si="1"/>
        <v>42102</v>
      </c>
      <c r="I96" s="99">
        <v>200207</v>
      </c>
    </row>
    <row r="97" spans="1:9" ht="15" customHeight="1" outlineLevel="1">
      <c r="A97" s="83" t="s">
        <v>243</v>
      </c>
      <c r="B97" s="83" t="s">
        <v>262</v>
      </c>
      <c r="C97" s="83" t="s">
        <v>251</v>
      </c>
      <c r="D97" s="83" t="s">
        <v>392</v>
      </c>
      <c r="E97" s="84" t="s">
        <v>393</v>
      </c>
      <c r="F97" s="98">
        <v>76000</v>
      </c>
      <c r="G97" s="98">
        <v>25060</v>
      </c>
      <c r="H97" s="98">
        <f t="shared" si="1"/>
        <v>-50940</v>
      </c>
      <c r="I97" s="98">
        <v>32820</v>
      </c>
    </row>
    <row r="98" spans="1:9" ht="15" customHeight="1" outlineLevel="1">
      <c r="A98" s="83" t="s">
        <v>243</v>
      </c>
      <c r="B98" s="83" t="s">
        <v>262</v>
      </c>
      <c r="C98" s="83" t="s">
        <v>251</v>
      </c>
      <c r="D98" s="83" t="s">
        <v>394</v>
      </c>
      <c r="E98" s="84" t="s">
        <v>395</v>
      </c>
      <c r="F98" s="98">
        <v>16500</v>
      </c>
      <c r="G98" s="98">
        <v>11500</v>
      </c>
      <c r="H98" s="98">
        <f t="shared" si="1"/>
        <v>-5000</v>
      </c>
      <c r="I98" s="98">
        <v>11500</v>
      </c>
    </row>
    <row r="99" spans="1:9" ht="15" customHeight="1" outlineLevel="1">
      <c r="A99" s="83" t="s">
        <v>243</v>
      </c>
      <c r="B99" s="83" t="s">
        <v>262</v>
      </c>
      <c r="C99" s="83" t="s">
        <v>251</v>
      </c>
      <c r="D99" s="83" t="s">
        <v>396</v>
      </c>
      <c r="E99" s="84" t="s">
        <v>162</v>
      </c>
      <c r="F99" s="98">
        <v>300000</v>
      </c>
      <c r="G99" s="98">
        <v>15140</v>
      </c>
      <c r="H99" s="98">
        <f t="shared" si="1"/>
        <v>-284860</v>
      </c>
      <c r="I99" s="98">
        <v>70066</v>
      </c>
    </row>
    <row r="100" spans="1:9" ht="15" customHeight="1" outlineLevel="1">
      <c r="A100" s="83" t="s">
        <v>243</v>
      </c>
      <c r="B100" s="83" t="s">
        <v>262</v>
      </c>
      <c r="C100" s="83" t="s">
        <v>251</v>
      </c>
      <c r="D100" s="83" t="s">
        <v>397</v>
      </c>
      <c r="E100" s="84" t="s">
        <v>163</v>
      </c>
      <c r="F100" s="98">
        <v>59761</v>
      </c>
      <c r="G100" s="98">
        <v>80073</v>
      </c>
      <c r="H100" s="98">
        <f t="shared" si="1"/>
        <v>20312</v>
      </c>
      <c r="I100" s="98">
        <v>48546</v>
      </c>
    </row>
    <row r="101" spans="1:9" ht="15" customHeight="1" outlineLevel="1">
      <c r="A101" s="83" t="s">
        <v>243</v>
      </c>
      <c r="B101" s="83" t="s">
        <v>262</v>
      </c>
      <c r="C101" s="83" t="s">
        <v>251</v>
      </c>
      <c r="D101" s="83" t="s">
        <v>398</v>
      </c>
      <c r="E101" s="84" t="s">
        <v>399</v>
      </c>
      <c r="F101" s="98">
        <v>55963</v>
      </c>
      <c r="G101" s="98">
        <v>38289</v>
      </c>
      <c r="H101" s="98">
        <f t="shared" si="1"/>
        <v>-17674</v>
      </c>
      <c r="I101" s="98">
        <v>27814</v>
      </c>
    </row>
    <row r="102" spans="1:9" ht="15" customHeight="1" outlineLevel="1">
      <c r="A102" s="83" t="s">
        <v>243</v>
      </c>
      <c r="B102" s="83" t="s">
        <v>262</v>
      </c>
      <c r="C102" s="83" t="s">
        <v>251</v>
      </c>
      <c r="D102" s="83" t="s">
        <v>400</v>
      </c>
      <c r="E102" s="84" t="s">
        <v>401</v>
      </c>
      <c r="F102" s="98">
        <v>23300</v>
      </c>
      <c r="G102" s="98">
        <v>12554</v>
      </c>
      <c r="H102" s="98">
        <f t="shared" si="1"/>
        <v>-10746</v>
      </c>
      <c r="I102" s="98">
        <v>11218</v>
      </c>
    </row>
    <row r="103" spans="1:9" ht="15" customHeight="1" outlineLevel="1">
      <c r="A103" s="83" t="s">
        <v>243</v>
      </c>
      <c r="B103" s="83" t="s">
        <v>262</v>
      </c>
      <c r="C103" s="83" t="s">
        <v>251</v>
      </c>
      <c r="D103" s="83" t="s">
        <v>402</v>
      </c>
      <c r="E103" s="84" t="s">
        <v>164</v>
      </c>
      <c r="F103" s="98">
        <v>121000</v>
      </c>
      <c r="G103" s="98">
        <v>287823</v>
      </c>
      <c r="H103" s="98">
        <f t="shared" si="1"/>
        <v>166823</v>
      </c>
      <c r="I103" s="98">
        <v>189123</v>
      </c>
    </row>
    <row r="104" spans="1:9" ht="15" customHeight="1" outlineLevel="1">
      <c r="A104" s="83" t="s">
        <v>243</v>
      </c>
      <c r="B104" s="83" t="s">
        <v>262</v>
      </c>
      <c r="C104" s="83" t="s">
        <v>251</v>
      </c>
      <c r="D104" s="83" t="s">
        <v>403</v>
      </c>
      <c r="E104" s="84" t="s">
        <v>150</v>
      </c>
      <c r="F104" s="98">
        <v>5000</v>
      </c>
      <c r="G104" s="98">
        <v>12988</v>
      </c>
      <c r="H104" s="98">
        <f t="shared" si="1"/>
        <v>7988</v>
      </c>
      <c r="I104" s="98">
        <v>34583</v>
      </c>
    </row>
    <row r="105" spans="1:9" ht="15" customHeight="1" outlineLevel="1">
      <c r="A105" s="83" t="s">
        <v>243</v>
      </c>
      <c r="B105" s="83" t="s">
        <v>262</v>
      </c>
      <c r="C105" s="83" t="s">
        <v>251</v>
      </c>
      <c r="D105" s="83" t="s">
        <v>404</v>
      </c>
      <c r="E105" s="84" t="s">
        <v>165</v>
      </c>
      <c r="F105" s="98">
        <v>30000</v>
      </c>
      <c r="G105" s="98">
        <v>34985</v>
      </c>
      <c r="H105" s="98">
        <f t="shared" si="1"/>
        <v>4985</v>
      </c>
      <c r="I105" s="98">
        <v>18531</v>
      </c>
    </row>
    <row r="106" spans="1:9" ht="15" customHeight="1" outlineLevel="1">
      <c r="A106" s="83" t="s">
        <v>243</v>
      </c>
      <c r="B106" s="83" t="s">
        <v>262</v>
      </c>
      <c r="C106" s="83" t="s">
        <v>251</v>
      </c>
      <c r="D106" s="83" t="s">
        <v>405</v>
      </c>
      <c r="E106" s="84" t="s">
        <v>174</v>
      </c>
      <c r="F106" s="98">
        <v>14000</v>
      </c>
      <c r="G106" s="98">
        <v>13383</v>
      </c>
      <c r="H106" s="98">
        <f t="shared" si="1"/>
        <v>-617</v>
      </c>
      <c r="I106" s="98">
        <v>9386</v>
      </c>
    </row>
    <row r="107" spans="1:9" ht="15" customHeight="1" outlineLevel="1">
      <c r="A107" s="83" t="s">
        <v>243</v>
      </c>
      <c r="B107" s="83" t="s">
        <v>243</v>
      </c>
      <c r="C107" s="83" t="s">
        <v>244</v>
      </c>
      <c r="D107" s="83" t="s">
        <v>406</v>
      </c>
      <c r="E107" s="84" t="s">
        <v>407</v>
      </c>
      <c r="F107" s="98">
        <v>4500000</v>
      </c>
      <c r="G107" s="98">
        <v>5567274</v>
      </c>
      <c r="H107" s="98">
        <f t="shared" si="1"/>
        <v>1067274</v>
      </c>
      <c r="I107" s="98">
        <v>5736810</v>
      </c>
    </row>
    <row r="108" spans="1:9" ht="15" customHeight="1" outlineLevel="1">
      <c r="A108" s="83" t="s">
        <v>243</v>
      </c>
      <c r="B108" s="83" t="s">
        <v>243</v>
      </c>
      <c r="C108" s="83" t="s">
        <v>244</v>
      </c>
      <c r="D108" s="83" t="s">
        <v>408</v>
      </c>
      <c r="E108" s="84" t="s">
        <v>409</v>
      </c>
      <c r="F108" s="99"/>
      <c r="G108" s="98"/>
      <c r="H108" s="98">
        <f t="shared" si="1"/>
        <v>0</v>
      </c>
      <c r="I108" s="98">
        <v>250000</v>
      </c>
    </row>
    <row r="109" spans="1:9" ht="15" customHeight="1" outlineLevel="1">
      <c r="A109" s="83" t="s">
        <v>243</v>
      </c>
      <c r="B109" s="83" t="s">
        <v>243</v>
      </c>
      <c r="C109" s="83" t="s">
        <v>244</v>
      </c>
      <c r="D109" s="83" t="s">
        <v>410</v>
      </c>
      <c r="E109" s="84" t="s">
        <v>411</v>
      </c>
      <c r="F109" s="98">
        <v>235012</v>
      </c>
      <c r="G109" s="98">
        <v>360362</v>
      </c>
      <c r="H109" s="98">
        <f t="shared" si="1"/>
        <v>125350</v>
      </c>
      <c r="I109" s="98">
        <v>129435</v>
      </c>
    </row>
    <row r="110" spans="1:9" ht="15" customHeight="1" outlineLevel="1">
      <c r="A110" s="83" t="s">
        <v>243</v>
      </c>
      <c r="B110" s="83" t="s">
        <v>243</v>
      </c>
      <c r="C110" s="83" t="s">
        <v>251</v>
      </c>
      <c r="D110" s="83" t="s">
        <v>412</v>
      </c>
      <c r="E110" s="84" t="s">
        <v>166</v>
      </c>
      <c r="F110" s="98">
        <v>67000</v>
      </c>
      <c r="G110" s="98">
        <v>267556</v>
      </c>
      <c r="H110" s="98">
        <f t="shared" si="1"/>
        <v>200556</v>
      </c>
      <c r="I110" s="98">
        <v>211722</v>
      </c>
    </row>
    <row r="111" spans="1:9" ht="15" customHeight="1" outlineLevel="1">
      <c r="A111" s="83" t="s">
        <v>243</v>
      </c>
      <c r="B111" s="83" t="s">
        <v>243</v>
      </c>
      <c r="C111" s="83" t="s">
        <v>251</v>
      </c>
      <c r="D111" s="83" t="s">
        <v>413</v>
      </c>
      <c r="E111" s="84" t="s">
        <v>414</v>
      </c>
      <c r="F111" s="98">
        <v>2885000</v>
      </c>
      <c r="G111" s="98">
        <v>4119260</v>
      </c>
      <c r="H111" s="98">
        <f t="shared" si="1"/>
        <v>1234260</v>
      </c>
      <c r="I111" s="98">
        <v>3854931</v>
      </c>
    </row>
    <row r="112" spans="1:9" ht="15" customHeight="1" outlineLevel="1">
      <c r="A112" s="83" t="s">
        <v>243</v>
      </c>
      <c r="B112" s="83" t="s">
        <v>243</v>
      </c>
      <c r="C112" s="83" t="s">
        <v>251</v>
      </c>
      <c r="D112" s="83" t="s">
        <v>415</v>
      </c>
      <c r="E112" s="84" t="s">
        <v>416</v>
      </c>
      <c r="F112" s="98">
        <v>516745</v>
      </c>
      <c r="G112" s="98">
        <v>711640</v>
      </c>
      <c r="H112" s="98">
        <f t="shared" si="1"/>
        <v>194895</v>
      </c>
      <c r="I112" s="98">
        <v>1162623</v>
      </c>
    </row>
    <row r="113" spans="1:9" ht="15" customHeight="1" outlineLevel="1">
      <c r="A113" s="83" t="s">
        <v>243</v>
      </c>
      <c r="B113" s="83" t="s">
        <v>243</v>
      </c>
      <c r="C113" s="83" t="s">
        <v>251</v>
      </c>
      <c r="D113" s="83" t="s">
        <v>417</v>
      </c>
      <c r="E113" s="84" t="s">
        <v>167</v>
      </c>
      <c r="F113" s="98">
        <v>30725</v>
      </c>
      <c r="G113" s="98">
        <v>143238</v>
      </c>
      <c r="H113" s="98">
        <f t="shared" si="1"/>
        <v>112513</v>
      </c>
      <c r="I113" s="98">
        <v>74979</v>
      </c>
    </row>
    <row r="114" spans="1:9" ht="15" customHeight="1" outlineLevel="1">
      <c r="A114" s="83" t="s">
        <v>243</v>
      </c>
      <c r="B114" s="83" t="s">
        <v>243</v>
      </c>
      <c r="C114" s="83" t="s">
        <v>251</v>
      </c>
      <c r="D114" s="83" t="s">
        <v>418</v>
      </c>
      <c r="E114" s="84" t="s">
        <v>419</v>
      </c>
      <c r="F114" s="99"/>
      <c r="G114" s="98">
        <v>500</v>
      </c>
      <c r="H114" s="98">
        <f t="shared" si="1"/>
        <v>500</v>
      </c>
      <c r="I114" s="98">
        <v>415</v>
      </c>
    </row>
    <row r="115" spans="1:9" ht="15" customHeight="1" outlineLevel="1">
      <c r="A115" s="83" t="s">
        <v>243</v>
      </c>
      <c r="B115" s="83" t="s">
        <v>243</v>
      </c>
      <c r="C115" s="83" t="s">
        <v>251</v>
      </c>
      <c r="D115" s="83" t="s">
        <v>420</v>
      </c>
      <c r="E115" s="84" t="s">
        <v>168</v>
      </c>
      <c r="F115" s="98">
        <v>35500</v>
      </c>
      <c r="G115" s="98">
        <v>7951</v>
      </c>
      <c r="H115" s="98">
        <f t="shared" si="1"/>
        <v>-27549</v>
      </c>
      <c r="I115" s="98">
        <v>10607</v>
      </c>
    </row>
    <row r="116" spans="1:9" ht="15" customHeight="1" outlineLevel="1">
      <c r="A116" s="83" t="s">
        <v>243</v>
      </c>
      <c r="B116" s="83" t="s">
        <v>243</v>
      </c>
      <c r="C116" s="83" t="s">
        <v>251</v>
      </c>
      <c r="D116" s="83" t="s">
        <v>421</v>
      </c>
      <c r="E116" s="84" t="s">
        <v>422</v>
      </c>
      <c r="F116" s="99"/>
      <c r="G116" s="98">
        <v>77968</v>
      </c>
      <c r="H116" s="98">
        <f t="shared" si="1"/>
        <v>77968</v>
      </c>
      <c r="I116" s="98">
        <v>24500</v>
      </c>
    </row>
    <row r="117" spans="1:9" ht="15" customHeight="1" outlineLevel="1">
      <c r="A117" s="83" t="s">
        <v>243</v>
      </c>
      <c r="B117" s="83" t="s">
        <v>243</v>
      </c>
      <c r="C117" s="83" t="s">
        <v>262</v>
      </c>
      <c r="D117" s="83" t="s">
        <v>423</v>
      </c>
      <c r="E117" s="84" t="s">
        <v>424</v>
      </c>
      <c r="F117" s="98">
        <v>3980000</v>
      </c>
      <c r="G117" s="98">
        <v>3768004</v>
      </c>
      <c r="H117" s="98">
        <f t="shared" si="1"/>
        <v>-211996</v>
      </c>
      <c r="I117" s="98">
        <v>3874742</v>
      </c>
    </row>
    <row r="118" spans="1:9" ht="15" customHeight="1" outlineLevel="1">
      <c r="A118" s="83" t="s">
        <v>243</v>
      </c>
      <c r="B118" s="83" t="s">
        <v>425</v>
      </c>
      <c r="C118" s="83" t="s">
        <v>244</v>
      </c>
      <c r="D118" s="83" t="s">
        <v>426</v>
      </c>
      <c r="E118" s="84" t="s">
        <v>427</v>
      </c>
      <c r="F118" s="98">
        <v>37600000</v>
      </c>
      <c r="G118" s="98">
        <v>56436545</v>
      </c>
      <c r="H118" s="98">
        <f t="shared" si="1"/>
        <v>18836545</v>
      </c>
      <c r="I118" s="98">
        <v>100000000</v>
      </c>
    </row>
    <row r="119" spans="1:9" ht="15" customHeight="1" outlineLevel="1">
      <c r="A119" s="83" t="s">
        <v>243</v>
      </c>
      <c r="B119" s="83" t="s">
        <v>428</v>
      </c>
      <c r="C119" s="83" t="s">
        <v>244</v>
      </c>
      <c r="D119" s="83" t="s">
        <v>429</v>
      </c>
      <c r="E119" s="84" t="s">
        <v>430</v>
      </c>
      <c r="F119" s="98">
        <v>105000</v>
      </c>
      <c r="G119" s="98">
        <v>172661</v>
      </c>
      <c r="H119" s="98">
        <f t="shared" si="1"/>
        <v>67661</v>
      </c>
      <c r="I119" s="98">
        <v>123246</v>
      </c>
    </row>
    <row r="120" spans="1:9" ht="15" customHeight="1" outlineLevel="1">
      <c r="A120" s="83" t="s">
        <v>243</v>
      </c>
      <c r="B120" s="83" t="s">
        <v>428</v>
      </c>
      <c r="C120" s="83" t="s">
        <v>244</v>
      </c>
      <c r="D120" s="83" t="s">
        <v>431</v>
      </c>
      <c r="E120" s="84" t="s">
        <v>432</v>
      </c>
      <c r="F120" s="98">
        <v>50500</v>
      </c>
      <c r="G120" s="98">
        <v>227458</v>
      </c>
      <c r="H120" s="98">
        <f t="shared" si="1"/>
        <v>176958</v>
      </c>
      <c r="I120" s="98">
        <v>99964</v>
      </c>
    </row>
    <row r="121" spans="1:9" ht="15" customHeight="1" outlineLevel="1">
      <c r="A121" s="83" t="s">
        <v>243</v>
      </c>
      <c r="B121" s="83" t="s">
        <v>428</v>
      </c>
      <c r="C121" s="83" t="s">
        <v>244</v>
      </c>
      <c r="D121" s="83" t="s">
        <v>433</v>
      </c>
      <c r="E121" s="84" t="s">
        <v>434</v>
      </c>
      <c r="F121" s="98">
        <v>4000</v>
      </c>
      <c r="G121" s="98">
        <v>610</v>
      </c>
      <c r="H121" s="98">
        <f t="shared" si="1"/>
        <v>-3390</v>
      </c>
      <c r="I121" s="98">
        <v>2160</v>
      </c>
    </row>
    <row r="122" spans="1:9" ht="15" customHeight="1" outlineLevel="1">
      <c r="A122" s="83" t="s">
        <v>243</v>
      </c>
      <c r="B122" s="83" t="s">
        <v>428</v>
      </c>
      <c r="C122" s="83" t="s">
        <v>244</v>
      </c>
      <c r="D122" s="83" t="s">
        <v>435</v>
      </c>
      <c r="E122" s="84" t="s">
        <v>436</v>
      </c>
      <c r="F122" s="98">
        <v>20000</v>
      </c>
      <c r="G122" s="98">
        <v>870</v>
      </c>
      <c r="H122" s="98">
        <f t="shared" si="1"/>
        <v>-19130</v>
      </c>
      <c r="I122" s="99">
        <v>9300</v>
      </c>
    </row>
    <row r="123" spans="1:9" ht="15" customHeight="1" outlineLevel="1">
      <c r="A123" s="83" t="s">
        <v>243</v>
      </c>
      <c r="B123" s="83" t="s">
        <v>428</v>
      </c>
      <c r="C123" s="83" t="s">
        <v>244</v>
      </c>
      <c r="D123" s="83" t="s">
        <v>437</v>
      </c>
      <c r="E123" s="84" t="s">
        <v>438</v>
      </c>
      <c r="F123" s="98">
        <v>10000</v>
      </c>
      <c r="G123" s="98">
        <v>1260</v>
      </c>
      <c r="H123" s="98">
        <f t="shared" si="1"/>
        <v>-8740</v>
      </c>
      <c r="I123" s="98">
        <v>2655</v>
      </c>
    </row>
    <row r="124" spans="1:9" ht="15" customHeight="1" outlineLevel="1">
      <c r="A124" s="83" t="s">
        <v>243</v>
      </c>
      <c r="B124" s="83" t="s">
        <v>428</v>
      </c>
      <c r="C124" s="83" t="s">
        <v>262</v>
      </c>
      <c r="D124" s="83" t="s">
        <v>439</v>
      </c>
      <c r="E124" s="84" t="s">
        <v>440</v>
      </c>
      <c r="F124" s="98">
        <v>164000</v>
      </c>
      <c r="G124" s="98">
        <v>311177</v>
      </c>
      <c r="H124" s="98">
        <f t="shared" si="1"/>
        <v>147177</v>
      </c>
      <c r="I124" s="98">
        <v>76762</v>
      </c>
    </row>
    <row r="125" spans="1:9" ht="15" customHeight="1" outlineLevel="1">
      <c r="A125" s="83" t="s">
        <v>243</v>
      </c>
      <c r="B125" s="83" t="s">
        <v>441</v>
      </c>
      <c r="C125" s="83" t="s">
        <v>244</v>
      </c>
      <c r="D125" s="83" t="s">
        <v>442</v>
      </c>
      <c r="E125" s="84" t="s">
        <v>169</v>
      </c>
      <c r="F125" s="98">
        <v>5990877</v>
      </c>
      <c r="G125" s="98">
        <v>5512691</v>
      </c>
      <c r="H125" s="98">
        <f t="shared" si="1"/>
        <v>-478186</v>
      </c>
      <c r="I125" s="98">
        <v>5039068</v>
      </c>
    </row>
    <row r="126" spans="1:9" ht="15" customHeight="1" outlineLevel="1">
      <c r="A126" s="83" t="s">
        <v>243</v>
      </c>
      <c r="B126" s="83" t="s">
        <v>441</v>
      </c>
      <c r="C126" s="83" t="s">
        <v>244</v>
      </c>
      <c r="D126" s="83" t="s">
        <v>443</v>
      </c>
      <c r="E126" s="84" t="s">
        <v>444</v>
      </c>
      <c r="F126" s="98">
        <v>247000</v>
      </c>
      <c r="G126" s="98">
        <v>189016</v>
      </c>
      <c r="H126" s="98">
        <f t="shared" si="1"/>
        <v>-57984</v>
      </c>
      <c r="I126" s="98">
        <v>292617</v>
      </c>
    </row>
    <row r="127" spans="1:9" ht="15" customHeight="1" outlineLevel="1">
      <c r="A127" s="83" t="s">
        <v>243</v>
      </c>
      <c r="B127" s="83" t="s">
        <v>441</v>
      </c>
      <c r="C127" s="83" t="s">
        <v>244</v>
      </c>
      <c r="D127" s="83" t="s">
        <v>445</v>
      </c>
      <c r="E127" s="84" t="s">
        <v>170</v>
      </c>
      <c r="F127" s="98">
        <v>2000</v>
      </c>
      <c r="G127" s="98">
        <v>59759</v>
      </c>
      <c r="H127" s="98">
        <f t="shared" si="1"/>
        <v>57759</v>
      </c>
      <c r="I127" s="98">
        <v>63131</v>
      </c>
    </row>
    <row r="128" spans="1:9" ht="15" customHeight="1" outlineLevel="1">
      <c r="A128" s="83" t="s">
        <v>243</v>
      </c>
      <c r="B128" s="83" t="s">
        <v>441</v>
      </c>
      <c r="C128" s="83" t="s">
        <v>244</v>
      </c>
      <c r="D128" s="83" t="s">
        <v>446</v>
      </c>
      <c r="E128" s="84" t="s">
        <v>447</v>
      </c>
      <c r="F128" s="98">
        <v>138348</v>
      </c>
      <c r="G128" s="98">
        <v>83887</v>
      </c>
      <c r="H128" s="98">
        <f t="shared" si="1"/>
        <v>-54461</v>
      </c>
      <c r="I128" s="98">
        <v>119679</v>
      </c>
    </row>
    <row r="129" spans="1:9" ht="15" customHeight="1" outlineLevel="1">
      <c r="A129" s="83" t="s">
        <v>243</v>
      </c>
      <c r="B129" s="83" t="s">
        <v>441</v>
      </c>
      <c r="C129" s="83" t="s">
        <v>244</v>
      </c>
      <c r="D129" s="83" t="s">
        <v>448</v>
      </c>
      <c r="E129" s="84" t="s">
        <v>449</v>
      </c>
      <c r="F129" s="98">
        <v>544270</v>
      </c>
      <c r="G129" s="98">
        <v>679304</v>
      </c>
      <c r="H129" s="98">
        <f t="shared" si="1"/>
        <v>135034</v>
      </c>
      <c r="I129" s="98">
        <v>560547</v>
      </c>
    </row>
    <row r="130" spans="1:9" ht="15" customHeight="1" outlineLevel="1">
      <c r="A130" s="83" t="s">
        <v>243</v>
      </c>
      <c r="B130" s="83" t="s">
        <v>441</v>
      </c>
      <c r="C130" s="83" t="s">
        <v>244</v>
      </c>
      <c r="D130" s="83" t="s">
        <v>450</v>
      </c>
      <c r="E130" s="84" t="s">
        <v>171</v>
      </c>
      <c r="F130" s="98">
        <v>367500</v>
      </c>
      <c r="G130" s="98">
        <v>3045483</v>
      </c>
      <c r="H130" s="98">
        <f t="shared" si="1"/>
        <v>2677983</v>
      </c>
      <c r="I130" s="98">
        <v>301902</v>
      </c>
    </row>
    <row r="131" spans="1:9" ht="15" customHeight="1" outlineLevel="1">
      <c r="A131" s="83" t="s">
        <v>243</v>
      </c>
      <c r="B131" s="83" t="s">
        <v>441</v>
      </c>
      <c r="C131" s="83" t="s">
        <v>251</v>
      </c>
      <c r="D131" s="83" t="s">
        <v>451</v>
      </c>
      <c r="E131" s="84" t="s">
        <v>452</v>
      </c>
      <c r="F131" s="98">
        <v>225485</v>
      </c>
      <c r="G131" s="98">
        <v>1372252</v>
      </c>
      <c r="H131" s="98">
        <f t="shared" si="1"/>
        <v>1146767</v>
      </c>
      <c r="I131" s="98">
        <v>1136085</v>
      </c>
    </row>
    <row r="132" spans="1:9" ht="15" customHeight="1" outlineLevel="1">
      <c r="A132" s="83" t="s">
        <v>243</v>
      </c>
      <c r="B132" s="83" t="s">
        <v>441</v>
      </c>
      <c r="C132" s="83" t="s">
        <v>251</v>
      </c>
      <c r="D132" s="83" t="s">
        <v>453</v>
      </c>
      <c r="E132" s="84" t="s">
        <v>172</v>
      </c>
      <c r="F132" s="98">
        <v>100000</v>
      </c>
      <c r="G132" s="98">
        <v>250455</v>
      </c>
      <c r="H132" s="98">
        <f t="shared" si="1"/>
        <v>150455</v>
      </c>
      <c r="I132" s="98">
        <v>143847</v>
      </c>
    </row>
    <row r="133" spans="1:9" ht="15" customHeight="1" outlineLevel="1">
      <c r="A133" s="83" t="s">
        <v>243</v>
      </c>
      <c r="B133" s="83" t="s">
        <v>441</v>
      </c>
      <c r="C133" s="83" t="s">
        <v>251</v>
      </c>
      <c r="D133" s="83" t="s">
        <v>454</v>
      </c>
      <c r="E133" s="84" t="s">
        <v>173</v>
      </c>
      <c r="F133" s="98">
        <v>125000</v>
      </c>
      <c r="G133" s="98">
        <v>176380</v>
      </c>
      <c r="H133" s="98">
        <f t="shared" si="1"/>
        <v>51380</v>
      </c>
      <c r="I133" s="98">
        <v>133503</v>
      </c>
    </row>
    <row r="134" spans="1:9" ht="15" customHeight="1" outlineLevel="1">
      <c r="A134" s="83" t="s">
        <v>243</v>
      </c>
      <c r="B134" s="83" t="s">
        <v>441</v>
      </c>
      <c r="C134" s="83" t="s">
        <v>251</v>
      </c>
      <c r="D134" s="83" t="s">
        <v>455</v>
      </c>
      <c r="E134" s="84" t="s">
        <v>456</v>
      </c>
      <c r="F134" s="98">
        <v>1019900</v>
      </c>
      <c r="G134" s="98">
        <v>599158</v>
      </c>
      <c r="H134" s="98">
        <f t="shared" ref="H134:H138" si="2">G134-F134</f>
        <v>-420742</v>
      </c>
      <c r="I134" s="98">
        <v>644608</v>
      </c>
    </row>
    <row r="135" spans="1:9" ht="15" customHeight="1" outlineLevel="1">
      <c r="A135" s="83" t="s">
        <v>243</v>
      </c>
      <c r="B135" s="83" t="s">
        <v>441</v>
      </c>
      <c r="C135" s="83" t="s">
        <v>251</v>
      </c>
      <c r="D135" s="83" t="s">
        <v>457</v>
      </c>
      <c r="E135" s="84" t="s">
        <v>458</v>
      </c>
      <c r="F135" s="98">
        <v>16752061</v>
      </c>
      <c r="G135" s="98">
        <v>100</v>
      </c>
      <c r="H135" s="98">
        <f t="shared" si="2"/>
        <v>-16751961</v>
      </c>
      <c r="I135" s="98">
        <v>6650697</v>
      </c>
    </row>
    <row r="136" spans="1:9" ht="15" customHeight="1" outlineLevel="1">
      <c r="A136" s="83" t="s">
        <v>243</v>
      </c>
      <c r="B136" s="83" t="s">
        <v>441</v>
      </c>
      <c r="C136" s="83" t="s">
        <v>251</v>
      </c>
      <c r="D136" s="83" t="s">
        <v>459</v>
      </c>
      <c r="E136" s="84" t="s">
        <v>460</v>
      </c>
      <c r="F136" s="98">
        <v>9401539</v>
      </c>
      <c r="G136" s="98">
        <v>2902741</v>
      </c>
      <c r="H136" s="98">
        <f t="shared" si="2"/>
        <v>-6498798</v>
      </c>
      <c r="I136" s="98">
        <v>2822352</v>
      </c>
    </row>
    <row r="137" spans="1:9" ht="15" customHeight="1" outlineLevel="1">
      <c r="A137" s="83" t="s">
        <v>243</v>
      </c>
      <c r="B137" s="83" t="s">
        <v>441</v>
      </c>
      <c r="C137" s="83" t="s">
        <v>262</v>
      </c>
      <c r="D137" s="83" t="s">
        <v>994</v>
      </c>
      <c r="E137" s="84" t="s">
        <v>995</v>
      </c>
      <c r="F137" s="98"/>
      <c r="G137" s="98">
        <v>36800827</v>
      </c>
      <c r="H137" s="98">
        <f t="shared" si="2"/>
        <v>36800827</v>
      </c>
      <c r="I137" s="98"/>
    </row>
    <row r="138" spans="1:9" ht="15" customHeight="1" outlineLevel="1">
      <c r="A138" s="83" t="s">
        <v>243</v>
      </c>
      <c r="B138" s="83" t="s">
        <v>441</v>
      </c>
      <c r="C138" s="83" t="s">
        <v>262</v>
      </c>
      <c r="D138" s="83" t="s">
        <v>996</v>
      </c>
      <c r="E138" s="84" t="s">
        <v>997</v>
      </c>
      <c r="F138" s="98"/>
      <c r="G138" s="98">
        <v>2270049</v>
      </c>
      <c r="H138" s="98">
        <f t="shared" si="2"/>
        <v>2270049</v>
      </c>
      <c r="I138" s="98"/>
    </row>
    <row r="139" spans="1:9">
      <c r="A139" s="205" t="s">
        <v>36</v>
      </c>
      <c r="B139" s="205"/>
      <c r="C139" s="205"/>
      <c r="D139" s="205"/>
      <c r="E139" s="205"/>
      <c r="F139" s="120">
        <f>SUM(F5:F138)</f>
        <v>2523030000</v>
      </c>
      <c r="G139" s="120">
        <f t="shared" ref="G139:I139" si="3">SUM(G5:G138)</f>
        <v>3034252073</v>
      </c>
      <c r="H139" s="120">
        <f t="shared" si="3"/>
        <v>511222073</v>
      </c>
      <c r="I139" s="120">
        <f t="shared" si="3"/>
        <v>2821653611</v>
      </c>
    </row>
  </sheetData>
  <mergeCells count="6">
    <mergeCell ref="A139:E139"/>
    <mergeCell ref="A1:I1"/>
    <mergeCell ref="A3:D3"/>
    <mergeCell ref="E3:E4"/>
    <mergeCell ref="F3:H3"/>
    <mergeCell ref="I3:I4"/>
  </mergeCells>
  <pageMargins left="0.29166666666666702" right="0.26041666666666702" top="1" bottom="0.6" header="0.5" footer="0.37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6"/>
  <dimension ref="A1:I19"/>
  <sheetViews>
    <sheetView view="pageBreakPreview" zoomScaleNormal="100" zoomScaleSheetLayoutView="100" workbookViewId="0">
      <selection activeCell="E16" sqref="E16"/>
    </sheetView>
  </sheetViews>
  <sheetFormatPr defaultRowHeight="12.75"/>
  <cols>
    <col min="1" max="1" width="29.140625" style="10" customWidth="1"/>
    <col min="2" max="2" width="15.28515625" style="70" customWidth="1"/>
    <col min="3" max="3" width="12.28515625" style="70" bestFit="1" customWidth="1"/>
    <col min="4" max="4" width="14.85546875" style="11" bestFit="1" customWidth="1"/>
    <col min="5" max="5" width="14.7109375" style="11" bestFit="1" customWidth="1"/>
    <col min="6" max="6" width="14" style="70" customWidth="1"/>
    <col min="7" max="8" width="14.7109375" style="70" bestFit="1" customWidth="1"/>
    <col min="9" max="9" width="14" style="70" customWidth="1"/>
    <col min="10" max="16384" width="9.140625" style="11"/>
  </cols>
  <sheetData>
    <row r="1" spans="1:9" ht="18.75">
      <c r="A1" s="193" t="s">
        <v>16</v>
      </c>
      <c r="B1" s="194"/>
      <c r="C1" s="194"/>
      <c r="D1" s="194"/>
      <c r="E1" s="194"/>
      <c r="F1" s="194"/>
      <c r="G1" s="194"/>
      <c r="H1" s="194"/>
      <c r="I1" s="194"/>
    </row>
    <row r="2" spans="1:9" ht="63" customHeight="1">
      <c r="A2" s="8"/>
      <c r="B2" s="61"/>
      <c r="C2" s="61"/>
      <c r="D2" s="12"/>
      <c r="E2" s="12"/>
      <c r="F2" s="61"/>
      <c r="G2" s="61"/>
      <c r="H2" s="61"/>
      <c r="I2" s="62" t="s">
        <v>67</v>
      </c>
    </row>
    <row r="3" spans="1:9" s="63" customFormat="1" ht="50.25" customHeight="1">
      <c r="A3" s="111" t="s">
        <v>37</v>
      </c>
      <c r="B3" s="111" t="s">
        <v>108</v>
      </c>
      <c r="C3" s="111" t="s">
        <v>461</v>
      </c>
      <c r="D3" s="111" t="s">
        <v>100</v>
      </c>
      <c r="E3" s="111" t="s">
        <v>47</v>
      </c>
      <c r="F3" s="111" t="s">
        <v>892</v>
      </c>
      <c r="G3" s="111" t="s">
        <v>48</v>
      </c>
      <c r="H3" s="111" t="s">
        <v>44</v>
      </c>
      <c r="I3" s="111" t="s">
        <v>49</v>
      </c>
    </row>
    <row r="4" spans="1:9" s="65" customFormat="1" ht="22.5" customHeight="1">
      <c r="A4" s="64" t="s">
        <v>42</v>
      </c>
      <c r="B4" s="263"/>
      <c r="C4" s="263"/>
      <c r="D4" s="263"/>
      <c r="E4" s="263"/>
      <c r="F4" s="263"/>
      <c r="G4" s="263"/>
      <c r="H4" s="263"/>
      <c r="I4" s="263"/>
    </row>
    <row r="5" spans="1:9" s="65" customFormat="1" ht="22.5" customHeight="1">
      <c r="A5" s="66" t="s">
        <v>26</v>
      </c>
      <c r="B5" s="264">
        <v>945784103</v>
      </c>
      <c r="C5" s="264">
        <v>172077165</v>
      </c>
      <c r="D5" s="265">
        <v>40604070</v>
      </c>
      <c r="E5" s="264">
        <f t="shared" ref="E5:E11" si="0">SUM(B5:D5)</f>
        <v>1158465338</v>
      </c>
      <c r="F5" s="266">
        <v>0</v>
      </c>
      <c r="G5" s="264">
        <f t="shared" ref="G5:G11" si="1">F5+E5</f>
        <v>1158465338</v>
      </c>
      <c r="H5" s="264">
        <v>1204151011</v>
      </c>
      <c r="I5" s="266">
        <f t="shared" ref="I5:I11" si="2">G5-H5</f>
        <v>-45685673</v>
      </c>
    </row>
    <row r="6" spans="1:9" s="65" customFormat="1" ht="22.5" customHeight="1">
      <c r="A6" s="66" t="s">
        <v>27</v>
      </c>
      <c r="B6" s="264">
        <v>139833665</v>
      </c>
      <c r="C6" s="266">
        <v>0</v>
      </c>
      <c r="D6" s="265">
        <v>26812107</v>
      </c>
      <c r="E6" s="264">
        <f t="shared" si="0"/>
        <v>166645772</v>
      </c>
      <c r="F6" s="266">
        <v>0</v>
      </c>
      <c r="G6" s="264">
        <f t="shared" si="1"/>
        <v>166645772</v>
      </c>
      <c r="H6" s="264">
        <v>183681226</v>
      </c>
      <c r="I6" s="266">
        <f t="shared" si="2"/>
        <v>-17035454</v>
      </c>
    </row>
    <row r="7" spans="1:9" s="65" customFormat="1" ht="22.5" customHeight="1">
      <c r="A7" s="66" t="s">
        <v>28</v>
      </c>
      <c r="B7" s="264">
        <v>89766932</v>
      </c>
      <c r="C7" s="266">
        <v>0</v>
      </c>
      <c r="D7" s="265">
        <v>18558985</v>
      </c>
      <c r="E7" s="264">
        <f t="shared" si="0"/>
        <v>108325917</v>
      </c>
      <c r="F7" s="266">
        <v>0</v>
      </c>
      <c r="G7" s="264">
        <f t="shared" si="1"/>
        <v>108325917</v>
      </c>
      <c r="H7" s="264">
        <v>110332561</v>
      </c>
      <c r="I7" s="266">
        <f t="shared" si="2"/>
        <v>-2006644</v>
      </c>
    </row>
    <row r="8" spans="1:9" s="65" customFormat="1" ht="22.5" customHeight="1">
      <c r="A8" s="66" t="s">
        <v>29</v>
      </c>
      <c r="B8" s="264">
        <v>21527184</v>
      </c>
      <c r="C8" s="266">
        <v>0</v>
      </c>
      <c r="D8" s="265">
        <v>2645884</v>
      </c>
      <c r="E8" s="264">
        <f t="shared" si="0"/>
        <v>24173068</v>
      </c>
      <c r="F8" s="266">
        <v>0</v>
      </c>
      <c r="G8" s="264">
        <f t="shared" si="1"/>
        <v>24173068</v>
      </c>
      <c r="H8" s="264">
        <v>30712004</v>
      </c>
      <c r="I8" s="266">
        <f t="shared" si="2"/>
        <v>-6538936</v>
      </c>
    </row>
    <row r="9" spans="1:9" s="65" customFormat="1" ht="22.5" customHeight="1">
      <c r="A9" s="66" t="s">
        <v>30</v>
      </c>
      <c r="B9" s="264">
        <v>53984016</v>
      </c>
      <c r="C9" s="266">
        <v>0</v>
      </c>
      <c r="D9" s="265">
        <v>1338876</v>
      </c>
      <c r="E9" s="264">
        <f t="shared" si="0"/>
        <v>55322892</v>
      </c>
      <c r="F9" s="266">
        <v>0</v>
      </c>
      <c r="G9" s="264">
        <f t="shared" si="1"/>
        <v>55322892</v>
      </c>
      <c r="H9" s="264">
        <v>60761332</v>
      </c>
      <c r="I9" s="266">
        <f t="shared" si="2"/>
        <v>-5438440</v>
      </c>
    </row>
    <row r="10" spans="1:9" s="65" customFormat="1" ht="22.5" customHeight="1">
      <c r="A10" s="66" t="s">
        <v>31</v>
      </c>
      <c r="B10" s="264">
        <v>788773900</v>
      </c>
      <c r="C10" s="264">
        <v>90235640</v>
      </c>
      <c r="D10" s="267">
        <v>-168782559</v>
      </c>
      <c r="E10" s="264">
        <f t="shared" si="0"/>
        <v>710226981</v>
      </c>
      <c r="F10" s="265">
        <v>20000000</v>
      </c>
      <c r="G10" s="264">
        <f t="shared" si="1"/>
        <v>730226981</v>
      </c>
      <c r="H10" s="264">
        <v>581699366</v>
      </c>
      <c r="I10" s="266">
        <f t="shared" si="2"/>
        <v>148527615</v>
      </c>
    </row>
    <row r="11" spans="1:9" s="65" customFormat="1" ht="22.5" customHeight="1">
      <c r="A11" s="66" t="s">
        <v>1144</v>
      </c>
      <c r="B11" s="264">
        <v>335345200</v>
      </c>
      <c r="C11" s="264">
        <v>29287195</v>
      </c>
      <c r="D11" s="265">
        <v>50875288</v>
      </c>
      <c r="E11" s="264">
        <f t="shared" si="0"/>
        <v>415507683</v>
      </c>
      <c r="F11" s="266">
        <v>0</v>
      </c>
      <c r="G11" s="264">
        <f t="shared" si="1"/>
        <v>415507683</v>
      </c>
      <c r="H11" s="264">
        <v>352521750</v>
      </c>
      <c r="I11" s="266">
        <f t="shared" si="2"/>
        <v>62985933</v>
      </c>
    </row>
    <row r="12" spans="1:9" ht="22.5" customHeight="1">
      <c r="A12" s="68" t="s">
        <v>40</v>
      </c>
      <c r="B12" s="260">
        <f t="shared" ref="B12:I12" si="3">SUM(B5:B11)</f>
        <v>2375015000</v>
      </c>
      <c r="C12" s="260">
        <f t="shared" si="3"/>
        <v>291600000</v>
      </c>
      <c r="D12" s="260">
        <f t="shared" si="3"/>
        <v>-27947349</v>
      </c>
      <c r="E12" s="260">
        <f t="shared" si="3"/>
        <v>2638667651</v>
      </c>
      <c r="F12" s="260">
        <f t="shared" si="3"/>
        <v>20000000</v>
      </c>
      <c r="G12" s="260">
        <f t="shared" si="3"/>
        <v>2658667651</v>
      </c>
      <c r="H12" s="260">
        <f t="shared" si="3"/>
        <v>2523859250</v>
      </c>
      <c r="I12" s="260">
        <f t="shared" si="3"/>
        <v>134808401</v>
      </c>
    </row>
    <row r="13" spans="1:9" ht="3" customHeight="1">
      <c r="A13" s="64"/>
      <c r="B13" s="118"/>
      <c r="C13" s="118"/>
      <c r="D13" s="118"/>
      <c r="E13" s="118"/>
      <c r="F13" s="118"/>
      <c r="G13" s="118"/>
      <c r="H13" s="118"/>
      <c r="I13" s="118"/>
    </row>
    <row r="14" spans="1:9" ht="22.5" customHeight="1">
      <c r="A14" s="68" t="s">
        <v>32</v>
      </c>
      <c r="B14" s="264">
        <v>700000000</v>
      </c>
      <c r="C14" s="266">
        <v>185000000</v>
      </c>
      <c r="D14" s="266">
        <v>27947349</v>
      </c>
      <c r="E14" s="264">
        <f>B14+D14+C14</f>
        <v>912947349</v>
      </c>
      <c r="F14" s="265">
        <v>279782372</v>
      </c>
      <c r="G14" s="264">
        <f>F14+E14</f>
        <v>1192729721</v>
      </c>
      <c r="H14" s="264">
        <v>737037571</v>
      </c>
      <c r="I14" s="266">
        <f>G14-H14</f>
        <v>455692150</v>
      </c>
    </row>
    <row r="15" spans="1:9" ht="3" customHeight="1">
      <c r="A15" s="64"/>
      <c r="B15" s="261"/>
      <c r="C15" s="261"/>
      <c r="D15" s="262"/>
      <c r="E15" s="261"/>
      <c r="F15" s="261"/>
      <c r="G15" s="261"/>
      <c r="H15" s="261"/>
      <c r="I15" s="261"/>
    </row>
    <row r="16" spans="1:9" ht="22.5" customHeight="1">
      <c r="A16" s="68" t="s">
        <v>41</v>
      </c>
      <c r="B16" s="260">
        <f t="shared" ref="B16:I16" si="4">SUM(B12:B14)</f>
        <v>3075015000</v>
      </c>
      <c r="C16" s="260">
        <f t="shared" si="4"/>
        <v>476600000</v>
      </c>
      <c r="D16" s="260">
        <f t="shared" si="4"/>
        <v>0</v>
      </c>
      <c r="E16" s="260">
        <f t="shared" si="4"/>
        <v>3551615000</v>
      </c>
      <c r="F16" s="260">
        <f t="shared" si="4"/>
        <v>299782372</v>
      </c>
      <c r="G16" s="260">
        <f t="shared" si="4"/>
        <v>3851397372</v>
      </c>
      <c r="H16" s="260">
        <f t="shared" si="4"/>
        <v>3260896821</v>
      </c>
      <c r="I16" s="260">
        <f t="shared" si="4"/>
        <v>590500551</v>
      </c>
    </row>
    <row r="17" spans="1:9" ht="18.75">
      <c r="A17" s="47"/>
      <c r="B17" s="268"/>
      <c r="C17" s="268"/>
      <c r="D17" s="269"/>
      <c r="E17" s="269"/>
      <c r="F17" s="269"/>
      <c r="G17" s="269"/>
      <c r="H17" s="270"/>
      <c r="I17" s="270"/>
    </row>
    <row r="18" spans="1:9" ht="16.5">
      <c r="A18" s="69"/>
    </row>
    <row r="19" spans="1:9" ht="18.75">
      <c r="B19" s="71"/>
      <c r="C19" s="71"/>
      <c r="D19" s="44"/>
      <c r="E19" s="44"/>
      <c r="F19" s="71"/>
      <c r="G19" s="71"/>
      <c r="H19" s="71"/>
      <c r="I19" s="71"/>
    </row>
  </sheetData>
  <mergeCells count="2">
    <mergeCell ref="D17:G17"/>
    <mergeCell ref="A1:I1"/>
  </mergeCells>
  <phoneticPr fontId="0" type="noConversion"/>
  <pageMargins left="0.28999999999999998" right="0.24" top="0.98" bottom="0.74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16"/>
  <sheetViews>
    <sheetView view="pageBreakPreview" topLeftCell="A76" zoomScaleNormal="100" zoomScaleSheetLayoutView="100" workbookViewId="0">
      <selection sqref="A1:G1"/>
    </sheetView>
  </sheetViews>
  <sheetFormatPr defaultRowHeight="12.75"/>
  <cols>
    <col min="1" max="1" width="29.5703125" customWidth="1"/>
    <col min="2" max="2" width="12" customWidth="1"/>
    <col min="3" max="3" width="11.7109375" customWidth="1"/>
    <col min="4" max="4" width="12.42578125" customWidth="1"/>
    <col min="5" max="5" width="12.28515625" customWidth="1"/>
    <col min="6" max="6" width="10.85546875" customWidth="1"/>
    <col min="7" max="7" width="12.28515625" customWidth="1"/>
  </cols>
  <sheetData>
    <row r="1" spans="1:7" ht="18.75">
      <c r="A1" s="193" t="s">
        <v>17</v>
      </c>
      <c r="B1" s="213"/>
      <c r="C1" s="213"/>
      <c r="D1" s="213"/>
      <c r="E1" s="213"/>
      <c r="F1" s="213"/>
      <c r="G1" s="214"/>
    </row>
    <row r="3" spans="1:7" ht="63.75">
      <c r="A3" s="115" t="s">
        <v>1154</v>
      </c>
      <c r="B3" s="115" t="s">
        <v>114</v>
      </c>
      <c r="C3" s="115" t="s">
        <v>461</v>
      </c>
      <c r="D3" s="115" t="s">
        <v>89</v>
      </c>
      <c r="E3" s="115" t="s">
        <v>47</v>
      </c>
      <c r="F3" s="115" t="s">
        <v>101</v>
      </c>
      <c r="G3" s="115" t="s">
        <v>48</v>
      </c>
    </row>
    <row r="4" spans="1:7">
      <c r="A4" s="21"/>
      <c r="B4" s="21"/>
      <c r="C4" s="20"/>
      <c r="D4" s="20"/>
      <c r="E4" s="20"/>
      <c r="F4" s="72"/>
      <c r="G4" s="21"/>
    </row>
    <row r="5" spans="1:7">
      <c r="A5" s="151" t="s">
        <v>69</v>
      </c>
      <c r="B5" s="152">
        <f t="shared" ref="B5:G5" si="0">SUM(B6:B23)</f>
        <v>739938000</v>
      </c>
      <c r="C5" s="152">
        <f t="shared" si="0"/>
        <v>112459416</v>
      </c>
      <c r="D5" s="152">
        <f t="shared" si="0"/>
        <v>33971599</v>
      </c>
      <c r="E5" s="152">
        <f t="shared" si="0"/>
        <v>886369015</v>
      </c>
      <c r="F5" s="152">
        <f t="shared" si="0"/>
        <v>0</v>
      </c>
      <c r="G5" s="152">
        <f t="shared" si="0"/>
        <v>886369015</v>
      </c>
    </row>
    <row r="6" spans="1:7">
      <c r="A6" s="153" t="s">
        <v>496</v>
      </c>
      <c r="B6" s="154">
        <v>17285000</v>
      </c>
      <c r="C6" s="154">
        <v>366307</v>
      </c>
      <c r="D6" s="154">
        <v>1102000</v>
      </c>
      <c r="E6" s="154">
        <v>18753307</v>
      </c>
      <c r="F6" s="155">
        <v>0</v>
      </c>
      <c r="G6" s="154">
        <f t="shared" ref="G6:G21" si="1">E6+F6</f>
        <v>18753307</v>
      </c>
    </row>
    <row r="7" spans="1:7">
      <c r="A7" s="153" t="s">
        <v>236</v>
      </c>
      <c r="B7" s="154">
        <v>675000</v>
      </c>
      <c r="C7" s="154">
        <v>47300</v>
      </c>
      <c r="D7" s="155">
        <v>0</v>
      </c>
      <c r="E7" s="154">
        <v>722300</v>
      </c>
      <c r="F7" s="155">
        <v>0</v>
      </c>
      <c r="G7" s="154">
        <f t="shared" si="1"/>
        <v>722300</v>
      </c>
    </row>
    <row r="8" spans="1:7">
      <c r="A8" s="153" t="s">
        <v>462</v>
      </c>
      <c r="B8" s="154">
        <v>2869000</v>
      </c>
      <c r="C8" s="154">
        <v>84682</v>
      </c>
      <c r="D8" s="155">
        <v>0</v>
      </c>
      <c r="E8" s="154">
        <v>2953682</v>
      </c>
      <c r="F8" s="155">
        <v>0</v>
      </c>
      <c r="G8" s="154">
        <f t="shared" si="1"/>
        <v>2953682</v>
      </c>
    </row>
    <row r="9" spans="1:7">
      <c r="A9" s="153" t="s">
        <v>974</v>
      </c>
      <c r="B9" s="154">
        <v>354000</v>
      </c>
      <c r="C9" s="154">
        <v>5439</v>
      </c>
      <c r="D9" s="155">
        <v>0</v>
      </c>
      <c r="E9" s="154">
        <v>359439</v>
      </c>
      <c r="F9" s="155">
        <v>0</v>
      </c>
      <c r="G9" s="154">
        <f t="shared" si="1"/>
        <v>359439</v>
      </c>
    </row>
    <row r="10" spans="1:7">
      <c r="A10" s="153" t="s">
        <v>70</v>
      </c>
      <c r="B10" s="154">
        <v>358420000</v>
      </c>
      <c r="C10" s="154">
        <v>50816830</v>
      </c>
      <c r="D10" s="154">
        <v>0</v>
      </c>
      <c r="E10" s="154">
        <v>409236830</v>
      </c>
      <c r="F10" s="155">
        <v>0</v>
      </c>
      <c r="G10" s="154">
        <f t="shared" si="1"/>
        <v>409236830</v>
      </c>
    </row>
    <row r="11" spans="1:7">
      <c r="A11" s="153" t="s">
        <v>50</v>
      </c>
      <c r="B11" s="154">
        <v>202104000</v>
      </c>
      <c r="C11" s="154">
        <v>45107947</v>
      </c>
      <c r="D11" s="154">
        <v>18310651</v>
      </c>
      <c r="E11" s="154">
        <v>265522598</v>
      </c>
      <c r="F11" s="155">
        <v>0</v>
      </c>
      <c r="G11" s="154">
        <f t="shared" si="1"/>
        <v>265522598</v>
      </c>
    </row>
    <row r="12" spans="1:7">
      <c r="A12" s="153" t="s">
        <v>463</v>
      </c>
      <c r="B12" s="154">
        <v>14509000</v>
      </c>
      <c r="C12" s="154">
        <v>1496252</v>
      </c>
      <c r="D12" s="155">
        <v>0</v>
      </c>
      <c r="E12" s="154">
        <v>16005252</v>
      </c>
      <c r="F12" s="155">
        <v>0</v>
      </c>
      <c r="G12" s="154">
        <f t="shared" si="1"/>
        <v>16005252</v>
      </c>
    </row>
    <row r="13" spans="1:7">
      <c r="A13" s="153" t="s">
        <v>90</v>
      </c>
      <c r="B13" s="154">
        <v>18218000</v>
      </c>
      <c r="C13" s="154">
        <v>3656263</v>
      </c>
      <c r="D13" s="154">
        <v>5188706</v>
      </c>
      <c r="E13" s="154">
        <v>27062969</v>
      </c>
      <c r="F13" s="155">
        <v>0</v>
      </c>
      <c r="G13" s="154">
        <f t="shared" si="1"/>
        <v>27062969</v>
      </c>
    </row>
    <row r="14" spans="1:7">
      <c r="A14" s="153" t="s">
        <v>109</v>
      </c>
      <c r="B14" s="154">
        <v>24222000</v>
      </c>
      <c r="C14" s="154">
        <v>5540000</v>
      </c>
      <c r="D14" s="154">
        <v>4398200</v>
      </c>
      <c r="E14" s="154">
        <v>34160200</v>
      </c>
      <c r="F14" s="155">
        <v>0</v>
      </c>
      <c r="G14" s="154">
        <f t="shared" si="1"/>
        <v>34160200</v>
      </c>
    </row>
    <row r="15" spans="1:7">
      <c r="A15" s="153" t="s">
        <v>242</v>
      </c>
      <c r="B15" s="154">
        <v>2230000</v>
      </c>
      <c r="C15" s="154">
        <v>145421</v>
      </c>
      <c r="D15" s="155">
        <v>0</v>
      </c>
      <c r="E15" s="154">
        <v>2375421</v>
      </c>
      <c r="F15" s="155">
        <v>0</v>
      </c>
      <c r="G15" s="154">
        <f t="shared" si="1"/>
        <v>2375421</v>
      </c>
    </row>
    <row r="16" spans="1:7">
      <c r="A16" s="153" t="s">
        <v>52</v>
      </c>
      <c r="B16" s="154">
        <v>29326000</v>
      </c>
      <c r="C16" s="154">
        <v>920184</v>
      </c>
      <c r="D16" s="154">
        <v>1514450</v>
      </c>
      <c r="E16" s="154">
        <v>31760634</v>
      </c>
      <c r="F16" s="155">
        <v>0</v>
      </c>
      <c r="G16" s="154">
        <f t="shared" si="1"/>
        <v>31760634</v>
      </c>
    </row>
    <row r="17" spans="1:7">
      <c r="A17" s="153" t="s">
        <v>1148</v>
      </c>
      <c r="B17" s="154">
        <v>18484000</v>
      </c>
      <c r="C17" s="154">
        <v>1833984</v>
      </c>
      <c r="D17" s="154">
        <v>1433612</v>
      </c>
      <c r="E17" s="154">
        <v>21751596</v>
      </c>
      <c r="F17" s="155">
        <v>0</v>
      </c>
      <c r="G17" s="154">
        <f t="shared" si="1"/>
        <v>21751596</v>
      </c>
    </row>
    <row r="18" spans="1:7">
      <c r="A18" s="153" t="s">
        <v>64</v>
      </c>
      <c r="B18" s="154">
        <v>1515000</v>
      </c>
      <c r="C18" s="154">
        <v>169022</v>
      </c>
      <c r="D18" s="155">
        <v>0</v>
      </c>
      <c r="E18" s="154">
        <v>1684022</v>
      </c>
      <c r="F18" s="155">
        <v>0</v>
      </c>
      <c r="G18" s="154">
        <f t="shared" si="1"/>
        <v>1684022</v>
      </c>
    </row>
    <row r="19" spans="1:7">
      <c r="A19" s="153" t="s">
        <v>59</v>
      </c>
      <c r="B19" s="154">
        <v>4523000</v>
      </c>
      <c r="C19" s="154">
        <v>562464</v>
      </c>
      <c r="D19" s="155">
        <v>245218</v>
      </c>
      <c r="E19" s="154">
        <v>5330682</v>
      </c>
      <c r="F19" s="155">
        <v>0</v>
      </c>
      <c r="G19" s="154">
        <f t="shared" si="1"/>
        <v>5330682</v>
      </c>
    </row>
    <row r="20" spans="1:7">
      <c r="A20" s="153" t="s">
        <v>99</v>
      </c>
      <c r="B20" s="154">
        <v>7336000</v>
      </c>
      <c r="C20" s="154">
        <v>663965</v>
      </c>
      <c r="D20" s="155">
        <v>731167</v>
      </c>
      <c r="E20" s="154">
        <v>8731132</v>
      </c>
      <c r="F20" s="155">
        <v>0</v>
      </c>
      <c r="G20" s="154">
        <f t="shared" si="1"/>
        <v>8731132</v>
      </c>
    </row>
    <row r="21" spans="1:7">
      <c r="A21" s="153" t="s">
        <v>119</v>
      </c>
      <c r="B21" s="154">
        <v>2500000</v>
      </c>
      <c r="C21" s="154">
        <v>191947</v>
      </c>
      <c r="D21" s="155">
        <v>665892</v>
      </c>
      <c r="E21" s="154">
        <v>3357839</v>
      </c>
      <c r="F21" s="155">
        <v>0</v>
      </c>
      <c r="G21" s="154">
        <f t="shared" si="1"/>
        <v>3357839</v>
      </c>
    </row>
    <row r="22" spans="1:7">
      <c r="A22" s="153" t="s">
        <v>71</v>
      </c>
      <c r="B22" s="154">
        <v>5368000</v>
      </c>
      <c r="C22" s="154">
        <v>661886</v>
      </c>
      <c r="D22" s="154">
        <v>381703</v>
      </c>
      <c r="E22" s="154">
        <v>6411589</v>
      </c>
      <c r="F22" s="155">
        <v>0</v>
      </c>
      <c r="G22" s="154">
        <f>E22+F22</f>
        <v>6411589</v>
      </c>
    </row>
    <row r="23" spans="1:7">
      <c r="A23" s="153" t="s">
        <v>466</v>
      </c>
      <c r="B23" s="154">
        <v>30000000</v>
      </c>
      <c r="C23" s="154">
        <v>189523</v>
      </c>
      <c r="D23" s="155">
        <v>0</v>
      </c>
      <c r="E23" s="154">
        <v>30189523</v>
      </c>
      <c r="F23" s="155">
        <v>0</v>
      </c>
      <c r="G23" s="154">
        <f>E23+F23</f>
        <v>30189523</v>
      </c>
    </row>
    <row r="24" spans="1:7">
      <c r="A24" s="151" t="s">
        <v>111</v>
      </c>
      <c r="B24" s="152">
        <f>SUM(B25:B32)</f>
        <v>483854000</v>
      </c>
      <c r="C24" s="152">
        <f>SUM(C25:C32)</f>
        <v>53375752</v>
      </c>
      <c r="D24" s="152">
        <f>SUM(D25:D34)</f>
        <v>64527281</v>
      </c>
      <c r="E24" s="152">
        <f>SUM(E25:E34)</f>
        <v>601757033</v>
      </c>
      <c r="F24" s="152">
        <f>SUM(F25:F34)</f>
        <v>0</v>
      </c>
      <c r="G24" s="152">
        <f>SUM(G25:G34)</f>
        <v>601757033</v>
      </c>
    </row>
    <row r="25" spans="1:7">
      <c r="A25" s="153" t="s">
        <v>1149</v>
      </c>
      <c r="B25" s="154">
        <v>6500000</v>
      </c>
      <c r="C25" s="154">
        <v>547955</v>
      </c>
      <c r="D25" s="154">
        <v>1575041</v>
      </c>
      <c r="E25" s="154">
        <f t="shared" ref="E25:E34" si="2">SUM(B25:D25)</f>
        <v>8622996</v>
      </c>
      <c r="F25" s="155">
        <v>0</v>
      </c>
      <c r="G25" s="154">
        <f t="shared" ref="G25:G34" si="3">E25+F25</f>
        <v>8622996</v>
      </c>
    </row>
    <row r="26" spans="1:7">
      <c r="A26" s="156" t="s">
        <v>1141</v>
      </c>
      <c r="B26" s="154">
        <v>17665000</v>
      </c>
      <c r="C26" s="154">
        <v>1689494</v>
      </c>
      <c r="D26" s="154">
        <v>4829065</v>
      </c>
      <c r="E26" s="154">
        <f t="shared" si="2"/>
        <v>24183559</v>
      </c>
      <c r="F26" s="154"/>
      <c r="G26" s="154">
        <f t="shared" si="3"/>
        <v>24183559</v>
      </c>
    </row>
    <row r="27" spans="1:7">
      <c r="A27" s="153" t="s">
        <v>72</v>
      </c>
      <c r="B27" s="154">
        <v>236000000</v>
      </c>
      <c r="C27" s="154">
        <v>32603880</v>
      </c>
      <c r="D27" s="155">
        <v>27400000</v>
      </c>
      <c r="E27" s="154">
        <f t="shared" si="2"/>
        <v>296003880</v>
      </c>
      <c r="F27" s="155">
        <v>0</v>
      </c>
      <c r="G27" s="154">
        <f t="shared" si="3"/>
        <v>296003880</v>
      </c>
    </row>
    <row r="28" spans="1:7">
      <c r="A28" s="153" t="s">
        <v>54</v>
      </c>
      <c r="B28" s="154">
        <v>184066000</v>
      </c>
      <c r="C28" s="154">
        <v>16303027</v>
      </c>
      <c r="D28" s="154">
        <v>22242482</v>
      </c>
      <c r="E28" s="154">
        <f t="shared" si="2"/>
        <v>222611509</v>
      </c>
      <c r="F28" s="155">
        <v>0</v>
      </c>
      <c r="G28" s="154">
        <f t="shared" si="3"/>
        <v>222611509</v>
      </c>
    </row>
    <row r="29" spans="1:7">
      <c r="A29" s="153" t="s">
        <v>91</v>
      </c>
      <c r="B29" s="154">
        <v>5371000</v>
      </c>
      <c r="C29" s="154">
        <v>696418</v>
      </c>
      <c r="D29" s="155">
        <v>0</v>
      </c>
      <c r="E29" s="154">
        <f t="shared" si="2"/>
        <v>6067418</v>
      </c>
      <c r="F29" s="155">
        <v>0</v>
      </c>
      <c r="G29" s="154">
        <f t="shared" si="3"/>
        <v>6067418</v>
      </c>
    </row>
    <row r="30" spans="1:7">
      <c r="A30" s="153" t="s">
        <v>93</v>
      </c>
      <c r="B30" s="154">
        <v>22752000</v>
      </c>
      <c r="C30" s="154">
        <v>1030867</v>
      </c>
      <c r="D30" s="154">
        <v>1582593</v>
      </c>
      <c r="E30" s="154">
        <f t="shared" si="2"/>
        <v>25365460</v>
      </c>
      <c r="F30" s="155">
        <v>0</v>
      </c>
      <c r="G30" s="154">
        <f t="shared" si="3"/>
        <v>25365460</v>
      </c>
    </row>
    <row r="31" spans="1:7">
      <c r="A31" s="153" t="s">
        <v>1150</v>
      </c>
      <c r="B31" s="154">
        <v>10000000</v>
      </c>
      <c r="C31" s="154">
        <v>492965</v>
      </c>
      <c r="D31" s="154">
        <v>53840</v>
      </c>
      <c r="E31" s="154">
        <f t="shared" si="2"/>
        <v>10546805</v>
      </c>
      <c r="F31" s="155">
        <v>0</v>
      </c>
      <c r="G31" s="154">
        <f t="shared" si="3"/>
        <v>10546805</v>
      </c>
    </row>
    <row r="32" spans="1:7">
      <c r="A32" s="156" t="s">
        <v>910</v>
      </c>
      <c r="B32" s="154">
        <v>1500000</v>
      </c>
      <c r="C32" s="154">
        <v>11146</v>
      </c>
      <c r="D32" s="154">
        <v>6000000</v>
      </c>
      <c r="E32" s="154">
        <f t="shared" si="2"/>
        <v>7511146</v>
      </c>
      <c r="F32" s="155">
        <v>0</v>
      </c>
      <c r="G32" s="154">
        <f t="shared" si="3"/>
        <v>7511146</v>
      </c>
    </row>
    <row r="33" spans="1:7">
      <c r="A33" s="156" t="s">
        <v>973</v>
      </c>
      <c r="B33" s="154">
        <v>0</v>
      </c>
      <c r="C33" s="154">
        <v>0</v>
      </c>
      <c r="D33" s="154">
        <v>273204</v>
      </c>
      <c r="E33" s="154">
        <f t="shared" si="2"/>
        <v>273204</v>
      </c>
      <c r="F33" s="155">
        <v>0</v>
      </c>
      <c r="G33" s="154">
        <f t="shared" si="3"/>
        <v>273204</v>
      </c>
    </row>
    <row r="34" spans="1:7">
      <c r="A34" s="156" t="s">
        <v>1151</v>
      </c>
      <c r="B34" s="154">
        <v>0</v>
      </c>
      <c r="C34" s="154">
        <v>0</v>
      </c>
      <c r="D34" s="154">
        <v>571056</v>
      </c>
      <c r="E34" s="154">
        <f t="shared" si="2"/>
        <v>571056</v>
      </c>
      <c r="F34" s="155">
        <v>0</v>
      </c>
      <c r="G34" s="154">
        <f t="shared" si="3"/>
        <v>571056</v>
      </c>
    </row>
    <row r="35" spans="1:7">
      <c r="A35" s="151" t="s">
        <v>112</v>
      </c>
      <c r="B35" s="152">
        <f t="shared" ref="B35:G35" si="4">SUM(B36:B38)</f>
        <v>21276000</v>
      </c>
      <c r="C35" s="152">
        <f t="shared" si="4"/>
        <v>1723900</v>
      </c>
      <c r="D35" s="152">
        <f t="shared" si="4"/>
        <v>-287352</v>
      </c>
      <c r="E35" s="152">
        <f t="shared" si="4"/>
        <v>22712548</v>
      </c>
      <c r="F35" s="152">
        <f t="shared" si="4"/>
        <v>0</v>
      </c>
      <c r="G35" s="152">
        <f t="shared" si="4"/>
        <v>22712548</v>
      </c>
    </row>
    <row r="36" spans="1:7">
      <c r="A36" s="153" t="s">
        <v>61</v>
      </c>
      <c r="B36" s="154">
        <v>11048000</v>
      </c>
      <c r="C36" s="154">
        <v>961948</v>
      </c>
      <c r="D36" s="155">
        <v>-287352</v>
      </c>
      <c r="E36" s="154">
        <f>SUM(B36:D36)</f>
        <v>11722596</v>
      </c>
      <c r="F36" s="155">
        <v>0</v>
      </c>
      <c r="G36" s="154">
        <f>E36+F36</f>
        <v>11722596</v>
      </c>
    </row>
    <row r="37" spans="1:7">
      <c r="A37" s="153" t="s">
        <v>56</v>
      </c>
      <c r="B37" s="154">
        <v>2652000</v>
      </c>
      <c r="C37" s="155">
        <v>0</v>
      </c>
      <c r="D37" s="155">
        <v>0</v>
      </c>
      <c r="E37" s="154">
        <f>SUM(B37:D37)</f>
        <v>2652000</v>
      </c>
      <c r="F37" s="155">
        <v>0</v>
      </c>
      <c r="G37" s="154">
        <f>E37+F37</f>
        <v>2652000</v>
      </c>
    </row>
    <row r="38" spans="1:7">
      <c r="A38" s="153" t="s">
        <v>60</v>
      </c>
      <c r="B38" s="154">
        <v>7576000</v>
      </c>
      <c r="C38" s="154">
        <v>761952</v>
      </c>
      <c r="D38" s="155">
        <v>0</v>
      </c>
      <c r="E38" s="154">
        <f>SUM(B38:D38)</f>
        <v>8337952</v>
      </c>
      <c r="F38" s="155">
        <v>0</v>
      </c>
      <c r="G38" s="154">
        <f>E38+F38</f>
        <v>8337952</v>
      </c>
    </row>
    <row r="39" spans="1:7">
      <c r="A39" s="151" t="s">
        <v>74</v>
      </c>
      <c r="B39" s="152">
        <f t="shared" ref="B39:G39" si="5">SUM(B40:B45)</f>
        <v>300023000</v>
      </c>
      <c r="C39" s="152">
        <f t="shared" si="5"/>
        <v>11383743</v>
      </c>
      <c r="D39" s="152">
        <f t="shared" si="5"/>
        <v>44177091</v>
      </c>
      <c r="E39" s="152">
        <f t="shared" si="5"/>
        <v>355583834</v>
      </c>
      <c r="F39" s="152">
        <f t="shared" si="5"/>
        <v>0</v>
      </c>
      <c r="G39" s="152">
        <f t="shared" si="5"/>
        <v>355583834</v>
      </c>
    </row>
    <row r="40" spans="1:7">
      <c r="A40" s="153" t="s">
        <v>238</v>
      </c>
      <c r="B40" s="154">
        <v>4091000</v>
      </c>
      <c r="C40" s="154">
        <v>522979</v>
      </c>
      <c r="D40" s="155">
        <v>191227</v>
      </c>
      <c r="E40" s="154">
        <f t="shared" ref="E40:E45" si="6">SUM(B40:D40)</f>
        <v>4805206</v>
      </c>
      <c r="F40" s="154"/>
      <c r="G40" s="154">
        <f t="shared" ref="G40:G45" si="7">E40+F40</f>
        <v>4805206</v>
      </c>
    </row>
    <row r="41" spans="1:7">
      <c r="A41" s="153" t="s">
        <v>239</v>
      </c>
      <c r="B41" s="154">
        <v>25161000</v>
      </c>
      <c r="C41" s="154">
        <v>2776939</v>
      </c>
      <c r="D41" s="154">
        <v>2416839</v>
      </c>
      <c r="E41" s="154">
        <f t="shared" si="6"/>
        <v>30354778</v>
      </c>
      <c r="F41" s="155">
        <v>0</v>
      </c>
      <c r="G41" s="154">
        <f t="shared" si="7"/>
        <v>30354778</v>
      </c>
    </row>
    <row r="42" spans="1:7">
      <c r="A42" s="156" t="s">
        <v>1152</v>
      </c>
      <c r="B42" s="154">
        <v>120000</v>
      </c>
      <c r="C42" s="155">
        <v>0</v>
      </c>
      <c r="D42" s="155">
        <v>0</v>
      </c>
      <c r="E42" s="154">
        <f t="shared" si="6"/>
        <v>120000</v>
      </c>
      <c r="F42" s="155">
        <v>0</v>
      </c>
      <c r="G42" s="154">
        <f t="shared" si="7"/>
        <v>120000</v>
      </c>
    </row>
    <row r="43" spans="1:7">
      <c r="A43" s="153" t="s">
        <v>886</v>
      </c>
      <c r="B43" s="154">
        <v>250000000</v>
      </c>
      <c r="C43" s="154">
        <v>6375538</v>
      </c>
      <c r="D43" s="154">
        <v>41006645</v>
      </c>
      <c r="E43" s="154">
        <f t="shared" si="6"/>
        <v>297382183</v>
      </c>
      <c r="F43" s="155">
        <v>0</v>
      </c>
      <c r="G43" s="154">
        <f t="shared" si="7"/>
        <v>297382183</v>
      </c>
    </row>
    <row r="44" spans="1:7">
      <c r="A44" s="153" t="s">
        <v>55</v>
      </c>
      <c r="B44" s="154">
        <v>7754000</v>
      </c>
      <c r="C44" s="154">
        <v>932146</v>
      </c>
      <c r="D44" s="154">
        <v>89732</v>
      </c>
      <c r="E44" s="154">
        <f t="shared" si="6"/>
        <v>8775878</v>
      </c>
      <c r="F44" s="155">
        <v>0</v>
      </c>
      <c r="G44" s="154">
        <f t="shared" si="7"/>
        <v>8775878</v>
      </c>
    </row>
    <row r="45" spans="1:7">
      <c r="A45" s="153" t="s">
        <v>57</v>
      </c>
      <c r="B45" s="154">
        <v>12897000</v>
      </c>
      <c r="C45" s="154">
        <v>776141</v>
      </c>
      <c r="D45" s="155">
        <v>472648</v>
      </c>
      <c r="E45" s="154">
        <f t="shared" si="6"/>
        <v>14145789</v>
      </c>
      <c r="F45" s="155">
        <v>0</v>
      </c>
      <c r="G45" s="154">
        <f t="shared" si="7"/>
        <v>14145789</v>
      </c>
    </row>
    <row r="46" spans="1:7">
      <c r="A46" s="151" t="s">
        <v>75</v>
      </c>
      <c r="B46" s="152">
        <f t="shared" ref="B46:G46" si="8">SUM(B47:B52)</f>
        <v>29579000</v>
      </c>
      <c r="C46" s="152">
        <f t="shared" si="8"/>
        <v>3355678</v>
      </c>
      <c r="D46" s="152">
        <f t="shared" si="8"/>
        <v>7627400</v>
      </c>
      <c r="E46" s="152">
        <f t="shared" si="8"/>
        <v>40562078</v>
      </c>
      <c r="F46" s="152">
        <f t="shared" si="8"/>
        <v>0</v>
      </c>
      <c r="G46" s="152">
        <f t="shared" si="8"/>
        <v>40562078</v>
      </c>
    </row>
    <row r="47" spans="1:7" ht="23.25" customHeight="1">
      <c r="A47" s="160" t="s">
        <v>1153</v>
      </c>
      <c r="B47" s="157">
        <v>9041000</v>
      </c>
      <c r="C47" s="157">
        <v>1206863</v>
      </c>
      <c r="D47" s="157">
        <v>6750000</v>
      </c>
      <c r="E47" s="157">
        <f t="shared" ref="E47:E52" si="9">SUM(B47:D47)</f>
        <v>16997863</v>
      </c>
      <c r="F47" s="157">
        <v>0</v>
      </c>
      <c r="G47" s="157">
        <f t="shared" ref="G47:G52" si="10">E47+F47</f>
        <v>16997863</v>
      </c>
    </row>
    <row r="48" spans="1:7">
      <c r="A48" s="153" t="s">
        <v>63</v>
      </c>
      <c r="B48" s="157">
        <v>1304000</v>
      </c>
      <c r="C48" s="157">
        <v>148243</v>
      </c>
      <c r="D48" s="157">
        <v>0</v>
      </c>
      <c r="E48" s="157">
        <f t="shared" si="9"/>
        <v>1452243</v>
      </c>
      <c r="F48" s="157">
        <v>0</v>
      </c>
      <c r="G48" s="157">
        <f t="shared" si="10"/>
        <v>1452243</v>
      </c>
    </row>
    <row r="49" spans="1:7">
      <c r="A49" s="153" t="s">
        <v>1140</v>
      </c>
      <c r="B49" s="157">
        <v>5150000</v>
      </c>
      <c r="C49" s="157">
        <v>774355</v>
      </c>
      <c r="D49" s="157">
        <v>800000</v>
      </c>
      <c r="E49" s="157">
        <f t="shared" si="9"/>
        <v>6724355</v>
      </c>
      <c r="F49" s="157">
        <v>0</v>
      </c>
      <c r="G49" s="157">
        <f t="shared" si="10"/>
        <v>6724355</v>
      </c>
    </row>
    <row r="50" spans="1:7">
      <c r="A50" s="153" t="s">
        <v>76</v>
      </c>
      <c r="B50" s="157">
        <v>11850000</v>
      </c>
      <c r="C50" s="157">
        <v>1016255</v>
      </c>
      <c r="D50" s="157">
        <v>0</v>
      </c>
      <c r="E50" s="157">
        <f t="shared" si="9"/>
        <v>12866255</v>
      </c>
      <c r="F50" s="157">
        <v>0</v>
      </c>
      <c r="G50" s="157">
        <f t="shared" si="10"/>
        <v>12866255</v>
      </c>
    </row>
    <row r="51" spans="1:7">
      <c r="A51" s="153" t="s">
        <v>65</v>
      </c>
      <c r="B51" s="157">
        <v>1270000</v>
      </c>
      <c r="C51" s="157">
        <v>125818</v>
      </c>
      <c r="D51" s="157">
        <v>0</v>
      </c>
      <c r="E51" s="157">
        <f t="shared" si="9"/>
        <v>1395818</v>
      </c>
      <c r="F51" s="157">
        <v>0</v>
      </c>
      <c r="G51" s="157">
        <f t="shared" si="10"/>
        <v>1395818</v>
      </c>
    </row>
    <row r="52" spans="1:7">
      <c r="A52" s="153" t="s">
        <v>465</v>
      </c>
      <c r="B52" s="157">
        <v>964000</v>
      </c>
      <c r="C52" s="157">
        <v>84144</v>
      </c>
      <c r="D52" s="157">
        <v>77400</v>
      </c>
      <c r="E52" s="157">
        <f t="shared" si="9"/>
        <v>1125544</v>
      </c>
      <c r="F52" s="157">
        <v>0</v>
      </c>
      <c r="G52" s="157">
        <f t="shared" si="10"/>
        <v>1125544</v>
      </c>
    </row>
    <row r="53" spans="1:7">
      <c r="A53" s="151" t="s">
        <v>113</v>
      </c>
      <c r="B53" s="152">
        <f>B54+B96</f>
        <v>800345000</v>
      </c>
      <c r="C53" s="152">
        <f t="shared" ref="C53:G53" si="11">C54+C96</f>
        <v>109301511</v>
      </c>
      <c r="D53" s="152">
        <f t="shared" si="11"/>
        <v>-177963368</v>
      </c>
      <c r="E53" s="152">
        <f t="shared" si="11"/>
        <v>731683143</v>
      </c>
      <c r="F53" s="152">
        <f t="shared" si="11"/>
        <v>20000000</v>
      </c>
      <c r="G53" s="152">
        <f t="shared" si="11"/>
        <v>751683143</v>
      </c>
    </row>
    <row r="54" spans="1:7">
      <c r="A54" s="158" t="s">
        <v>94</v>
      </c>
      <c r="B54" s="159">
        <f>SUM(B55:B95)</f>
        <v>281355000</v>
      </c>
      <c r="C54" s="159">
        <f t="shared" ref="C54:G54" si="12">SUM(C55:C95)</f>
        <v>635360</v>
      </c>
      <c r="D54" s="159">
        <f t="shared" si="12"/>
        <v>10137971</v>
      </c>
      <c r="E54" s="159">
        <f t="shared" si="12"/>
        <v>292128331</v>
      </c>
      <c r="F54" s="159">
        <f t="shared" si="12"/>
        <v>0</v>
      </c>
      <c r="G54" s="159">
        <f t="shared" si="12"/>
        <v>292128331</v>
      </c>
    </row>
    <row r="55" spans="1:7">
      <c r="A55" s="153" t="s">
        <v>78</v>
      </c>
      <c r="B55" s="157">
        <v>612000</v>
      </c>
      <c r="C55" s="157">
        <v>0</v>
      </c>
      <c r="D55" s="157">
        <v>0</v>
      </c>
      <c r="E55" s="157">
        <f>SUM(B55:D55)</f>
        <v>612000</v>
      </c>
      <c r="F55" s="157">
        <v>0</v>
      </c>
      <c r="G55" s="157">
        <f t="shared" ref="G55:G114" si="13">SUM(E55:F55)</f>
        <v>612000</v>
      </c>
    </row>
    <row r="56" spans="1:7">
      <c r="A56" s="153" t="s">
        <v>79</v>
      </c>
      <c r="B56" s="157">
        <v>2240000</v>
      </c>
      <c r="C56" s="157">
        <v>0</v>
      </c>
      <c r="D56" s="157">
        <v>0</v>
      </c>
      <c r="E56" s="157">
        <f t="shared" ref="E56:E95" si="14">SUM(B56:D56)</f>
        <v>2240000</v>
      </c>
      <c r="F56" s="157">
        <v>0</v>
      </c>
      <c r="G56" s="157">
        <f t="shared" si="13"/>
        <v>2240000</v>
      </c>
    </row>
    <row r="57" spans="1:7">
      <c r="A57" s="153" t="s">
        <v>893</v>
      </c>
      <c r="B57" s="157">
        <v>250000</v>
      </c>
      <c r="C57" s="157">
        <v>0</v>
      </c>
      <c r="D57" s="157">
        <v>0</v>
      </c>
      <c r="E57" s="157">
        <f t="shared" si="14"/>
        <v>250000</v>
      </c>
      <c r="F57" s="157"/>
      <c r="G57" s="157">
        <f t="shared" si="13"/>
        <v>250000</v>
      </c>
    </row>
    <row r="58" spans="1:7">
      <c r="A58" s="153" t="s">
        <v>918</v>
      </c>
      <c r="B58" s="157">
        <v>2500000</v>
      </c>
      <c r="C58" s="157">
        <v>0</v>
      </c>
      <c r="D58" s="157">
        <v>0</v>
      </c>
      <c r="E58" s="157">
        <f t="shared" si="14"/>
        <v>2500000</v>
      </c>
      <c r="F58" s="157"/>
      <c r="G58" s="157">
        <f t="shared" si="13"/>
        <v>2500000</v>
      </c>
    </row>
    <row r="59" spans="1:7">
      <c r="A59" s="153" t="s">
        <v>468</v>
      </c>
      <c r="B59" s="157">
        <v>4072000</v>
      </c>
      <c r="C59" s="157">
        <v>0</v>
      </c>
      <c r="D59" s="157">
        <v>0</v>
      </c>
      <c r="E59" s="157">
        <f t="shared" si="14"/>
        <v>4072000</v>
      </c>
      <c r="F59" s="157">
        <v>0</v>
      </c>
      <c r="G59" s="157">
        <f t="shared" si="13"/>
        <v>4072000</v>
      </c>
    </row>
    <row r="60" spans="1:7">
      <c r="A60" s="153" t="s">
        <v>980</v>
      </c>
      <c r="B60" s="157">
        <v>1500000</v>
      </c>
      <c r="C60" s="157">
        <v>0</v>
      </c>
      <c r="D60" s="157">
        <v>0</v>
      </c>
      <c r="E60" s="157">
        <f t="shared" si="14"/>
        <v>1500000</v>
      </c>
      <c r="F60" s="157"/>
      <c r="G60" s="157">
        <f t="shared" si="13"/>
        <v>1500000</v>
      </c>
    </row>
    <row r="61" spans="1:7">
      <c r="A61" s="153" t="s">
        <v>80</v>
      </c>
      <c r="B61" s="157">
        <v>2465000</v>
      </c>
      <c r="C61" s="157">
        <v>0</v>
      </c>
      <c r="D61" s="157">
        <v>240000</v>
      </c>
      <c r="E61" s="157">
        <f t="shared" si="14"/>
        <v>2705000</v>
      </c>
      <c r="F61" s="157">
        <v>0</v>
      </c>
      <c r="G61" s="157">
        <f t="shared" si="13"/>
        <v>2705000</v>
      </c>
    </row>
    <row r="62" spans="1:7">
      <c r="A62" s="153" t="s">
        <v>81</v>
      </c>
      <c r="B62" s="157">
        <v>2465000</v>
      </c>
      <c r="C62" s="157">
        <v>0</v>
      </c>
      <c r="D62" s="157">
        <v>240000</v>
      </c>
      <c r="E62" s="157">
        <f t="shared" si="14"/>
        <v>2705000</v>
      </c>
      <c r="F62" s="157">
        <v>0</v>
      </c>
      <c r="G62" s="157">
        <f t="shared" si="13"/>
        <v>2705000</v>
      </c>
    </row>
    <row r="63" spans="1:7">
      <c r="A63" s="153" t="s">
        <v>911</v>
      </c>
      <c r="B63" s="157">
        <v>2000000</v>
      </c>
      <c r="C63" s="157">
        <v>0</v>
      </c>
      <c r="D63" s="157">
        <v>0</v>
      </c>
      <c r="E63" s="157">
        <f t="shared" si="14"/>
        <v>2000000</v>
      </c>
      <c r="F63" s="157">
        <v>0</v>
      </c>
      <c r="G63" s="157">
        <f t="shared" si="13"/>
        <v>2000000</v>
      </c>
    </row>
    <row r="64" spans="1:7">
      <c r="A64" s="153" t="s">
        <v>82</v>
      </c>
      <c r="B64" s="157">
        <v>42878000</v>
      </c>
      <c r="C64" s="157">
        <v>0</v>
      </c>
      <c r="D64" s="157">
        <v>303000</v>
      </c>
      <c r="E64" s="157">
        <f t="shared" si="14"/>
        <v>43181000</v>
      </c>
      <c r="F64" s="157">
        <v>0</v>
      </c>
      <c r="G64" s="157">
        <f t="shared" si="13"/>
        <v>43181000</v>
      </c>
    </row>
    <row r="65" spans="1:7">
      <c r="A65" s="153" t="s">
        <v>880</v>
      </c>
      <c r="B65" s="157">
        <v>6000000</v>
      </c>
      <c r="C65" s="157">
        <v>0</v>
      </c>
      <c r="D65" s="157">
        <v>0</v>
      </c>
      <c r="E65" s="157">
        <f t="shared" si="14"/>
        <v>6000000</v>
      </c>
      <c r="F65" s="157">
        <v>0</v>
      </c>
      <c r="G65" s="157">
        <f t="shared" si="13"/>
        <v>6000000</v>
      </c>
    </row>
    <row r="66" spans="1:7" ht="18.75">
      <c r="A66" s="153" t="s">
        <v>887</v>
      </c>
      <c r="B66" s="157">
        <v>13100000</v>
      </c>
      <c r="C66" s="157">
        <v>0</v>
      </c>
      <c r="D66" s="157">
        <v>0</v>
      </c>
      <c r="E66" s="157">
        <f t="shared" si="14"/>
        <v>13100000</v>
      </c>
      <c r="F66" s="157">
        <v>0</v>
      </c>
      <c r="G66" s="157">
        <f t="shared" si="13"/>
        <v>13100000</v>
      </c>
    </row>
    <row r="67" spans="1:7">
      <c r="A67" s="153" t="s">
        <v>470</v>
      </c>
      <c r="B67" s="157">
        <v>5400000</v>
      </c>
      <c r="C67" s="157">
        <v>0</v>
      </c>
      <c r="D67" s="157">
        <v>0</v>
      </c>
      <c r="E67" s="157">
        <f t="shared" si="14"/>
        <v>5400000</v>
      </c>
      <c r="F67" s="157">
        <v>0</v>
      </c>
      <c r="G67" s="157">
        <f t="shared" si="13"/>
        <v>5400000</v>
      </c>
    </row>
    <row r="68" spans="1:7">
      <c r="A68" s="153" t="s">
        <v>976</v>
      </c>
      <c r="B68" s="157">
        <v>67000000</v>
      </c>
      <c r="C68" s="157">
        <v>0</v>
      </c>
      <c r="D68" s="157">
        <v>0</v>
      </c>
      <c r="E68" s="157">
        <f t="shared" si="14"/>
        <v>67000000</v>
      </c>
      <c r="F68" s="157"/>
      <c r="G68" s="157">
        <f t="shared" si="13"/>
        <v>67000000</v>
      </c>
    </row>
    <row r="69" spans="1:7">
      <c r="A69" s="153" t="s">
        <v>83</v>
      </c>
      <c r="B69" s="157">
        <v>76000</v>
      </c>
      <c r="C69" s="157">
        <v>0</v>
      </c>
      <c r="D69" s="157">
        <v>0</v>
      </c>
      <c r="E69" s="157">
        <f t="shared" si="14"/>
        <v>76000</v>
      </c>
      <c r="F69" s="157">
        <v>0</v>
      </c>
      <c r="G69" s="157">
        <f t="shared" si="13"/>
        <v>76000</v>
      </c>
    </row>
    <row r="70" spans="1:7">
      <c r="A70" s="153" t="s">
        <v>912</v>
      </c>
      <c r="B70" s="157">
        <v>1721000</v>
      </c>
      <c r="C70" s="157">
        <v>0</v>
      </c>
      <c r="D70" s="157">
        <v>0</v>
      </c>
      <c r="E70" s="157">
        <f t="shared" si="14"/>
        <v>1721000</v>
      </c>
      <c r="F70" s="157">
        <v>0</v>
      </c>
      <c r="G70" s="157">
        <f t="shared" si="13"/>
        <v>1721000</v>
      </c>
    </row>
    <row r="71" spans="1:7">
      <c r="A71" s="153" t="s">
        <v>84</v>
      </c>
      <c r="B71" s="157">
        <v>7963000</v>
      </c>
      <c r="C71" s="157">
        <v>0</v>
      </c>
      <c r="D71" s="157">
        <v>4400</v>
      </c>
      <c r="E71" s="157">
        <f t="shared" si="14"/>
        <v>7967400</v>
      </c>
      <c r="F71" s="157">
        <v>0</v>
      </c>
      <c r="G71" s="157">
        <f t="shared" si="13"/>
        <v>7967400</v>
      </c>
    </row>
    <row r="72" spans="1:7">
      <c r="A72" s="153" t="s">
        <v>467</v>
      </c>
      <c r="B72" s="157">
        <v>4208000</v>
      </c>
      <c r="C72" s="157">
        <v>635360</v>
      </c>
      <c r="D72" s="157">
        <v>20000</v>
      </c>
      <c r="E72" s="157">
        <f t="shared" si="14"/>
        <v>4863360</v>
      </c>
      <c r="F72" s="157">
        <v>0</v>
      </c>
      <c r="G72" s="157">
        <f t="shared" si="13"/>
        <v>4863360</v>
      </c>
    </row>
    <row r="73" spans="1:7">
      <c r="A73" s="153" t="s">
        <v>85</v>
      </c>
      <c r="B73" s="157">
        <v>3284000</v>
      </c>
      <c r="C73" s="157">
        <v>0</v>
      </c>
      <c r="D73" s="157">
        <v>750000</v>
      </c>
      <c r="E73" s="157">
        <f t="shared" si="14"/>
        <v>4034000</v>
      </c>
      <c r="F73" s="157">
        <v>0</v>
      </c>
      <c r="G73" s="157">
        <f t="shared" si="13"/>
        <v>4034000</v>
      </c>
    </row>
    <row r="74" spans="1:7">
      <c r="A74" s="153" t="s">
        <v>95</v>
      </c>
      <c r="B74" s="157">
        <v>4150000</v>
      </c>
      <c r="C74" s="157">
        <v>0</v>
      </c>
      <c r="D74" s="157">
        <v>0</v>
      </c>
      <c r="E74" s="157">
        <f t="shared" si="14"/>
        <v>4150000</v>
      </c>
      <c r="F74" s="157">
        <v>0</v>
      </c>
      <c r="G74" s="157">
        <f t="shared" si="13"/>
        <v>4150000</v>
      </c>
    </row>
    <row r="75" spans="1:7">
      <c r="A75" s="153" t="s">
        <v>913</v>
      </c>
      <c r="B75" s="157">
        <v>1000000</v>
      </c>
      <c r="C75" s="157">
        <v>0</v>
      </c>
      <c r="D75" s="157">
        <v>0</v>
      </c>
      <c r="E75" s="157">
        <f t="shared" si="14"/>
        <v>1000000</v>
      </c>
      <c r="F75" s="157">
        <v>0</v>
      </c>
      <c r="G75" s="157">
        <f t="shared" si="13"/>
        <v>1000000</v>
      </c>
    </row>
    <row r="76" spans="1:7">
      <c r="A76" s="153" t="s">
        <v>86</v>
      </c>
      <c r="B76" s="157">
        <v>3500000</v>
      </c>
      <c r="C76" s="157">
        <v>0</v>
      </c>
      <c r="D76" s="157">
        <v>0</v>
      </c>
      <c r="E76" s="157">
        <f t="shared" si="14"/>
        <v>3500000</v>
      </c>
      <c r="F76" s="157">
        <v>0</v>
      </c>
      <c r="G76" s="157">
        <f t="shared" si="13"/>
        <v>3500000</v>
      </c>
    </row>
    <row r="77" spans="1:7">
      <c r="A77" s="153" t="s">
        <v>471</v>
      </c>
      <c r="B77" s="157">
        <v>1000000</v>
      </c>
      <c r="C77" s="157">
        <v>0</v>
      </c>
      <c r="D77" s="157">
        <v>0</v>
      </c>
      <c r="E77" s="157">
        <f t="shared" si="14"/>
        <v>1000000</v>
      </c>
      <c r="F77" s="157">
        <v>0</v>
      </c>
      <c r="G77" s="157">
        <f t="shared" si="13"/>
        <v>1000000</v>
      </c>
    </row>
    <row r="78" spans="1:7">
      <c r="A78" s="153" t="s">
        <v>914</v>
      </c>
      <c r="B78" s="157">
        <v>1500000</v>
      </c>
      <c r="C78" s="157">
        <v>0</v>
      </c>
      <c r="D78" s="157">
        <v>0</v>
      </c>
      <c r="E78" s="157">
        <f t="shared" si="14"/>
        <v>1500000</v>
      </c>
      <c r="F78" s="157">
        <v>0</v>
      </c>
      <c r="G78" s="157">
        <f t="shared" si="13"/>
        <v>1500000</v>
      </c>
    </row>
    <row r="79" spans="1:7">
      <c r="A79" s="153" t="s">
        <v>87</v>
      </c>
      <c r="B79" s="157">
        <v>6300000</v>
      </c>
      <c r="C79" s="157">
        <v>0</v>
      </c>
      <c r="D79" s="157">
        <v>0</v>
      </c>
      <c r="E79" s="157">
        <f t="shared" si="14"/>
        <v>6300000</v>
      </c>
      <c r="F79" s="157">
        <v>0</v>
      </c>
      <c r="G79" s="157">
        <f t="shared" si="13"/>
        <v>6300000</v>
      </c>
    </row>
    <row r="80" spans="1:7">
      <c r="A80" s="153" t="s">
        <v>88</v>
      </c>
      <c r="B80" s="157">
        <v>750000</v>
      </c>
      <c r="C80" s="157">
        <v>0</v>
      </c>
      <c r="D80" s="157">
        <v>0</v>
      </c>
      <c r="E80" s="157">
        <f t="shared" si="14"/>
        <v>750000</v>
      </c>
      <c r="F80" s="157">
        <v>0</v>
      </c>
      <c r="G80" s="157">
        <f t="shared" si="13"/>
        <v>750000</v>
      </c>
    </row>
    <row r="81" spans="1:7">
      <c r="A81" s="153" t="s">
        <v>885</v>
      </c>
      <c r="B81" s="157">
        <v>1880000</v>
      </c>
      <c r="C81" s="157">
        <v>0</v>
      </c>
      <c r="D81" s="157">
        <v>0</v>
      </c>
      <c r="E81" s="157">
        <f t="shared" si="14"/>
        <v>1880000</v>
      </c>
      <c r="F81" s="157">
        <v>0</v>
      </c>
      <c r="G81" s="157">
        <f t="shared" si="13"/>
        <v>1880000</v>
      </c>
    </row>
    <row r="82" spans="1:7">
      <c r="A82" s="153" t="s">
        <v>977</v>
      </c>
      <c r="B82" s="157">
        <v>8280000</v>
      </c>
      <c r="C82" s="157">
        <v>0</v>
      </c>
      <c r="D82" s="157">
        <v>130000</v>
      </c>
      <c r="E82" s="157">
        <f t="shared" si="14"/>
        <v>8410000</v>
      </c>
      <c r="F82" s="157"/>
      <c r="G82" s="157">
        <f t="shared" si="13"/>
        <v>8410000</v>
      </c>
    </row>
    <row r="83" spans="1:7">
      <c r="A83" s="153" t="s">
        <v>480</v>
      </c>
      <c r="B83" s="157">
        <v>0</v>
      </c>
      <c r="C83" s="157">
        <v>0</v>
      </c>
      <c r="D83" s="157">
        <v>153821</v>
      </c>
      <c r="E83" s="157">
        <f t="shared" si="14"/>
        <v>153821</v>
      </c>
      <c r="F83" s="157">
        <v>0</v>
      </c>
      <c r="G83" s="157">
        <f t="shared" si="13"/>
        <v>153821</v>
      </c>
    </row>
    <row r="84" spans="1:7">
      <c r="A84" s="153" t="s">
        <v>481</v>
      </c>
      <c r="B84" s="157">
        <v>1500000</v>
      </c>
      <c r="C84" s="157">
        <v>0</v>
      </c>
      <c r="D84" s="157">
        <v>0</v>
      </c>
      <c r="E84" s="157">
        <f t="shared" si="14"/>
        <v>1500000</v>
      </c>
      <c r="F84" s="157">
        <v>0</v>
      </c>
      <c r="G84" s="157">
        <f t="shared" si="13"/>
        <v>1500000</v>
      </c>
    </row>
    <row r="85" spans="1:7">
      <c r="A85" s="153" t="s">
        <v>483</v>
      </c>
      <c r="B85" s="157">
        <v>34000000</v>
      </c>
      <c r="C85" s="157">
        <v>0</v>
      </c>
      <c r="D85" s="157">
        <v>6314100</v>
      </c>
      <c r="E85" s="157">
        <f t="shared" si="14"/>
        <v>40314100</v>
      </c>
      <c r="F85" s="157">
        <v>0</v>
      </c>
      <c r="G85" s="157">
        <f t="shared" si="13"/>
        <v>40314100</v>
      </c>
    </row>
    <row r="86" spans="1:7">
      <c r="A86" s="153" t="s">
        <v>915</v>
      </c>
      <c r="B86" s="157">
        <v>4000000</v>
      </c>
      <c r="C86" s="157">
        <v>0</v>
      </c>
      <c r="D86" s="157">
        <v>0</v>
      </c>
      <c r="E86" s="157">
        <f t="shared" si="14"/>
        <v>4000000</v>
      </c>
      <c r="F86" s="157">
        <v>0</v>
      </c>
      <c r="G86" s="157">
        <f t="shared" si="13"/>
        <v>4000000</v>
      </c>
    </row>
    <row r="87" spans="1:7">
      <c r="A87" s="153" t="s">
        <v>482</v>
      </c>
      <c r="B87" s="157">
        <v>20000000</v>
      </c>
      <c r="C87" s="157">
        <v>0</v>
      </c>
      <c r="D87" s="157">
        <v>0</v>
      </c>
      <c r="E87" s="157">
        <f t="shared" si="14"/>
        <v>20000000</v>
      </c>
      <c r="F87" s="157">
        <v>0</v>
      </c>
      <c r="G87" s="157">
        <f t="shared" si="13"/>
        <v>20000000</v>
      </c>
    </row>
    <row r="88" spans="1:7">
      <c r="A88" s="153" t="s">
        <v>485</v>
      </c>
      <c r="B88" s="157">
        <v>2000000</v>
      </c>
      <c r="C88" s="157">
        <v>0</v>
      </c>
      <c r="D88" s="157">
        <v>810047</v>
      </c>
      <c r="E88" s="157">
        <f t="shared" si="14"/>
        <v>2810047</v>
      </c>
      <c r="F88" s="157"/>
      <c r="G88" s="157">
        <f t="shared" si="13"/>
        <v>2810047</v>
      </c>
    </row>
    <row r="89" spans="1:7">
      <c r="A89" s="153" t="s">
        <v>484</v>
      </c>
      <c r="B89" s="157">
        <v>7000000</v>
      </c>
      <c r="C89" s="157">
        <v>0</v>
      </c>
      <c r="D89" s="157">
        <v>0</v>
      </c>
      <c r="E89" s="157">
        <f t="shared" si="14"/>
        <v>7000000</v>
      </c>
      <c r="F89" s="157">
        <v>0</v>
      </c>
      <c r="G89" s="157">
        <f t="shared" si="13"/>
        <v>7000000</v>
      </c>
    </row>
    <row r="90" spans="1:7">
      <c r="A90" s="153" t="s">
        <v>978</v>
      </c>
      <c r="B90" s="157">
        <v>288000</v>
      </c>
      <c r="C90" s="157">
        <v>0</v>
      </c>
      <c r="D90" s="157">
        <v>0</v>
      </c>
      <c r="E90" s="157">
        <f t="shared" si="14"/>
        <v>288000</v>
      </c>
      <c r="F90" s="157"/>
      <c r="G90" s="157">
        <f t="shared" si="13"/>
        <v>288000</v>
      </c>
    </row>
    <row r="91" spans="1:7">
      <c r="A91" s="153" t="s">
        <v>979</v>
      </c>
      <c r="B91" s="157">
        <v>1473000</v>
      </c>
      <c r="C91" s="157">
        <v>0</v>
      </c>
      <c r="D91" s="157">
        <v>256549</v>
      </c>
      <c r="E91" s="157">
        <f t="shared" si="14"/>
        <v>1729549</v>
      </c>
      <c r="F91" s="157">
        <v>0</v>
      </c>
      <c r="G91" s="157">
        <f t="shared" si="13"/>
        <v>1729549</v>
      </c>
    </row>
    <row r="92" spans="1:7">
      <c r="A92" s="153" t="s">
        <v>486</v>
      </c>
      <c r="B92" s="157">
        <v>1500000</v>
      </c>
      <c r="C92" s="157">
        <v>0</v>
      </c>
      <c r="D92" s="157">
        <v>95976</v>
      </c>
      <c r="E92" s="157">
        <f t="shared" si="14"/>
        <v>1595976</v>
      </c>
      <c r="F92" s="157"/>
      <c r="G92" s="157">
        <f t="shared" si="13"/>
        <v>1595976</v>
      </c>
    </row>
    <row r="93" spans="1:7">
      <c r="A93" s="153" t="s">
        <v>916</v>
      </c>
      <c r="B93" s="157">
        <v>11500000</v>
      </c>
      <c r="C93" s="157">
        <v>0</v>
      </c>
      <c r="D93" s="157">
        <v>0</v>
      </c>
      <c r="E93" s="157">
        <f t="shared" si="14"/>
        <v>11500000</v>
      </c>
      <c r="F93" s="157">
        <v>0</v>
      </c>
      <c r="G93" s="157">
        <f t="shared" si="13"/>
        <v>11500000</v>
      </c>
    </row>
    <row r="94" spans="1:7">
      <c r="A94" s="153" t="s">
        <v>917</v>
      </c>
      <c r="B94" s="157">
        <v>0</v>
      </c>
      <c r="C94" s="157">
        <v>0</v>
      </c>
      <c r="D94" s="157">
        <v>800000</v>
      </c>
      <c r="E94" s="157">
        <f t="shared" si="14"/>
        <v>800000</v>
      </c>
      <c r="F94" s="157">
        <v>0</v>
      </c>
      <c r="G94" s="157">
        <f t="shared" si="13"/>
        <v>800000</v>
      </c>
    </row>
    <row r="95" spans="1:7">
      <c r="A95" s="153" t="s">
        <v>469</v>
      </c>
      <c r="B95" s="157">
        <v>0</v>
      </c>
      <c r="C95" s="157">
        <v>0</v>
      </c>
      <c r="D95" s="157">
        <v>20078</v>
      </c>
      <c r="E95" s="157">
        <f t="shared" si="14"/>
        <v>20078</v>
      </c>
      <c r="F95" s="157">
        <v>0</v>
      </c>
      <c r="G95" s="157">
        <f t="shared" si="13"/>
        <v>20078</v>
      </c>
    </row>
    <row r="96" spans="1:7">
      <c r="A96" s="158" t="s">
        <v>92</v>
      </c>
      <c r="B96" s="159">
        <f>SUM(B97:B114)</f>
        <v>518990000</v>
      </c>
      <c r="C96" s="159">
        <f>SUM(C97:C114)</f>
        <v>108666151</v>
      </c>
      <c r="D96" s="159">
        <f>SUM(D97:D114)</f>
        <v>-188101339</v>
      </c>
      <c r="E96" s="159">
        <f>SUM(E97:E114)</f>
        <v>439554812</v>
      </c>
      <c r="F96" s="159">
        <f>SUM(F97:F114)</f>
        <v>20000000</v>
      </c>
      <c r="G96" s="157">
        <f t="shared" si="13"/>
        <v>459554812</v>
      </c>
    </row>
    <row r="97" spans="1:7">
      <c r="A97" s="153" t="s">
        <v>894</v>
      </c>
      <c r="B97" s="157">
        <v>180000000</v>
      </c>
      <c r="C97" s="157">
        <v>0</v>
      </c>
      <c r="D97" s="157">
        <v>0</v>
      </c>
      <c r="E97" s="157">
        <f>SUM(B97:D97)</f>
        <v>180000000</v>
      </c>
      <c r="F97" s="157">
        <v>0</v>
      </c>
      <c r="G97" s="157">
        <f t="shared" si="13"/>
        <v>180000000</v>
      </c>
    </row>
    <row r="98" spans="1:7">
      <c r="A98" s="153" t="s">
        <v>472</v>
      </c>
      <c r="B98" s="157">
        <v>2800000</v>
      </c>
      <c r="C98" s="157">
        <v>0</v>
      </c>
      <c r="D98" s="157">
        <v>3739340</v>
      </c>
      <c r="E98" s="157">
        <f t="shared" ref="E98:E114" si="15">SUM(B98:D98)</f>
        <v>6539340</v>
      </c>
      <c r="F98" s="157">
        <v>0</v>
      </c>
      <c r="G98" s="157">
        <f t="shared" si="13"/>
        <v>6539340</v>
      </c>
    </row>
    <row r="99" spans="1:7">
      <c r="A99" s="153" t="s">
        <v>884</v>
      </c>
      <c r="B99" s="157">
        <v>3000000</v>
      </c>
      <c r="C99" s="157">
        <v>0</v>
      </c>
      <c r="D99" s="157">
        <v>0</v>
      </c>
      <c r="E99" s="157">
        <f t="shared" si="15"/>
        <v>3000000</v>
      </c>
      <c r="F99" s="157">
        <v>0</v>
      </c>
      <c r="G99" s="157">
        <f t="shared" si="13"/>
        <v>3000000</v>
      </c>
    </row>
    <row r="100" spans="1:7">
      <c r="A100" s="153" t="s">
        <v>475</v>
      </c>
      <c r="B100" s="157">
        <v>800000</v>
      </c>
      <c r="C100" s="157">
        <v>0</v>
      </c>
      <c r="D100" s="157">
        <v>0</v>
      </c>
      <c r="E100" s="157">
        <f t="shared" si="15"/>
        <v>800000</v>
      </c>
      <c r="F100" s="157">
        <v>0</v>
      </c>
      <c r="G100" s="157">
        <f t="shared" si="13"/>
        <v>800000</v>
      </c>
    </row>
    <row r="101" spans="1:7">
      <c r="A101" s="153" t="s">
        <v>895</v>
      </c>
      <c r="B101" s="157">
        <v>1900000</v>
      </c>
      <c r="C101" s="157">
        <v>0</v>
      </c>
      <c r="D101" s="157">
        <v>515940</v>
      </c>
      <c r="E101" s="157">
        <f t="shared" si="15"/>
        <v>2415940</v>
      </c>
      <c r="F101" s="157">
        <v>0</v>
      </c>
      <c r="G101" s="157">
        <f t="shared" si="13"/>
        <v>2415940</v>
      </c>
    </row>
    <row r="102" spans="1:7">
      <c r="A102" s="153" t="s">
        <v>883</v>
      </c>
      <c r="B102" s="157">
        <v>8500000</v>
      </c>
      <c r="C102" s="157">
        <v>0</v>
      </c>
      <c r="D102" s="157">
        <v>4281136</v>
      </c>
      <c r="E102" s="157">
        <f t="shared" si="15"/>
        <v>12781136</v>
      </c>
      <c r="F102" s="157"/>
      <c r="G102" s="157">
        <f t="shared" si="13"/>
        <v>12781136</v>
      </c>
    </row>
    <row r="103" spans="1:7">
      <c r="A103" s="153" t="s">
        <v>882</v>
      </c>
      <c r="B103" s="157">
        <v>16500000</v>
      </c>
      <c r="C103" s="157">
        <v>29287195</v>
      </c>
      <c r="D103" s="157">
        <v>8322899</v>
      </c>
      <c r="E103" s="157">
        <f t="shared" si="15"/>
        <v>54110094</v>
      </c>
      <c r="F103" s="157">
        <v>0</v>
      </c>
      <c r="G103" s="157">
        <f t="shared" si="13"/>
        <v>54110094</v>
      </c>
    </row>
    <row r="104" spans="1:7">
      <c r="A104" s="153" t="s">
        <v>896</v>
      </c>
      <c r="B104" s="157">
        <v>102965000</v>
      </c>
      <c r="C104" s="157">
        <v>61000000</v>
      </c>
      <c r="D104" s="157">
        <v>-147174349</v>
      </c>
      <c r="E104" s="157">
        <f t="shared" si="15"/>
        <v>16790651</v>
      </c>
      <c r="F104" s="157">
        <v>0</v>
      </c>
      <c r="G104" s="157">
        <f t="shared" si="13"/>
        <v>16790651</v>
      </c>
    </row>
    <row r="105" spans="1:7">
      <c r="A105" s="153" t="s">
        <v>476</v>
      </c>
      <c r="B105" s="157">
        <v>600000</v>
      </c>
      <c r="C105" s="157">
        <v>0</v>
      </c>
      <c r="D105" s="157">
        <v>0</v>
      </c>
      <c r="E105" s="157">
        <f t="shared" si="15"/>
        <v>600000</v>
      </c>
      <c r="F105" s="157">
        <v>0</v>
      </c>
      <c r="G105" s="157">
        <f t="shared" si="13"/>
        <v>600000</v>
      </c>
    </row>
    <row r="106" spans="1:7">
      <c r="A106" s="153" t="s">
        <v>473</v>
      </c>
      <c r="B106" s="157">
        <v>750000</v>
      </c>
      <c r="C106" s="157">
        <v>0</v>
      </c>
      <c r="D106" s="157">
        <v>0</v>
      </c>
      <c r="E106" s="157">
        <f t="shared" si="15"/>
        <v>750000</v>
      </c>
      <c r="F106" s="157">
        <v>0</v>
      </c>
      <c r="G106" s="157">
        <f t="shared" si="13"/>
        <v>750000</v>
      </c>
    </row>
    <row r="107" spans="1:7">
      <c r="A107" s="153" t="s">
        <v>477</v>
      </c>
      <c r="B107" s="157">
        <v>14000000</v>
      </c>
      <c r="C107" s="157">
        <v>0</v>
      </c>
      <c r="D107" s="157">
        <v>0</v>
      </c>
      <c r="E107" s="157">
        <f t="shared" si="15"/>
        <v>14000000</v>
      </c>
      <c r="F107" s="157">
        <v>0</v>
      </c>
      <c r="G107" s="157">
        <f t="shared" si="13"/>
        <v>14000000</v>
      </c>
    </row>
    <row r="108" spans="1:7">
      <c r="A108" s="153" t="s">
        <v>478</v>
      </c>
      <c r="B108" s="157">
        <v>17000000</v>
      </c>
      <c r="C108" s="157">
        <v>0</v>
      </c>
      <c r="D108" s="157">
        <v>0</v>
      </c>
      <c r="E108" s="157">
        <f t="shared" si="15"/>
        <v>17000000</v>
      </c>
      <c r="F108" s="157">
        <v>0</v>
      </c>
      <c r="G108" s="157">
        <f t="shared" si="13"/>
        <v>17000000</v>
      </c>
    </row>
    <row r="109" spans="1:7">
      <c r="A109" s="153" t="s">
        <v>981</v>
      </c>
      <c r="B109" s="157">
        <v>26000000</v>
      </c>
      <c r="C109" s="157">
        <v>0</v>
      </c>
      <c r="D109" s="157">
        <v>0</v>
      </c>
      <c r="E109" s="157">
        <f t="shared" si="15"/>
        <v>26000000</v>
      </c>
      <c r="F109" s="157"/>
      <c r="G109" s="157">
        <f t="shared" si="13"/>
        <v>26000000</v>
      </c>
    </row>
    <row r="110" spans="1:7">
      <c r="A110" s="153" t="s">
        <v>919</v>
      </c>
      <c r="B110" s="157">
        <v>0</v>
      </c>
      <c r="C110" s="157">
        <v>9878956</v>
      </c>
      <c r="D110" s="157">
        <v>0</v>
      </c>
      <c r="E110" s="157">
        <f t="shared" si="15"/>
        <v>9878956</v>
      </c>
      <c r="F110" s="157">
        <v>0</v>
      </c>
      <c r="G110" s="157">
        <f t="shared" si="13"/>
        <v>9878956</v>
      </c>
    </row>
    <row r="111" spans="1:7">
      <c r="A111" s="153" t="s">
        <v>920</v>
      </c>
      <c r="B111" s="157">
        <v>75000000</v>
      </c>
      <c r="C111" s="157">
        <v>0</v>
      </c>
      <c r="D111" s="157">
        <v>0</v>
      </c>
      <c r="E111" s="157">
        <f t="shared" si="15"/>
        <v>75000000</v>
      </c>
      <c r="F111" s="157">
        <v>0</v>
      </c>
      <c r="G111" s="157">
        <f t="shared" si="13"/>
        <v>75000000</v>
      </c>
    </row>
    <row r="112" spans="1:7">
      <c r="A112" s="153" t="s">
        <v>921</v>
      </c>
      <c r="B112" s="157">
        <v>0</v>
      </c>
      <c r="C112" s="157">
        <v>0</v>
      </c>
      <c r="D112" s="157">
        <v>4200000</v>
      </c>
      <c r="E112" s="157">
        <f t="shared" si="15"/>
        <v>4200000</v>
      </c>
      <c r="F112" s="157">
        <v>0</v>
      </c>
      <c r="G112" s="157">
        <f t="shared" si="13"/>
        <v>4200000</v>
      </c>
    </row>
    <row r="113" spans="1:7">
      <c r="A113" s="153" t="s">
        <v>881</v>
      </c>
      <c r="B113" s="157">
        <v>0</v>
      </c>
      <c r="C113" s="157">
        <v>0</v>
      </c>
      <c r="D113" s="157">
        <v>0</v>
      </c>
      <c r="E113" s="157">
        <f t="shared" si="15"/>
        <v>0</v>
      </c>
      <c r="F113" s="157">
        <v>20000000</v>
      </c>
      <c r="G113" s="157">
        <f t="shared" si="13"/>
        <v>20000000</v>
      </c>
    </row>
    <row r="114" spans="1:7">
      <c r="A114" s="153" t="s">
        <v>897</v>
      </c>
      <c r="B114" s="157">
        <v>69175000</v>
      </c>
      <c r="C114" s="157">
        <v>8500000</v>
      </c>
      <c r="D114" s="157">
        <v>-61986305</v>
      </c>
      <c r="E114" s="157">
        <f t="shared" si="15"/>
        <v>15688695</v>
      </c>
      <c r="F114" s="157">
        <v>0</v>
      </c>
      <c r="G114" s="157">
        <f t="shared" si="13"/>
        <v>15688695</v>
      </c>
    </row>
    <row r="115" spans="1:7">
      <c r="A115" s="174" t="s">
        <v>36</v>
      </c>
      <c r="B115" s="173">
        <f>B5+B24+B35+B39+B46+B53</f>
        <v>2375015000</v>
      </c>
      <c r="C115" s="173">
        <f t="shared" ref="C115:G115" si="16">C5+C24+C35+C39+C46+C53</f>
        <v>291600000</v>
      </c>
      <c r="D115" s="173">
        <f t="shared" si="16"/>
        <v>-27947349</v>
      </c>
      <c r="E115" s="173">
        <f t="shared" si="16"/>
        <v>2638667651</v>
      </c>
      <c r="F115" s="173">
        <f t="shared" si="16"/>
        <v>20000000</v>
      </c>
      <c r="G115" s="173">
        <f t="shared" si="16"/>
        <v>2658667651</v>
      </c>
    </row>
    <row r="116" spans="1:7">
      <c r="B116" s="11"/>
      <c r="C116" s="11"/>
      <c r="D116" s="11"/>
      <c r="E116" s="11"/>
      <c r="F116" s="11"/>
      <c r="G116" s="11"/>
    </row>
  </sheetData>
  <mergeCells count="1">
    <mergeCell ref="A1:G1"/>
  </mergeCells>
  <pageMargins left="0.21" right="0.27" top="0.75" bottom="0.41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view="pageBreakPreview" zoomScaleNormal="100" zoomScaleSheetLayoutView="100" workbookViewId="0">
      <selection sqref="A1:K1"/>
    </sheetView>
  </sheetViews>
  <sheetFormatPr defaultRowHeight="12.75"/>
  <cols>
    <col min="1" max="1" width="30.28515625" style="11" customWidth="1"/>
    <col min="2" max="2" width="12.85546875" style="12" bestFit="1" customWidth="1"/>
    <col min="3" max="7" width="11.140625" style="273" customWidth="1"/>
    <col min="8" max="8" width="11.140625" style="12" customWidth="1"/>
    <col min="9" max="10" width="12" style="12" customWidth="1"/>
    <col min="11" max="11" width="12" style="271" customWidth="1"/>
    <col min="12" max="16384" width="9.140625" style="11"/>
  </cols>
  <sheetData>
    <row r="1" spans="1:11" ht="18.75">
      <c r="A1" s="275" t="s">
        <v>18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</row>
    <row r="2" spans="1:11" ht="15.75" customHeight="1">
      <c r="A2" s="45"/>
      <c r="B2" s="46"/>
      <c r="C2" s="272"/>
      <c r="D2" s="272"/>
      <c r="E2" s="272"/>
      <c r="F2" s="272"/>
      <c r="G2" s="272"/>
      <c r="H2" s="46"/>
      <c r="I2" s="46"/>
      <c r="J2" s="46"/>
      <c r="K2" s="274" t="s">
        <v>67</v>
      </c>
    </row>
    <row r="3" spans="1:11" s="12" customFormat="1" ht="49.5" customHeight="1">
      <c r="A3" s="114" t="s">
        <v>107</v>
      </c>
      <c r="B3" s="114" t="s">
        <v>26</v>
      </c>
      <c r="C3" s="114" t="s">
        <v>27</v>
      </c>
      <c r="D3" s="114" t="s">
        <v>28</v>
      </c>
      <c r="E3" s="114" t="s">
        <v>29</v>
      </c>
      <c r="F3" s="114" t="s">
        <v>30</v>
      </c>
      <c r="G3" s="114" t="s">
        <v>31</v>
      </c>
      <c r="H3" s="129" t="s">
        <v>1143</v>
      </c>
      <c r="I3" s="114" t="s">
        <v>36</v>
      </c>
      <c r="J3" s="114" t="s">
        <v>35</v>
      </c>
      <c r="K3" s="114" t="s">
        <v>906</v>
      </c>
    </row>
    <row r="4" spans="1:11">
      <c r="A4" s="112" t="s">
        <v>998</v>
      </c>
      <c r="B4" s="113">
        <v>3667369</v>
      </c>
      <c r="C4" s="113">
        <v>3706388</v>
      </c>
      <c r="D4" s="113">
        <v>595329</v>
      </c>
      <c r="E4" s="113">
        <v>133783</v>
      </c>
      <c r="F4" s="113">
        <v>11855</v>
      </c>
      <c r="G4" s="113">
        <v>10500000</v>
      </c>
      <c r="H4" s="113">
        <v>0</v>
      </c>
      <c r="I4" s="113">
        <f>SUM(B4:H4)</f>
        <v>18614724</v>
      </c>
      <c r="J4" s="113">
        <v>18753307</v>
      </c>
      <c r="K4" s="113">
        <v>20139154</v>
      </c>
    </row>
    <row r="5" spans="1:11">
      <c r="A5" s="112" t="s">
        <v>999</v>
      </c>
      <c r="B5" s="113">
        <v>306054563</v>
      </c>
      <c r="C5" s="113">
        <v>31682361</v>
      </c>
      <c r="D5" s="113">
        <v>22089834</v>
      </c>
      <c r="E5" s="113">
        <v>11709677</v>
      </c>
      <c r="F5" s="113">
        <v>36271986</v>
      </c>
      <c r="G5" s="113">
        <v>164138</v>
      </c>
      <c r="H5" s="113">
        <v>787500</v>
      </c>
      <c r="I5" s="113">
        <f t="shared" ref="I5:I54" si="0">SUM(B5:H5)</f>
        <v>408760059</v>
      </c>
      <c r="J5" s="113">
        <v>409236830</v>
      </c>
      <c r="K5" s="113">
        <v>359608490</v>
      </c>
    </row>
    <row r="6" spans="1:11">
      <c r="A6" s="112" t="s">
        <v>50</v>
      </c>
      <c r="B6" s="113">
        <v>264531626</v>
      </c>
      <c r="C6" s="113">
        <v>18495299</v>
      </c>
      <c r="D6" s="113">
        <v>15962349</v>
      </c>
      <c r="E6" s="113">
        <v>5354140</v>
      </c>
      <c r="F6" s="113">
        <v>9266913</v>
      </c>
      <c r="G6" s="113">
        <v>0</v>
      </c>
      <c r="H6" s="113">
        <v>0</v>
      </c>
      <c r="I6" s="113">
        <f t="shared" si="0"/>
        <v>313610327</v>
      </c>
      <c r="J6" s="113">
        <v>265522598</v>
      </c>
      <c r="K6" s="113">
        <v>248540809</v>
      </c>
    </row>
    <row r="7" spans="1:11">
      <c r="A7" s="112" t="s">
        <v>51</v>
      </c>
      <c r="B7" s="113">
        <v>0</v>
      </c>
      <c r="C7" s="113">
        <v>0</v>
      </c>
      <c r="D7" s="113">
        <v>0</v>
      </c>
      <c r="E7" s="113">
        <v>0</v>
      </c>
      <c r="F7" s="113">
        <v>0</v>
      </c>
      <c r="G7" s="113">
        <v>27062969</v>
      </c>
      <c r="H7" s="113">
        <v>0</v>
      </c>
      <c r="I7" s="113">
        <f t="shared" si="0"/>
        <v>27062969</v>
      </c>
      <c r="J7" s="113">
        <v>27062969</v>
      </c>
      <c r="K7" s="113">
        <v>23176359</v>
      </c>
    </row>
    <row r="8" spans="1:11">
      <c r="A8" s="112" t="s">
        <v>235</v>
      </c>
      <c r="B8" s="113">
        <v>1772786</v>
      </c>
      <c r="C8" s="113">
        <v>100287</v>
      </c>
      <c r="D8" s="113">
        <v>18344</v>
      </c>
      <c r="E8" s="113">
        <v>7357</v>
      </c>
      <c r="F8" s="113">
        <v>21723</v>
      </c>
      <c r="G8" s="113">
        <v>0</v>
      </c>
      <c r="H8" s="113">
        <v>0</v>
      </c>
      <c r="I8" s="113">
        <f t="shared" si="0"/>
        <v>1920497</v>
      </c>
      <c r="J8" s="113">
        <v>2375421</v>
      </c>
      <c r="K8" s="113">
        <v>1959434</v>
      </c>
    </row>
    <row r="9" spans="1:11">
      <c r="A9" s="112" t="s">
        <v>52</v>
      </c>
      <c r="B9" s="113">
        <v>18613997</v>
      </c>
      <c r="C9" s="113">
        <v>11736212</v>
      </c>
      <c r="D9" s="113">
        <v>545866</v>
      </c>
      <c r="E9" s="113">
        <v>862238</v>
      </c>
      <c r="F9" s="113">
        <v>607192</v>
      </c>
      <c r="G9" s="113">
        <v>0</v>
      </c>
      <c r="H9" s="113">
        <v>115098</v>
      </c>
      <c r="I9" s="113">
        <f t="shared" si="0"/>
        <v>32480603</v>
      </c>
      <c r="J9" s="113">
        <v>31760634</v>
      </c>
      <c r="K9" s="113">
        <v>32497798</v>
      </c>
    </row>
    <row r="10" spans="1:11">
      <c r="A10" s="112" t="s">
        <v>1000</v>
      </c>
      <c r="B10" s="113">
        <v>729187</v>
      </c>
      <c r="C10" s="113">
        <v>60851</v>
      </c>
      <c r="D10" s="113">
        <v>13090</v>
      </c>
      <c r="E10" s="113">
        <v>12109</v>
      </c>
      <c r="F10" s="113">
        <v>1625</v>
      </c>
      <c r="G10" s="113">
        <v>0</v>
      </c>
      <c r="H10" s="113">
        <v>0</v>
      </c>
      <c r="I10" s="113">
        <f t="shared" si="0"/>
        <v>816862</v>
      </c>
      <c r="J10" s="113">
        <v>1000000</v>
      </c>
      <c r="K10" s="113">
        <v>688142</v>
      </c>
    </row>
    <row r="11" spans="1:11">
      <c r="A11" s="112" t="s">
        <v>1001</v>
      </c>
      <c r="B11" s="113">
        <v>16785134</v>
      </c>
      <c r="C11" s="113">
        <v>4013652</v>
      </c>
      <c r="D11" s="113">
        <v>117048</v>
      </c>
      <c r="E11" s="113">
        <v>226318</v>
      </c>
      <c r="F11" s="113">
        <v>424270</v>
      </c>
      <c r="G11" s="113">
        <v>0</v>
      </c>
      <c r="H11" s="113">
        <v>185173</v>
      </c>
      <c r="I11" s="113">
        <f t="shared" si="0"/>
        <v>21751595</v>
      </c>
      <c r="J11" s="113">
        <v>21751596</v>
      </c>
      <c r="K11" s="113">
        <v>19828293</v>
      </c>
    </row>
    <row r="12" spans="1:11">
      <c r="A12" s="112" t="s">
        <v>53</v>
      </c>
      <c r="B12" s="113">
        <v>251772370</v>
      </c>
      <c r="C12" s="113">
        <v>33749008</v>
      </c>
      <c r="D12" s="113">
        <v>4233096</v>
      </c>
      <c r="E12" s="113">
        <v>2204097</v>
      </c>
      <c r="F12" s="113">
        <v>2026817</v>
      </c>
      <c r="G12" s="113">
        <v>0</v>
      </c>
      <c r="H12" s="113">
        <v>86632</v>
      </c>
      <c r="I12" s="113">
        <f t="shared" si="0"/>
        <v>294072020</v>
      </c>
      <c r="J12" s="113">
        <v>296003880</v>
      </c>
      <c r="K12" s="113">
        <v>245771157</v>
      </c>
    </row>
    <row r="13" spans="1:11">
      <c r="A13" s="112" t="s">
        <v>54</v>
      </c>
      <c r="B13" s="113">
        <v>143105895</v>
      </c>
      <c r="C13" s="113">
        <v>27192329</v>
      </c>
      <c r="D13" s="113">
        <v>49708651</v>
      </c>
      <c r="E13" s="113">
        <v>1359405</v>
      </c>
      <c r="F13" s="113">
        <v>5244449</v>
      </c>
      <c r="G13" s="113">
        <v>0</v>
      </c>
      <c r="H13" s="113">
        <v>17000</v>
      </c>
      <c r="I13" s="113">
        <f t="shared" si="0"/>
        <v>226627729</v>
      </c>
      <c r="J13" s="113">
        <v>222611509</v>
      </c>
      <c r="K13" s="113">
        <v>201024482</v>
      </c>
    </row>
    <row r="14" spans="1:11">
      <c r="A14" s="112" t="s">
        <v>1002</v>
      </c>
      <c r="B14" s="113">
        <v>8083422</v>
      </c>
      <c r="C14" s="113">
        <v>1366789</v>
      </c>
      <c r="D14" s="113">
        <v>421779</v>
      </c>
      <c r="E14" s="113">
        <v>40105</v>
      </c>
      <c r="F14" s="113">
        <v>174317</v>
      </c>
      <c r="G14" s="113">
        <v>6750000</v>
      </c>
      <c r="H14" s="113">
        <v>0</v>
      </c>
      <c r="I14" s="113">
        <f t="shared" si="0"/>
        <v>16836412</v>
      </c>
      <c r="J14" s="113">
        <v>16997863</v>
      </c>
      <c r="K14" s="113">
        <v>15267999</v>
      </c>
    </row>
    <row r="15" spans="1:11">
      <c r="A15" s="112" t="s">
        <v>1003</v>
      </c>
      <c r="B15" s="113">
        <v>4748549</v>
      </c>
      <c r="C15" s="113">
        <v>806699</v>
      </c>
      <c r="D15" s="113">
        <v>149020</v>
      </c>
      <c r="E15" s="113">
        <v>69122</v>
      </c>
      <c r="F15" s="113">
        <v>80668</v>
      </c>
      <c r="G15" s="113">
        <v>0</v>
      </c>
      <c r="H15" s="113">
        <v>12034</v>
      </c>
      <c r="I15" s="113">
        <f t="shared" si="0"/>
        <v>5866092</v>
      </c>
      <c r="J15" s="113">
        <v>6067418</v>
      </c>
      <c r="K15" s="113">
        <v>5290391</v>
      </c>
    </row>
    <row r="16" spans="1:11">
      <c r="A16" s="112" t="s">
        <v>1004</v>
      </c>
      <c r="B16" s="113">
        <v>3555634</v>
      </c>
      <c r="C16" s="113">
        <v>2935097</v>
      </c>
      <c r="D16" s="113">
        <v>159547</v>
      </c>
      <c r="E16" s="113">
        <v>404921</v>
      </c>
      <c r="F16" s="113">
        <v>217634</v>
      </c>
      <c r="G16" s="113">
        <v>1807324</v>
      </c>
      <c r="H16" s="113">
        <v>1466648</v>
      </c>
      <c r="I16" s="113">
        <f t="shared" si="0"/>
        <v>10546805</v>
      </c>
      <c r="J16" s="113">
        <v>10546805</v>
      </c>
      <c r="K16" s="113">
        <v>10064069</v>
      </c>
    </row>
    <row r="17" spans="1:11">
      <c r="A17" s="112" t="s">
        <v>1005</v>
      </c>
      <c r="B17" s="113">
        <v>1033571</v>
      </c>
      <c r="C17" s="113">
        <v>235589</v>
      </c>
      <c r="D17" s="113">
        <v>14675</v>
      </c>
      <c r="E17" s="113">
        <v>8318</v>
      </c>
      <c r="F17" s="113">
        <v>221862</v>
      </c>
      <c r="G17" s="113">
        <v>0</v>
      </c>
      <c r="H17" s="113">
        <v>0</v>
      </c>
      <c r="I17" s="113">
        <f t="shared" si="0"/>
        <v>1514015</v>
      </c>
      <c r="J17" s="113">
        <v>1452243</v>
      </c>
      <c r="K17" s="113">
        <v>1303999</v>
      </c>
    </row>
    <row r="18" spans="1:11">
      <c r="A18" s="112" t="s">
        <v>1006</v>
      </c>
      <c r="B18" s="113">
        <v>8392950</v>
      </c>
      <c r="C18" s="113">
        <v>4079393</v>
      </c>
      <c r="D18" s="113">
        <v>603769</v>
      </c>
      <c r="E18" s="113">
        <v>172344</v>
      </c>
      <c r="F18" s="113">
        <v>325391</v>
      </c>
      <c r="G18" s="113">
        <v>40000</v>
      </c>
      <c r="H18" s="113">
        <v>11751612</v>
      </c>
      <c r="I18" s="113">
        <f t="shared" si="0"/>
        <v>25365459</v>
      </c>
      <c r="J18" s="113">
        <v>25365460</v>
      </c>
      <c r="K18" s="113">
        <v>22780596</v>
      </c>
    </row>
    <row r="19" spans="1:11">
      <c r="A19" s="112" t="s">
        <v>1007</v>
      </c>
      <c r="B19" s="113">
        <v>518443</v>
      </c>
      <c r="C19" s="113">
        <v>24058</v>
      </c>
      <c r="D19" s="113">
        <v>8303</v>
      </c>
      <c r="E19" s="113">
        <v>9850</v>
      </c>
      <c r="F19" s="113">
        <v>4658</v>
      </c>
      <c r="G19" s="113">
        <v>0</v>
      </c>
      <c r="H19" s="113">
        <v>0</v>
      </c>
      <c r="I19" s="113">
        <f t="shared" si="0"/>
        <v>565312</v>
      </c>
      <c r="J19" s="113">
        <v>580714</v>
      </c>
      <c r="K19" s="113">
        <v>567018</v>
      </c>
    </row>
    <row r="20" spans="1:11">
      <c r="A20" s="112" t="s">
        <v>1008</v>
      </c>
      <c r="B20" s="113">
        <v>160267</v>
      </c>
      <c r="C20" s="113">
        <v>15301</v>
      </c>
      <c r="D20" s="113">
        <v>1158</v>
      </c>
      <c r="E20" s="113">
        <v>0</v>
      </c>
      <c r="F20" s="113">
        <v>483</v>
      </c>
      <c r="G20" s="113">
        <v>0</v>
      </c>
      <c r="H20" s="113">
        <v>0</v>
      </c>
      <c r="I20" s="113">
        <f t="shared" si="0"/>
        <v>177209</v>
      </c>
      <c r="J20" s="113">
        <v>125972</v>
      </c>
      <c r="K20" s="113">
        <v>223302</v>
      </c>
    </row>
    <row r="21" spans="1:11">
      <c r="A21" s="112" t="s">
        <v>1009</v>
      </c>
      <c r="B21" s="113">
        <v>208583</v>
      </c>
      <c r="C21" s="113">
        <v>101992</v>
      </c>
      <c r="D21" s="113">
        <v>5864</v>
      </c>
      <c r="E21" s="113">
        <v>6351</v>
      </c>
      <c r="F21" s="113">
        <v>3256</v>
      </c>
      <c r="G21" s="113">
        <v>0</v>
      </c>
      <c r="H21" s="113">
        <v>0</v>
      </c>
      <c r="I21" s="113">
        <f t="shared" si="0"/>
        <v>326046</v>
      </c>
      <c r="J21" s="113">
        <v>359439</v>
      </c>
      <c r="K21" s="113">
        <v>227630</v>
      </c>
    </row>
    <row r="22" spans="1:11">
      <c r="A22" s="112" t="s">
        <v>1010</v>
      </c>
      <c r="B22" s="113">
        <v>255505</v>
      </c>
      <c r="C22" s="113">
        <v>28344</v>
      </c>
      <c r="D22" s="113">
        <v>2653</v>
      </c>
      <c r="E22" s="113">
        <v>2368</v>
      </c>
      <c r="F22" s="113">
        <v>807</v>
      </c>
      <c r="G22" s="113">
        <v>0</v>
      </c>
      <c r="H22" s="113">
        <v>0</v>
      </c>
      <c r="I22" s="113">
        <f t="shared" si="0"/>
        <v>289677</v>
      </c>
      <c r="J22" s="113">
        <v>140592</v>
      </c>
      <c r="K22" s="113">
        <v>252861</v>
      </c>
    </row>
    <row r="23" spans="1:11">
      <c r="A23" s="112" t="s">
        <v>1011</v>
      </c>
      <c r="B23" s="113">
        <v>7167451</v>
      </c>
      <c r="C23" s="113">
        <v>3536316</v>
      </c>
      <c r="D23" s="113">
        <v>173609</v>
      </c>
      <c r="E23" s="113">
        <v>173832</v>
      </c>
      <c r="F23" s="113">
        <v>245140</v>
      </c>
      <c r="G23" s="113">
        <v>0</v>
      </c>
      <c r="H23" s="113">
        <v>0</v>
      </c>
      <c r="I23" s="113">
        <f t="shared" si="0"/>
        <v>11296348</v>
      </c>
      <c r="J23" s="113">
        <v>11722596</v>
      </c>
      <c r="K23" s="113">
        <v>11044569</v>
      </c>
    </row>
    <row r="24" spans="1:11">
      <c r="A24" s="112" t="s">
        <v>1012</v>
      </c>
      <c r="B24" s="113">
        <v>193002</v>
      </c>
      <c r="C24" s="113">
        <v>1620</v>
      </c>
      <c r="D24" s="113">
        <v>629</v>
      </c>
      <c r="E24" s="113">
        <v>0</v>
      </c>
      <c r="F24" s="113">
        <v>0</v>
      </c>
      <c r="G24" s="113">
        <v>0</v>
      </c>
      <c r="H24" s="113">
        <v>0</v>
      </c>
      <c r="I24" s="113">
        <f t="shared" si="0"/>
        <v>195251</v>
      </c>
      <c r="J24" s="113">
        <v>135120</v>
      </c>
      <c r="K24" s="113">
        <v>206092</v>
      </c>
    </row>
    <row r="25" spans="1:11">
      <c r="A25" s="112" t="s">
        <v>238</v>
      </c>
      <c r="B25" s="113">
        <v>4052927</v>
      </c>
      <c r="C25" s="113">
        <v>591858</v>
      </c>
      <c r="D25" s="113">
        <v>101089</v>
      </c>
      <c r="E25" s="113">
        <v>15142</v>
      </c>
      <c r="F25" s="113">
        <v>44190</v>
      </c>
      <c r="G25" s="113">
        <v>0</v>
      </c>
      <c r="H25" s="113">
        <v>0</v>
      </c>
      <c r="I25" s="113">
        <f t="shared" si="0"/>
        <v>4805206</v>
      </c>
      <c r="J25" s="113">
        <v>4805206</v>
      </c>
      <c r="K25" s="113">
        <v>4501971</v>
      </c>
    </row>
    <row r="26" spans="1:11">
      <c r="A26" s="112" t="s">
        <v>1013</v>
      </c>
      <c r="B26" s="113">
        <v>133196</v>
      </c>
      <c r="C26" s="113">
        <v>5527</v>
      </c>
      <c r="D26" s="113">
        <v>1798</v>
      </c>
      <c r="E26" s="113">
        <v>247</v>
      </c>
      <c r="F26" s="113">
        <v>283</v>
      </c>
      <c r="G26" s="113">
        <v>0</v>
      </c>
      <c r="H26" s="113">
        <v>0</v>
      </c>
      <c r="I26" s="113">
        <f t="shared" si="0"/>
        <v>141051</v>
      </c>
      <c r="J26" s="113">
        <v>125616</v>
      </c>
      <c r="K26" s="113">
        <v>129662</v>
      </c>
    </row>
    <row r="27" spans="1:11">
      <c r="A27" s="112" t="s">
        <v>1014</v>
      </c>
      <c r="B27" s="113">
        <v>8112</v>
      </c>
      <c r="C27" s="113">
        <v>0</v>
      </c>
      <c r="D27" s="113">
        <v>0</v>
      </c>
      <c r="E27" s="113">
        <v>0</v>
      </c>
      <c r="F27" s="113">
        <v>0</v>
      </c>
      <c r="G27" s="113">
        <v>0</v>
      </c>
      <c r="H27" s="113">
        <v>0</v>
      </c>
      <c r="I27" s="113">
        <f t="shared" si="0"/>
        <v>8112</v>
      </c>
      <c r="J27" s="113">
        <v>195000</v>
      </c>
      <c r="K27" s="113">
        <v>0</v>
      </c>
    </row>
    <row r="28" spans="1:11">
      <c r="A28" s="112" t="s">
        <v>1015</v>
      </c>
      <c r="B28" s="113">
        <v>47316</v>
      </c>
      <c r="C28" s="113">
        <v>4442</v>
      </c>
      <c r="D28" s="113">
        <v>500</v>
      </c>
      <c r="E28" s="113">
        <v>0</v>
      </c>
      <c r="F28" s="113">
        <v>0</v>
      </c>
      <c r="G28" s="113">
        <v>0</v>
      </c>
      <c r="H28" s="113">
        <v>0</v>
      </c>
      <c r="I28" s="113">
        <f t="shared" si="0"/>
        <v>52258</v>
      </c>
      <c r="J28" s="113">
        <v>120000</v>
      </c>
      <c r="K28" s="113">
        <v>0</v>
      </c>
    </row>
    <row r="29" spans="1:11">
      <c r="A29" s="112" t="s">
        <v>1016</v>
      </c>
      <c r="B29" s="113">
        <v>5454867</v>
      </c>
      <c r="C29" s="113">
        <v>1376497</v>
      </c>
      <c r="D29" s="113">
        <v>159372</v>
      </c>
      <c r="E29" s="113">
        <v>47014</v>
      </c>
      <c r="F29" s="113">
        <v>402059</v>
      </c>
      <c r="G29" s="113">
        <v>0</v>
      </c>
      <c r="H29" s="113">
        <v>0</v>
      </c>
      <c r="I29" s="113">
        <f t="shared" si="0"/>
        <v>7439809</v>
      </c>
      <c r="J29" s="113">
        <v>6724355</v>
      </c>
      <c r="K29" s="113">
        <v>6916522</v>
      </c>
    </row>
    <row r="30" spans="1:11">
      <c r="A30" s="112" t="s">
        <v>1017</v>
      </c>
      <c r="B30" s="113">
        <v>6030181</v>
      </c>
      <c r="C30" s="113">
        <v>255033</v>
      </c>
      <c r="D30" s="113">
        <v>5013551</v>
      </c>
      <c r="E30" s="113">
        <v>1096978</v>
      </c>
      <c r="F30" s="113">
        <v>470425</v>
      </c>
      <c r="G30" s="113">
        <v>0</v>
      </c>
      <c r="H30" s="113">
        <v>0</v>
      </c>
      <c r="I30" s="113">
        <f t="shared" si="0"/>
        <v>12866168</v>
      </c>
      <c r="J30" s="113">
        <v>12866255</v>
      </c>
      <c r="K30" s="113">
        <v>11107381</v>
      </c>
    </row>
    <row r="31" spans="1:11">
      <c r="A31" s="112" t="s">
        <v>1018</v>
      </c>
      <c r="B31" s="113">
        <v>523911</v>
      </c>
      <c r="C31" s="113">
        <v>132198</v>
      </c>
      <c r="D31" s="113">
        <v>31832</v>
      </c>
      <c r="E31" s="113">
        <v>7702</v>
      </c>
      <c r="F31" s="113">
        <v>15880</v>
      </c>
      <c r="G31" s="113">
        <v>0</v>
      </c>
      <c r="H31" s="113">
        <v>0</v>
      </c>
      <c r="I31" s="113">
        <f t="shared" si="0"/>
        <v>711523</v>
      </c>
      <c r="J31" s="113">
        <v>1174915</v>
      </c>
      <c r="K31" s="113">
        <v>636566</v>
      </c>
    </row>
    <row r="32" spans="1:11">
      <c r="A32" s="112" t="s">
        <v>239</v>
      </c>
      <c r="B32" s="113">
        <v>25070091</v>
      </c>
      <c r="C32" s="113">
        <v>4539909</v>
      </c>
      <c r="D32" s="113">
        <v>229982</v>
      </c>
      <c r="E32" s="113">
        <v>184464</v>
      </c>
      <c r="F32" s="113">
        <v>264004</v>
      </c>
      <c r="G32" s="113">
        <v>0</v>
      </c>
      <c r="H32" s="113">
        <v>0</v>
      </c>
      <c r="I32" s="113">
        <f t="shared" si="0"/>
        <v>30288450</v>
      </c>
      <c r="J32" s="113">
        <v>30354778</v>
      </c>
      <c r="K32" s="113">
        <v>31086649</v>
      </c>
    </row>
    <row r="33" spans="1:11">
      <c r="A33" s="112" t="s">
        <v>886</v>
      </c>
      <c r="B33" s="113">
        <v>0</v>
      </c>
      <c r="C33" s="113">
        <v>0</v>
      </c>
      <c r="D33" s="113">
        <v>0</v>
      </c>
      <c r="E33" s="113">
        <v>0</v>
      </c>
      <c r="F33" s="113">
        <v>0</v>
      </c>
      <c r="G33" s="113">
        <v>256375538</v>
      </c>
      <c r="H33" s="113">
        <v>41006645</v>
      </c>
      <c r="I33" s="113">
        <f t="shared" si="0"/>
        <v>297382183</v>
      </c>
      <c r="J33" s="113">
        <v>297382183</v>
      </c>
      <c r="K33" s="113">
        <v>279998579</v>
      </c>
    </row>
    <row r="34" spans="1:11">
      <c r="A34" s="112" t="s">
        <v>1019</v>
      </c>
      <c r="B34" s="113">
        <v>5940796</v>
      </c>
      <c r="C34" s="113">
        <v>2464276</v>
      </c>
      <c r="D34" s="113">
        <v>135572</v>
      </c>
      <c r="E34" s="113">
        <v>61227</v>
      </c>
      <c r="F34" s="113">
        <v>174007</v>
      </c>
      <c r="G34" s="113">
        <v>0</v>
      </c>
      <c r="H34" s="113">
        <v>0</v>
      </c>
      <c r="I34" s="113">
        <f t="shared" si="0"/>
        <v>8775878</v>
      </c>
      <c r="J34" s="113">
        <v>8775878</v>
      </c>
      <c r="K34" s="113">
        <v>8549462</v>
      </c>
    </row>
    <row r="35" spans="1:11">
      <c r="A35" s="112" t="s">
        <v>62</v>
      </c>
      <c r="B35" s="113">
        <v>32358836</v>
      </c>
      <c r="C35" s="113">
        <v>532350</v>
      </c>
      <c r="D35" s="113">
        <v>538041</v>
      </c>
      <c r="E35" s="113">
        <v>201439</v>
      </c>
      <c r="F35" s="113">
        <v>180505</v>
      </c>
      <c r="G35" s="113">
        <v>0</v>
      </c>
      <c r="H35" s="113">
        <v>349026</v>
      </c>
      <c r="I35" s="113">
        <f t="shared" si="0"/>
        <v>34160197</v>
      </c>
      <c r="J35" s="113">
        <v>34160200</v>
      </c>
      <c r="K35" s="113">
        <v>28138666</v>
      </c>
    </row>
    <row r="36" spans="1:11">
      <c r="A36" s="112" t="s">
        <v>56</v>
      </c>
      <c r="B36" s="113">
        <v>1687004</v>
      </c>
      <c r="C36" s="113">
        <v>775039</v>
      </c>
      <c r="D36" s="113">
        <v>28558</v>
      </c>
      <c r="E36" s="113">
        <v>34505</v>
      </c>
      <c r="F36" s="113">
        <v>21755</v>
      </c>
      <c r="G36" s="113">
        <v>0</v>
      </c>
      <c r="H36" s="113">
        <v>0</v>
      </c>
      <c r="I36" s="113">
        <f t="shared" si="0"/>
        <v>2546861</v>
      </c>
      <c r="J36" s="113">
        <v>2652000</v>
      </c>
      <c r="K36" s="113">
        <v>2467232</v>
      </c>
    </row>
    <row r="37" spans="1:11">
      <c r="A37" s="112" t="s">
        <v>57</v>
      </c>
      <c r="B37" s="113">
        <v>7269514</v>
      </c>
      <c r="C37" s="113">
        <v>6109701</v>
      </c>
      <c r="D37" s="113">
        <v>106335</v>
      </c>
      <c r="E37" s="113">
        <v>138951</v>
      </c>
      <c r="F37" s="113">
        <v>519084</v>
      </c>
      <c r="G37" s="113">
        <v>0</v>
      </c>
      <c r="H37" s="113">
        <v>0</v>
      </c>
      <c r="I37" s="113">
        <f t="shared" si="0"/>
        <v>14143585</v>
      </c>
      <c r="J37" s="113">
        <v>14145789</v>
      </c>
      <c r="K37" s="113">
        <v>12965349</v>
      </c>
    </row>
    <row r="38" spans="1:11">
      <c r="A38" s="112" t="s">
        <v>1020</v>
      </c>
      <c r="B38" s="113">
        <v>1042094</v>
      </c>
      <c r="C38" s="113">
        <v>272833</v>
      </c>
      <c r="D38" s="113">
        <v>11148</v>
      </c>
      <c r="E38" s="113">
        <v>22750</v>
      </c>
      <c r="F38" s="113">
        <v>5269</v>
      </c>
      <c r="G38" s="113">
        <v>0</v>
      </c>
      <c r="H38" s="113">
        <v>0</v>
      </c>
      <c r="I38" s="113">
        <f t="shared" si="0"/>
        <v>1354094</v>
      </c>
      <c r="J38" s="113">
        <v>1395818</v>
      </c>
      <c r="K38" s="113">
        <v>1239828</v>
      </c>
    </row>
    <row r="39" spans="1:11">
      <c r="A39" s="112" t="s">
        <v>1021</v>
      </c>
      <c r="B39" s="113">
        <v>146128</v>
      </c>
      <c r="C39" s="113">
        <v>119027</v>
      </c>
      <c r="D39" s="113">
        <v>1553</v>
      </c>
      <c r="E39" s="113">
        <v>6495</v>
      </c>
      <c r="F39" s="113">
        <v>0</v>
      </c>
      <c r="G39" s="113">
        <v>0</v>
      </c>
      <c r="H39" s="113">
        <v>0</v>
      </c>
      <c r="I39" s="113">
        <f t="shared" si="0"/>
        <v>273203</v>
      </c>
      <c r="J39" s="113">
        <v>273204</v>
      </c>
      <c r="K39" s="113">
        <v>0</v>
      </c>
    </row>
    <row r="40" spans="1:11">
      <c r="A40" s="112" t="s">
        <v>1022</v>
      </c>
      <c r="B40" s="113">
        <v>120046</v>
      </c>
      <c r="C40" s="113">
        <v>69601</v>
      </c>
      <c r="D40" s="113">
        <v>2206</v>
      </c>
      <c r="E40" s="113">
        <v>6460</v>
      </c>
      <c r="F40" s="113">
        <v>200</v>
      </c>
      <c r="G40" s="113">
        <v>0</v>
      </c>
      <c r="H40" s="113">
        <v>0</v>
      </c>
      <c r="I40" s="113">
        <f t="shared" si="0"/>
        <v>198513</v>
      </c>
      <c r="J40" s="113">
        <v>571056</v>
      </c>
      <c r="K40" s="113">
        <v>0</v>
      </c>
    </row>
    <row r="41" spans="1:11">
      <c r="A41" s="112" t="s">
        <v>1023</v>
      </c>
      <c r="B41" s="113">
        <v>703557</v>
      </c>
      <c r="C41" s="113">
        <v>397426</v>
      </c>
      <c r="D41" s="113">
        <v>19833</v>
      </c>
      <c r="E41" s="113">
        <v>6145</v>
      </c>
      <c r="F41" s="113">
        <v>3570</v>
      </c>
      <c r="G41" s="113">
        <v>0</v>
      </c>
      <c r="H41" s="113">
        <v>0</v>
      </c>
      <c r="I41" s="113">
        <f t="shared" si="0"/>
        <v>1130531</v>
      </c>
      <c r="J41" s="113">
        <v>1125544</v>
      </c>
      <c r="K41" s="113">
        <v>970237</v>
      </c>
    </row>
    <row r="42" spans="1:11">
      <c r="A42" s="112" t="s">
        <v>31</v>
      </c>
      <c r="B42" s="113">
        <v>0</v>
      </c>
      <c r="C42" s="113">
        <v>1809643</v>
      </c>
      <c r="D42" s="113">
        <v>0</v>
      </c>
      <c r="E42" s="113">
        <v>0</v>
      </c>
      <c r="F42" s="113">
        <v>0</v>
      </c>
      <c r="G42" s="113">
        <v>271813813</v>
      </c>
      <c r="H42" s="113">
        <v>296226862</v>
      </c>
      <c r="I42" s="113">
        <f t="shared" si="0"/>
        <v>569850318</v>
      </c>
      <c r="J42" s="113">
        <v>751683143</v>
      </c>
      <c r="K42" s="113">
        <v>718007287</v>
      </c>
    </row>
    <row r="43" spans="1:11">
      <c r="A43" s="112" t="s">
        <v>1024</v>
      </c>
      <c r="B43" s="113">
        <v>14334047</v>
      </c>
      <c r="C43" s="113">
        <v>7598896</v>
      </c>
      <c r="D43" s="113">
        <v>1132983</v>
      </c>
      <c r="E43" s="113">
        <v>529741</v>
      </c>
      <c r="F43" s="113">
        <v>587891</v>
      </c>
      <c r="G43" s="113">
        <v>0</v>
      </c>
      <c r="H43" s="113">
        <v>0</v>
      </c>
      <c r="I43" s="113">
        <f t="shared" si="0"/>
        <v>24183558</v>
      </c>
      <c r="J43" s="113">
        <v>24183559</v>
      </c>
      <c r="K43" s="113">
        <v>22859436</v>
      </c>
    </row>
    <row r="44" spans="1:11">
      <c r="A44" s="112" t="s">
        <v>1025</v>
      </c>
      <c r="B44" s="113">
        <v>4314530</v>
      </c>
      <c r="C44" s="113">
        <v>2778150</v>
      </c>
      <c r="D44" s="113">
        <v>71064</v>
      </c>
      <c r="E44" s="113">
        <v>96687</v>
      </c>
      <c r="F44" s="113">
        <v>206526</v>
      </c>
      <c r="G44" s="113">
        <v>1000000</v>
      </c>
      <c r="H44" s="113">
        <v>154200</v>
      </c>
      <c r="I44" s="113">
        <f t="shared" si="0"/>
        <v>8621157</v>
      </c>
      <c r="J44" s="113">
        <v>8622996</v>
      </c>
      <c r="K44" s="113">
        <v>8428207</v>
      </c>
    </row>
    <row r="45" spans="1:11">
      <c r="A45" s="112" t="s">
        <v>1026</v>
      </c>
      <c r="B45" s="113">
        <v>1075847</v>
      </c>
      <c r="C45" s="113">
        <v>187409</v>
      </c>
      <c r="D45" s="113">
        <v>17586</v>
      </c>
      <c r="E45" s="113">
        <v>21602</v>
      </c>
      <c r="F45" s="113">
        <v>12011</v>
      </c>
      <c r="G45" s="113">
        <v>0</v>
      </c>
      <c r="H45" s="113">
        <v>0</v>
      </c>
      <c r="I45" s="113">
        <f t="shared" si="0"/>
        <v>1314455</v>
      </c>
      <c r="J45" s="113">
        <v>1684022</v>
      </c>
      <c r="K45" s="113">
        <v>1512971</v>
      </c>
    </row>
    <row r="46" spans="1:11">
      <c r="A46" s="112" t="s">
        <v>59</v>
      </c>
      <c r="B46" s="113">
        <v>4384755</v>
      </c>
      <c r="C46" s="113">
        <v>741682</v>
      </c>
      <c r="D46" s="113">
        <v>30756</v>
      </c>
      <c r="E46" s="113">
        <v>31837</v>
      </c>
      <c r="F46" s="113">
        <v>141651</v>
      </c>
      <c r="G46" s="113">
        <v>0</v>
      </c>
      <c r="H46" s="113">
        <v>0</v>
      </c>
      <c r="I46" s="113">
        <f t="shared" si="0"/>
        <v>5330681</v>
      </c>
      <c r="J46" s="113">
        <v>5330682</v>
      </c>
      <c r="K46" s="113">
        <v>4769605</v>
      </c>
    </row>
    <row r="47" spans="1:11">
      <c r="A47" s="112" t="s">
        <v>1027</v>
      </c>
      <c r="B47" s="113">
        <v>5583003</v>
      </c>
      <c r="C47" s="113">
        <v>1002177</v>
      </c>
      <c r="D47" s="113">
        <v>1199120</v>
      </c>
      <c r="E47" s="113">
        <v>283736</v>
      </c>
      <c r="F47" s="113">
        <v>581872</v>
      </c>
      <c r="G47" s="113">
        <v>0</v>
      </c>
      <c r="H47" s="113">
        <v>0</v>
      </c>
      <c r="I47" s="113">
        <f t="shared" si="0"/>
        <v>8649908</v>
      </c>
      <c r="J47" s="113">
        <v>8731132</v>
      </c>
      <c r="K47" s="113">
        <v>7503422</v>
      </c>
    </row>
    <row r="48" spans="1:11">
      <c r="A48" s="112" t="s">
        <v>1028</v>
      </c>
      <c r="B48" s="113">
        <v>150344</v>
      </c>
      <c r="C48" s="113">
        <v>0</v>
      </c>
      <c r="D48" s="113">
        <v>0</v>
      </c>
      <c r="E48" s="113">
        <v>0</v>
      </c>
      <c r="F48" s="113">
        <v>0</v>
      </c>
      <c r="G48" s="113">
        <v>0</v>
      </c>
      <c r="H48" s="113">
        <v>0</v>
      </c>
      <c r="I48" s="113">
        <f t="shared" si="0"/>
        <v>150344</v>
      </c>
      <c r="J48" s="113">
        <v>198053</v>
      </c>
      <c r="K48" s="113">
        <v>136085</v>
      </c>
    </row>
    <row r="49" spans="1:11">
      <c r="A49" s="112" t="s">
        <v>1029</v>
      </c>
      <c r="B49" s="113">
        <v>398495</v>
      </c>
      <c r="C49" s="113">
        <v>191682</v>
      </c>
      <c r="D49" s="113">
        <v>80049</v>
      </c>
      <c r="E49" s="113">
        <v>158740</v>
      </c>
      <c r="F49" s="113">
        <v>15335</v>
      </c>
      <c r="G49" s="113">
        <v>6185584</v>
      </c>
      <c r="H49" s="113">
        <v>363320</v>
      </c>
      <c r="I49" s="113">
        <f t="shared" si="0"/>
        <v>7393205</v>
      </c>
      <c r="J49" s="113">
        <v>7511146</v>
      </c>
      <c r="K49" s="113">
        <v>2650471</v>
      </c>
    </row>
    <row r="50" spans="1:11">
      <c r="A50" s="112" t="s">
        <v>1030</v>
      </c>
      <c r="B50" s="113">
        <v>1502223</v>
      </c>
      <c r="C50" s="113">
        <v>1719902</v>
      </c>
      <c r="D50" s="113">
        <v>11819</v>
      </c>
      <c r="E50" s="113">
        <v>59192</v>
      </c>
      <c r="F50" s="113">
        <v>64702</v>
      </c>
      <c r="G50" s="113">
        <v>0</v>
      </c>
      <c r="H50" s="113">
        <v>0</v>
      </c>
      <c r="I50" s="113">
        <f t="shared" si="0"/>
        <v>3357838</v>
      </c>
      <c r="J50" s="113">
        <v>3357839</v>
      </c>
      <c r="K50" s="113">
        <v>2473040</v>
      </c>
    </row>
    <row r="51" spans="1:11">
      <c r="A51" s="112" t="s">
        <v>1031</v>
      </c>
      <c r="B51" s="113">
        <v>5289942</v>
      </c>
      <c r="C51" s="113">
        <v>953476</v>
      </c>
      <c r="D51" s="113">
        <v>45109</v>
      </c>
      <c r="E51" s="113">
        <v>27285</v>
      </c>
      <c r="F51" s="113">
        <v>95776</v>
      </c>
      <c r="G51" s="113">
        <v>0</v>
      </c>
      <c r="H51" s="113">
        <v>0</v>
      </c>
      <c r="I51" s="113">
        <f t="shared" si="0"/>
        <v>6411588</v>
      </c>
      <c r="J51" s="113">
        <v>6411589</v>
      </c>
      <c r="K51" s="113">
        <v>5708188</v>
      </c>
    </row>
    <row r="52" spans="1:11">
      <c r="A52" s="112" t="s">
        <v>60</v>
      </c>
      <c r="B52" s="113">
        <v>5763195</v>
      </c>
      <c r="C52" s="113">
        <v>1021108</v>
      </c>
      <c r="D52" s="113">
        <v>77529</v>
      </c>
      <c r="E52" s="113">
        <v>141359</v>
      </c>
      <c r="F52" s="113">
        <v>428931</v>
      </c>
      <c r="G52" s="113">
        <v>0</v>
      </c>
      <c r="H52" s="113">
        <v>0</v>
      </c>
      <c r="I52" s="113">
        <f t="shared" si="0"/>
        <v>7432122</v>
      </c>
      <c r="J52" s="113">
        <v>8337952</v>
      </c>
      <c r="K52" s="113">
        <v>7655380</v>
      </c>
    </row>
    <row r="53" spans="1:11">
      <c r="A53" s="112" t="s">
        <v>241</v>
      </c>
      <c r="B53" s="113">
        <v>13117191</v>
      </c>
      <c r="C53" s="113">
        <v>1066433</v>
      </c>
      <c r="D53" s="113">
        <v>126095</v>
      </c>
      <c r="E53" s="113">
        <v>126524</v>
      </c>
      <c r="F53" s="113">
        <v>109276</v>
      </c>
      <c r="G53" s="113">
        <v>0</v>
      </c>
      <c r="H53" s="113">
        <v>0</v>
      </c>
      <c r="I53" s="113">
        <f t="shared" si="0"/>
        <v>14545519</v>
      </c>
      <c r="J53" s="113">
        <v>16005252</v>
      </c>
      <c r="K53" s="113">
        <v>12680856</v>
      </c>
    </row>
    <row r="54" spans="1:11">
      <c r="A54" s="112" t="s">
        <v>466</v>
      </c>
      <c r="B54" s="113">
        <v>16298559</v>
      </c>
      <c r="C54" s="113">
        <v>3097366</v>
      </c>
      <c r="D54" s="113">
        <v>6334468</v>
      </c>
      <c r="E54" s="113">
        <v>4649447</v>
      </c>
      <c r="F54" s="113">
        <v>1265084</v>
      </c>
      <c r="G54" s="113">
        <v>0</v>
      </c>
      <c r="H54" s="113">
        <v>0</v>
      </c>
      <c r="I54" s="113">
        <f t="shared" si="0"/>
        <v>31644924</v>
      </c>
      <c r="J54" s="113">
        <v>30189523</v>
      </c>
      <c r="K54" s="113">
        <v>8632586</v>
      </c>
    </row>
    <row r="55" spans="1:11">
      <c r="A55" s="116" t="s">
        <v>36</v>
      </c>
      <c r="B55" s="117">
        <f>SUM(B4:B54)</f>
        <v>1204151011</v>
      </c>
      <c r="C55" s="117">
        <f t="shared" ref="C55:K55" si="1">SUM(C4:C54)</f>
        <v>183681226</v>
      </c>
      <c r="D55" s="117">
        <f t="shared" si="1"/>
        <v>110332561</v>
      </c>
      <c r="E55" s="117">
        <f t="shared" si="1"/>
        <v>30712004</v>
      </c>
      <c r="F55" s="117">
        <f t="shared" si="1"/>
        <v>60761332</v>
      </c>
      <c r="G55" s="117">
        <f t="shared" si="1"/>
        <v>581699366</v>
      </c>
      <c r="H55" s="117">
        <f t="shared" si="1"/>
        <v>352521750</v>
      </c>
      <c r="I55" s="117">
        <f t="shared" si="1"/>
        <v>2523859250</v>
      </c>
      <c r="J55" s="117">
        <f t="shared" si="1"/>
        <v>2658667651</v>
      </c>
      <c r="K55" s="117">
        <f t="shared" si="1"/>
        <v>2412188282</v>
      </c>
    </row>
  </sheetData>
  <mergeCells count="1">
    <mergeCell ref="A1:K1"/>
  </mergeCells>
  <phoneticPr fontId="0" type="noConversion"/>
  <pageMargins left="0.23" right="0.22" top="0.52" bottom="0.28999999999999998" header="0.17" footer="0.2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89"/>
  <sheetViews>
    <sheetView view="pageBreakPreview" zoomScaleNormal="100" zoomScaleSheetLayoutView="100" workbookViewId="0">
      <selection sqref="A1:I1"/>
    </sheetView>
  </sheetViews>
  <sheetFormatPr defaultRowHeight="12.75"/>
  <cols>
    <col min="1" max="3" width="3.7109375" style="11" customWidth="1"/>
    <col min="4" max="4" width="5.28515625" style="11" bestFit="1" customWidth="1"/>
    <col min="5" max="5" width="35.42578125" style="11" customWidth="1"/>
    <col min="6" max="9" width="13.5703125" style="11" customWidth="1"/>
    <col min="10" max="16384" width="9.140625" style="11"/>
  </cols>
  <sheetData>
    <row r="1" spans="1:9" ht="18.75">
      <c r="A1" s="193" t="s">
        <v>991</v>
      </c>
      <c r="B1" s="194"/>
      <c r="C1" s="194"/>
      <c r="D1" s="206"/>
      <c r="E1" s="206"/>
      <c r="F1" s="206"/>
      <c r="G1" s="206"/>
      <c r="H1" s="206"/>
      <c r="I1" s="206"/>
    </row>
    <row r="2" spans="1:9">
      <c r="I2" s="19" t="s">
        <v>67</v>
      </c>
    </row>
    <row r="3" spans="1:9" ht="18.75" customHeight="1">
      <c r="A3" s="207" t="s">
        <v>128</v>
      </c>
      <c r="B3" s="208"/>
      <c r="C3" s="208"/>
      <c r="D3" s="208"/>
      <c r="E3" s="209" t="s">
        <v>37</v>
      </c>
      <c r="F3" s="207">
        <v>2012</v>
      </c>
      <c r="G3" s="207"/>
      <c r="H3" s="207"/>
      <c r="I3" s="211" t="s">
        <v>906</v>
      </c>
    </row>
    <row r="4" spans="1:9" ht="18.75" customHeight="1">
      <c r="A4" s="121" t="s">
        <v>928</v>
      </c>
      <c r="B4" s="121" t="s">
        <v>969</v>
      </c>
      <c r="C4" s="121" t="s">
        <v>923</v>
      </c>
      <c r="D4" s="121" t="s">
        <v>968</v>
      </c>
      <c r="E4" s="210"/>
      <c r="F4" s="121" t="s">
        <v>35</v>
      </c>
      <c r="G4" s="121" t="s">
        <v>66</v>
      </c>
      <c r="H4" s="121" t="s">
        <v>129</v>
      </c>
      <c r="I4" s="212"/>
    </row>
    <row r="5" spans="1:9" ht="4.5" customHeight="1">
      <c r="A5" s="18"/>
      <c r="B5" s="18"/>
      <c r="C5" s="18"/>
      <c r="D5" s="18"/>
      <c r="E5" s="17"/>
      <c r="F5" s="18"/>
      <c r="G5" s="18"/>
      <c r="H5" s="18"/>
      <c r="I5" s="20"/>
    </row>
    <row r="6" spans="1:9">
      <c r="A6" s="86" t="s">
        <v>428</v>
      </c>
      <c r="B6" s="86" t="s">
        <v>244</v>
      </c>
      <c r="C6" s="86" t="s">
        <v>244</v>
      </c>
      <c r="D6" s="86" t="s">
        <v>498</v>
      </c>
      <c r="E6" s="87" t="s">
        <v>175</v>
      </c>
      <c r="F6" s="96">
        <v>713898412</v>
      </c>
      <c r="G6" s="96">
        <v>729478292</v>
      </c>
      <c r="H6" s="96">
        <v>-15579880</v>
      </c>
      <c r="I6" s="96">
        <v>611820441</v>
      </c>
    </row>
    <row r="7" spans="1:9">
      <c r="A7" s="86" t="s">
        <v>428</v>
      </c>
      <c r="B7" s="86" t="s">
        <v>244</v>
      </c>
      <c r="C7" s="86" t="s">
        <v>244</v>
      </c>
      <c r="D7" s="86" t="s">
        <v>499</v>
      </c>
      <c r="E7" s="87" t="s">
        <v>176</v>
      </c>
      <c r="F7" s="96">
        <v>15302902</v>
      </c>
      <c r="G7" s="96">
        <v>14993202</v>
      </c>
      <c r="H7" s="96">
        <v>309700</v>
      </c>
      <c r="I7" s="96">
        <v>10888199</v>
      </c>
    </row>
    <row r="8" spans="1:9">
      <c r="A8" s="86" t="s">
        <v>428</v>
      </c>
      <c r="B8" s="86" t="s">
        <v>244</v>
      </c>
      <c r="C8" s="86" t="s">
        <v>244</v>
      </c>
      <c r="D8" s="86" t="s">
        <v>500</v>
      </c>
      <c r="E8" s="87" t="s">
        <v>177</v>
      </c>
      <c r="F8" s="96">
        <v>39428773</v>
      </c>
      <c r="G8" s="96">
        <v>39855920</v>
      </c>
      <c r="H8" s="96">
        <v>-427147</v>
      </c>
      <c r="I8" s="96">
        <v>37546692</v>
      </c>
    </row>
    <row r="9" spans="1:9">
      <c r="A9" s="86" t="s">
        <v>428</v>
      </c>
      <c r="B9" s="86" t="s">
        <v>244</v>
      </c>
      <c r="C9" s="86" t="s">
        <v>244</v>
      </c>
      <c r="D9" s="86" t="s">
        <v>930</v>
      </c>
      <c r="E9" s="87" t="s">
        <v>931</v>
      </c>
      <c r="F9" s="96">
        <v>57667451</v>
      </c>
      <c r="G9" s="96">
        <v>49383796</v>
      </c>
      <c r="H9" s="96">
        <v>8283655</v>
      </c>
      <c r="I9" s="97">
        <v>14124793</v>
      </c>
    </row>
    <row r="10" spans="1:9">
      <c r="A10" s="86" t="s">
        <v>428</v>
      </c>
      <c r="B10" s="86" t="s">
        <v>244</v>
      </c>
      <c r="C10" s="86" t="s">
        <v>244</v>
      </c>
      <c r="D10" s="86" t="s">
        <v>501</v>
      </c>
      <c r="E10" s="87" t="s">
        <v>713</v>
      </c>
      <c r="F10" s="96">
        <v>21152905</v>
      </c>
      <c r="G10" s="96">
        <v>22463079</v>
      </c>
      <c r="H10" s="96">
        <v>-1310174</v>
      </c>
      <c r="I10" s="96">
        <v>21226001</v>
      </c>
    </row>
    <row r="11" spans="1:9">
      <c r="A11" s="86" t="s">
        <v>428</v>
      </c>
      <c r="B11" s="86" t="s">
        <v>244</v>
      </c>
      <c r="C11" s="86" t="s">
        <v>244</v>
      </c>
      <c r="D11" s="86" t="s">
        <v>502</v>
      </c>
      <c r="E11" s="87" t="s">
        <v>178</v>
      </c>
      <c r="F11" s="96">
        <v>2032180</v>
      </c>
      <c r="G11" s="96">
        <v>2869609</v>
      </c>
      <c r="H11" s="96">
        <v>-837429</v>
      </c>
      <c r="I11" s="96">
        <v>2068571</v>
      </c>
    </row>
    <row r="12" spans="1:9">
      <c r="A12" s="86" t="s">
        <v>428</v>
      </c>
      <c r="B12" s="86" t="s">
        <v>244</v>
      </c>
      <c r="C12" s="86" t="s">
        <v>244</v>
      </c>
      <c r="D12" s="86" t="s">
        <v>503</v>
      </c>
      <c r="E12" s="87" t="s">
        <v>179</v>
      </c>
      <c r="F12" s="96">
        <v>28425659</v>
      </c>
      <c r="G12" s="96">
        <v>41830564</v>
      </c>
      <c r="H12" s="96">
        <v>-13404905</v>
      </c>
      <c r="I12" s="96">
        <v>37572494</v>
      </c>
    </row>
    <row r="13" spans="1:9">
      <c r="A13" s="86" t="s">
        <v>428</v>
      </c>
      <c r="B13" s="86" t="s">
        <v>244</v>
      </c>
      <c r="C13" s="86" t="s">
        <v>244</v>
      </c>
      <c r="D13" s="86" t="s">
        <v>504</v>
      </c>
      <c r="E13" s="87" t="s">
        <v>225</v>
      </c>
      <c r="F13" s="96">
        <v>41400</v>
      </c>
      <c r="G13" s="96"/>
      <c r="H13" s="96">
        <v>41400</v>
      </c>
      <c r="I13" s="97">
        <v>5095</v>
      </c>
    </row>
    <row r="14" spans="1:9">
      <c r="A14" s="86" t="s">
        <v>428</v>
      </c>
      <c r="B14" s="86" t="s">
        <v>244</v>
      </c>
      <c r="C14" s="86" t="s">
        <v>244</v>
      </c>
      <c r="D14" s="86" t="s">
        <v>505</v>
      </c>
      <c r="E14" s="87" t="s">
        <v>226</v>
      </c>
      <c r="F14" s="96">
        <v>172865</v>
      </c>
      <c r="G14" s="96">
        <v>71700</v>
      </c>
      <c r="H14" s="96">
        <v>101165</v>
      </c>
      <c r="I14" s="96">
        <v>73120</v>
      </c>
    </row>
    <row r="15" spans="1:9">
      <c r="A15" s="86" t="s">
        <v>428</v>
      </c>
      <c r="B15" s="86" t="s">
        <v>244</v>
      </c>
      <c r="C15" s="86" t="s">
        <v>244</v>
      </c>
      <c r="D15" s="86" t="s">
        <v>506</v>
      </c>
      <c r="E15" s="87" t="s">
        <v>714</v>
      </c>
      <c r="F15" s="96">
        <v>1482000</v>
      </c>
      <c r="G15" s="96">
        <v>1880109</v>
      </c>
      <c r="H15" s="96">
        <v>-398109</v>
      </c>
      <c r="I15" s="96">
        <v>1693934</v>
      </c>
    </row>
    <row r="16" spans="1:9">
      <c r="A16" s="86" t="s">
        <v>428</v>
      </c>
      <c r="B16" s="86" t="s">
        <v>244</v>
      </c>
      <c r="C16" s="86" t="s">
        <v>244</v>
      </c>
      <c r="D16" s="86" t="s">
        <v>507</v>
      </c>
      <c r="E16" s="87" t="s">
        <v>715</v>
      </c>
      <c r="F16" s="96">
        <v>2364000</v>
      </c>
      <c r="G16" s="96">
        <v>2842082</v>
      </c>
      <c r="H16" s="96">
        <v>-478082</v>
      </c>
      <c r="I16" s="96">
        <v>2571127</v>
      </c>
    </row>
    <row r="17" spans="1:9">
      <c r="A17" s="86" t="s">
        <v>428</v>
      </c>
      <c r="B17" s="86" t="s">
        <v>244</v>
      </c>
      <c r="C17" s="86" t="s">
        <v>244</v>
      </c>
      <c r="D17" s="86" t="s">
        <v>508</v>
      </c>
      <c r="E17" s="87" t="s">
        <v>716</v>
      </c>
      <c r="F17" s="96">
        <v>374286</v>
      </c>
      <c r="G17" s="96">
        <v>458981</v>
      </c>
      <c r="H17" s="96">
        <v>-84695</v>
      </c>
      <c r="I17" s="96">
        <v>389800</v>
      </c>
    </row>
    <row r="18" spans="1:9">
      <c r="A18" s="86" t="s">
        <v>428</v>
      </c>
      <c r="B18" s="86" t="s">
        <v>244</v>
      </c>
      <c r="C18" s="86" t="s">
        <v>244</v>
      </c>
      <c r="D18" s="86" t="s">
        <v>509</v>
      </c>
      <c r="E18" s="87" t="s">
        <v>717</v>
      </c>
      <c r="F18" s="97"/>
      <c r="G18" s="97">
        <v>62140</v>
      </c>
      <c r="H18" s="96">
        <v>-62140</v>
      </c>
      <c r="I18" s="97"/>
    </row>
    <row r="19" spans="1:9">
      <c r="A19" s="86" t="s">
        <v>428</v>
      </c>
      <c r="B19" s="86" t="s">
        <v>244</v>
      </c>
      <c r="C19" s="86" t="s">
        <v>244</v>
      </c>
      <c r="D19" s="86" t="s">
        <v>510</v>
      </c>
      <c r="E19" s="87" t="s">
        <v>718</v>
      </c>
      <c r="F19" s="96">
        <v>2701906</v>
      </c>
      <c r="G19" s="96">
        <v>2978924</v>
      </c>
      <c r="H19" s="96">
        <v>-277018</v>
      </c>
      <c r="I19" s="96">
        <v>2654246</v>
      </c>
    </row>
    <row r="20" spans="1:9">
      <c r="A20" s="86" t="s">
        <v>428</v>
      </c>
      <c r="B20" s="86" t="s">
        <v>244</v>
      </c>
      <c r="C20" s="86" t="s">
        <v>244</v>
      </c>
      <c r="D20" s="86" t="s">
        <v>511</v>
      </c>
      <c r="E20" s="87" t="s">
        <v>719</v>
      </c>
      <c r="F20" s="96">
        <v>10139420</v>
      </c>
      <c r="G20" s="96">
        <v>9424183</v>
      </c>
      <c r="H20" s="96">
        <v>715237</v>
      </c>
      <c r="I20" s="96">
        <v>10384909</v>
      </c>
    </row>
    <row r="21" spans="1:9">
      <c r="A21" s="86" t="s">
        <v>428</v>
      </c>
      <c r="B21" s="86" t="s">
        <v>244</v>
      </c>
      <c r="C21" s="86" t="s">
        <v>251</v>
      </c>
      <c r="D21" s="86" t="s">
        <v>498</v>
      </c>
      <c r="E21" s="87" t="s">
        <v>175</v>
      </c>
      <c r="F21" s="96">
        <v>50124554</v>
      </c>
      <c r="G21" s="96">
        <v>51503683</v>
      </c>
      <c r="H21" s="96">
        <v>-1379129</v>
      </c>
      <c r="I21" s="96">
        <v>45989246</v>
      </c>
    </row>
    <row r="22" spans="1:9">
      <c r="A22" s="86" t="s">
        <v>428</v>
      </c>
      <c r="B22" s="86" t="s">
        <v>244</v>
      </c>
      <c r="C22" s="86" t="s">
        <v>251</v>
      </c>
      <c r="D22" s="86" t="s">
        <v>499</v>
      </c>
      <c r="E22" s="87" t="s">
        <v>176</v>
      </c>
      <c r="F22" s="96">
        <v>1683115</v>
      </c>
      <c r="G22" s="96">
        <v>2102990</v>
      </c>
      <c r="H22" s="96">
        <v>-419875</v>
      </c>
      <c r="I22" s="96">
        <v>1489645</v>
      </c>
    </row>
    <row r="23" spans="1:9">
      <c r="A23" s="86" t="s">
        <v>428</v>
      </c>
      <c r="B23" s="86" t="s">
        <v>244</v>
      </c>
      <c r="C23" s="86" t="s">
        <v>251</v>
      </c>
      <c r="D23" s="86" t="s">
        <v>500</v>
      </c>
      <c r="E23" s="87" t="s">
        <v>177</v>
      </c>
      <c r="F23" s="96">
        <v>2957138</v>
      </c>
      <c r="G23" s="96">
        <v>2913134</v>
      </c>
      <c r="H23" s="96">
        <v>44004</v>
      </c>
      <c r="I23" s="96">
        <v>2570516</v>
      </c>
    </row>
    <row r="24" spans="1:9">
      <c r="A24" s="86" t="s">
        <v>428</v>
      </c>
      <c r="B24" s="86" t="s">
        <v>244</v>
      </c>
      <c r="C24" s="86" t="s">
        <v>251</v>
      </c>
      <c r="D24" s="86" t="s">
        <v>930</v>
      </c>
      <c r="E24" s="87" t="s">
        <v>931</v>
      </c>
      <c r="F24" s="97">
        <v>50000</v>
      </c>
      <c r="G24" s="96">
        <v>63422</v>
      </c>
      <c r="H24" s="96">
        <v>-13422</v>
      </c>
      <c r="I24" s="97">
        <v>15272</v>
      </c>
    </row>
    <row r="25" spans="1:9">
      <c r="A25" s="86" t="s">
        <v>428</v>
      </c>
      <c r="B25" s="86" t="s">
        <v>244</v>
      </c>
      <c r="C25" s="86" t="s">
        <v>251</v>
      </c>
      <c r="D25" s="86" t="s">
        <v>501</v>
      </c>
      <c r="E25" s="87" t="s">
        <v>713</v>
      </c>
      <c r="F25" s="96">
        <v>1073858</v>
      </c>
      <c r="G25" s="96">
        <v>1209244</v>
      </c>
      <c r="H25" s="96">
        <v>-135386</v>
      </c>
      <c r="I25" s="96">
        <v>1134552</v>
      </c>
    </row>
    <row r="26" spans="1:9">
      <c r="A26" s="86" t="s">
        <v>428</v>
      </c>
      <c r="B26" s="86" t="s">
        <v>244</v>
      </c>
      <c r="C26" s="86" t="s">
        <v>251</v>
      </c>
      <c r="D26" s="86" t="s">
        <v>502</v>
      </c>
      <c r="E26" s="87" t="s">
        <v>178</v>
      </c>
      <c r="F26" s="96">
        <v>80036</v>
      </c>
      <c r="G26" s="96">
        <v>62006</v>
      </c>
      <c r="H26" s="96">
        <v>18030</v>
      </c>
      <c r="I26" s="96">
        <v>57905</v>
      </c>
    </row>
    <row r="27" spans="1:9">
      <c r="A27" s="86" t="s">
        <v>428</v>
      </c>
      <c r="B27" s="86" t="s">
        <v>244</v>
      </c>
      <c r="C27" s="86" t="s">
        <v>251</v>
      </c>
      <c r="D27" s="86" t="s">
        <v>503</v>
      </c>
      <c r="E27" s="87" t="s">
        <v>179</v>
      </c>
      <c r="F27" s="96">
        <v>4859557</v>
      </c>
      <c r="G27" s="96">
        <v>4911015</v>
      </c>
      <c r="H27" s="96">
        <v>-51458</v>
      </c>
      <c r="I27" s="96">
        <v>5451586</v>
      </c>
    </row>
    <row r="28" spans="1:9">
      <c r="A28" s="86" t="s">
        <v>428</v>
      </c>
      <c r="B28" s="86" t="s">
        <v>244</v>
      </c>
      <c r="C28" s="86" t="s">
        <v>251</v>
      </c>
      <c r="D28" s="86" t="s">
        <v>505</v>
      </c>
      <c r="E28" s="87" t="s">
        <v>226</v>
      </c>
      <c r="F28" s="96">
        <v>11000</v>
      </c>
      <c r="G28" s="96">
        <v>17600</v>
      </c>
      <c r="H28" s="96">
        <v>-6600</v>
      </c>
      <c r="I28" s="96">
        <v>20800</v>
      </c>
    </row>
    <row r="29" spans="1:9">
      <c r="A29" s="86" t="s">
        <v>428</v>
      </c>
      <c r="B29" s="86" t="s">
        <v>244</v>
      </c>
      <c r="C29" s="86" t="s">
        <v>251</v>
      </c>
      <c r="D29" s="86" t="s">
        <v>506</v>
      </c>
      <c r="E29" s="87" t="s">
        <v>714</v>
      </c>
      <c r="F29" s="96">
        <v>50000</v>
      </c>
      <c r="G29" s="96">
        <v>36311</v>
      </c>
      <c r="H29" s="96">
        <v>13689</v>
      </c>
      <c r="I29" s="96">
        <v>37268</v>
      </c>
    </row>
    <row r="30" spans="1:9">
      <c r="A30" s="86" t="s">
        <v>428</v>
      </c>
      <c r="B30" s="86" t="s">
        <v>244</v>
      </c>
      <c r="C30" s="86" t="s">
        <v>251</v>
      </c>
      <c r="D30" s="86" t="s">
        <v>512</v>
      </c>
      <c r="E30" s="87" t="s">
        <v>720</v>
      </c>
      <c r="F30" s="97">
        <v>339269</v>
      </c>
      <c r="G30" s="97">
        <v>161684</v>
      </c>
      <c r="H30" s="96">
        <v>177585</v>
      </c>
      <c r="I30" s="97">
        <v>196333</v>
      </c>
    </row>
    <row r="31" spans="1:9">
      <c r="A31" s="86" t="s">
        <v>428</v>
      </c>
      <c r="B31" s="86" t="s">
        <v>244</v>
      </c>
      <c r="C31" s="86" t="s">
        <v>251</v>
      </c>
      <c r="D31" s="86" t="s">
        <v>513</v>
      </c>
      <c r="E31" s="87" t="s">
        <v>721</v>
      </c>
      <c r="F31" s="96">
        <v>7642499</v>
      </c>
      <c r="G31" s="96">
        <v>13166774</v>
      </c>
      <c r="H31" s="96">
        <v>-5524275</v>
      </c>
      <c r="I31" s="96">
        <v>7839714</v>
      </c>
    </row>
    <row r="32" spans="1:9">
      <c r="A32" s="86" t="s">
        <v>428</v>
      </c>
      <c r="B32" s="86" t="s">
        <v>244</v>
      </c>
      <c r="C32" s="86" t="s">
        <v>251</v>
      </c>
      <c r="D32" s="86" t="s">
        <v>509</v>
      </c>
      <c r="E32" s="87" t="s">
        <v>717</v>
      </c>
      <c r="F32" s="96">
        <v>10739777</v>
      </c>
      <c r="G32" s="96">
        <v>10901909</v>
      </c>
      <c r="H32" s="96">
        <v>-162132</v>
      </c>
      <c r="I32" s="96">
        <v>10775775</v>
      </c>
    </row>
    <row r="33" spans="1:9">
      <c r="A33" s="86" t="s">
        <v>428</v>
      </c>
      <c r="B33" s="86" t="s">
        <v>244</v>
      </c>
      <c r="C33" s="86" t="s">
        <v>251</v>
      </c>
      <c r="D33" s="86" t="s">
        <v>511</v>
      </c>
      <c r="E33" s="87" t="s">
        <v>719</v>
      </c>
      <c r="F33" s="96">
        <v>3859823</v>
      </c>
      <c r="G33" s="96">
        <v>4111497</v>
      </c>
      <c r="H33" s="96">
        <v>-251674</v>
      </c>
      <c r="I33" s="96">
        <v>3639733</v>
      </c>
    </row>
    <row r="34" spans="1:9">
      <c r="A34" s="86" t="s">
        <v>428</v>
      </c>
      <c r="B34" s="86" t="s">
        <v>244</v>
      </c>
      <c r="C34" s="86" t="s">
        <v>262</v>
      </c>
      <c r="D34" s="86" t="s">
        <v>498</v>
      </c>
      <c r="E34" s="87" t="s">
        <v>175</v>
      </c>
      <c r="F34" s="96">
        <v>3581203</v>
      </c>
      <c r="G34" s="96">
        <v>2807432</v>
      </c>
      <c r="H34" s="96">
        <v>773771</v>
      </c>
      <c r="I34" s="96">
        <v>1853113</v>
      </c>
    </row>
    <row r="35" spans="1:9">
      <c r="A35" s="86" t="s">
        <v>428</v>
      </c>
      <c r="B35" s="86" t="s">
        <v>244</v>
      </c>
      <c r="C35" s="86" t="s">
        <v>262</v>
      </c>
      <c r="D35" s="86" t="s">
        <v>499</v>
      </c>
      <c r="E35" s="87" t="s">
        <v>176</v>
      </c>
      <c r="F35" s="96">
        <v>8365</v>
      </c>
      <c r="G35" s="96">
        <v>9241</v>
      </c>
      <c r="H35" s="96">
        <v>-876</v>
      </c>
      <c r="I35" s="96">
        <v>2186</v>
      </c>
    </row>
    <row r="36" spans="1:9">
      <c r="A36" s="86" t="s">
        <v>428</v>
      </c>
      <c r="B36" s="86" t="s">
        <v>244</v>
      </c>
      <c r="C36" s="86" t="s">
        <v>262</v>
      </c>
      <c r="D36" s="86" t="s">
        <v>500</v>
      </c>
      <c r="E36" s="87" t="s">
        <v>177</v>
      </c>
      <c r="F36" s="96">
        <v>37180</v>
      </c>
      <c r="G36" s="96">
        <v>34202</v>
      </c>
      <c r="H36" s="96">
        <v>2978</v>
      </c>
      <c r="I36" s="96">
        <v>22639</v>
      </c>
    </row>
    <row r="37" spans="1:9">
      <c r="A37" s="86" t="s">
        <v>428</v>
      </c>
      <c r="B37" s="86" t="s">
        <v>244</v>
      </c>
      <c r="C37" s="86" t="s">
        <v>262</v>
      </c>
      <c r="D37" s="86" t="s">
        <v>501</v>
      </c>
      <c r="E37" s="87" t="s">
        <v>713</v>
      </c>
      <c r="F37" s="96">
        <v>16818</v>
      </c>
      <c r="G37" s="96">
        <v>18135</v>
      </c>
      <c r="H37" s="96">
        <v>-1317</v>
      </c>
      <c r="I37" s="96">
        <v>11756</v>
      </c>
    </row>
    <row r="38" spans="1:9">
      <c r="A38" s="86" t="s">
        <v>428</v>
      </c>
      <c r="B38" s="86" t="s">
        <v>244</v>
      </c>
      <c r="C38" s="86" t="s">
        <v>262</v>
      </c>
      <c r="D38" s="86" t="s">
        <v>502</v>
      </c>
      <c r="E38" s="87" t="s">
        <v>178</v>
      </c>
      <c r="F38" s="96"/>
      <c r="G38" s="96">
        <v>225</v>
      </c>
      <c r="H38" s="96">
        <v>-225</v>
      </c>
      <c r="I38" s="96"/>
    </row>
    <row r="39" spans="1:9">
      <c r="A39" s="86" t="s">
        <v>428</v>
      </c>
      <c r="B39" s="86" t="s">
        <v>244</v>
      </c>
      <c r="C39" s="86" t="s">
        <v>262</v>
      </c>
      <c r="D39" s="86" t="s">
        <v>503</v>
      </c>
      <c r="E39" s="87" t="s">
        <v>179</v>
      </c>
      <c r="F39" s="96">
        <v>800</v>
      </c>
      <c r="G39" s="96">
        <v>224</v>
      </c>
      <c r="H39" s="96">
        <v>576</v>
      </c>
      <c r="I39" s="96">
        <v>97</v>
      </c>
    </row>
    <row r="40" spans="1:9">
      <c r="A40" s="86" t="s">
        <v>428</v>
      </c>
      <c r="B40" s="86" t="s">
        <v>244</v>
      </c>
      <c r="C40" s="86" t="s">
        <v>262</v>
      </c>
      <c r="D40" s="86" t="s">
        <v>511</v>
      </c>
      <c r="E40" s="87" t="s">
        <v>719</v>
      </c>
      <c r="F40" s="96">
        <v>100</v>
      </c>
      <c r="G40" s="97"/>
      <c r="H40" s="96">
        <v>100</v>
      </c>
      <c r="I40" s="96"/>
    </row>
    <row r="41" spans="1:9">
      <c r="A41" s="86" t="s">
        <v>428</v>
      </c>
      <c r="B41" s="86" t="s">
        <v>244</v>
      </c>
      <c r="C41" s="86" t="s">
        <v>243</v>
      </c>
      <c r="D41" s="86" t="s">
        <v>498</v>
      </c>
      <c r="E41" s="87" t="s">
        <v>175</v>
      </c>
      <c r="F41" s="96">
        <v>395985</v>
      </c>
      <c r="G41" s="96">
        <v>289460</v>
      </c>
      <c r="H41" s="96">
        <v>106525</v>
      </c>
      <c r="I41" s="96">
        <v>201536</v>
      </c>
    </row>
    <row r="42" spans="1:9">
      <c r="A42" s="86" t="s">
        <v>428</v>
      </c>
      <c r="B42" s="86" t="s">
        <v>244</v>
      </c>
      <c r="C42" s="86" t="s">
        <v>243</v>
      </c>
      <c r="D42" s="86" t="s">
        <v>499</v>
      </c>
      <c r="E42" s="87" t="s">
        <v>176</v>
      </c>
      <c r="F42" s="97"/>
      <c r="G42" s="96">
        <v>466</v>
      </c>
      <c r="H42" s="96">
        <v>-466</v>
      </c>
      <c r="I42" s="96">
        <v>919</v>
      </c>
    </row>
    <row r="43" spans="1:9">
      <c r="A43" s="86" t="s">
        <v>428</v>
      </c>
      <c r="B43" s="86" t="s">
        <v>244</v>
      </c>
      <c r="C43" s="86" t="s">
        <v>243</v>
      </c>
      <c r="D43" s="86" t="s">
        <v>500</v>
      </c>
      <c r="E43" s="87" t="s">
        <v>177</v>
      </c>
      <c r="F43" s="96">
        <v>1413</v>
      </c>
      <c r="G43" s="96">
        <v>1094</v>
      </c>
      <c r="H43" s="96">
        <v>319</v>
      </c>
      <c r="I43" s="96">
        <v>416</v>
      </c>
    </row>
    <row r="44" spans="1:9">
      <c r="A44" s="86" t="s">
        <v>428</v>
      </c>
      <c r="B44" s="86" t="s">
        <v>244</v>
      </c>
      <c r="C44" s="86" t="s">
        <v>243</v>
      </c>
      <c r="D44" s="86" t="s">
        <v>501</v>
      </c>
      <c r="E44" s="87" t="s">
        <v>713</v>
      </c>
      <c r="F44" s="96">
        <v>705</v>
      </c>
      <c r="G44" s="96">
        <v>424</v>
      </c>
      <c r="H44" s="96">
        <v>281</v>
      </c>
      <c r="I44" s="96">
        <v>271</v>
      </c>
    </row>
    <row r="45" spans="1:9">
      <c r="A45" s="86" t="s">
        <v>428</v>
      </c>
      <c r="B45" s="86" t="s">
        <v>244</v>
      </c>
      <c r="C45" s="86" t="s">
        <v>243</v>
      </c>
      <c r="D45" s="86" t="s">
        <v>511</v>
      </c>
      <c r="E45" s="87" t="s">
        <v>719</v>
      </c>
      <c r="F45" s="97">
        <v>200</v>
      </c>
      <c r="G45" s="97">
        <v>-200</v>
      </c>
      <c r="H45" s="96">
        <v>400</v>
      </c>
      <c r="I45" s="97"/>
    </row>
    <row r="46" spans="1:9">
      <c r="A46" s="86" t="s">
        <v>428</v>
      </c>
      <c r="B46" s="86" t="s">
        <v>244</v>
      </c>
      <c r="C46" s="86" t="s">
        <v>425</v>
      </c>
      <c r="D46" s="86" t="s">
        <v>514</v>
      </c>
      <c r="E46" s="87" t="s">
        <v>180</v>
      </c>
      <c r="F46" s="96">
        <v>100450</v>
      </c>
      <c r="G46" s="97">
        <v>103561</v>
      </c>
      <c r="H46" s="96">
        <v>-3111</v>
      </c>
      <c r="I46" s="96">
        <v>96376</v>
      </c>
    </row>
    <row r="47" spans="1:9">
      <c r="A47" s="86" t="s">
        <v>428</v>
      </c>
      <c r="B47" s="86" t="s">
        <v>244</v>
      </c>
      <c r="C47" s="86" t="s">
        <v>425</v>
      </c>
      <c r="D47" s="86" t="s">
        <v>515</v>
      </c>
      <c r="E47" s="87" t="s">
        <v>982</v>
      </c>
      <c r="F47" s="96">
        <v>2550</v>
      </c>
      <c r="G47" s="96">
        <v>360</v>
      </c>
      <c r="H47" s="96">
        <v>2190</v>
      </c>
      <c r="I47" s="96"/>
    </row>
    <row r="48" spans="1:9">
      <c r="A48" s="86" t="s">
        <v>428</v>
      </c>
      <c r="B48" s="86" t="s">
        <v>244</v>
      </c>
      <c r="C48" s="86" t="s">
        <v>425</v>
      </c>
      <c r="D48" s="86" t="s">
        <v>516</v>
      </c>
      <c r="E48" s="87" t="s">
        <v>181</v>
      </c>
      <c r="F48" s="96">
        <v>8524796</v>
      </c>
      <c r="G48" s="97">
        <v>6517222</v>
      </c>
      <c r="H48" s="96">
        <v>2007574</v>
      </c>
      <c r="I48" s="96">
        <v>6318967</v>
      </c>
    </row>
    <row r="49" spans="1:9">
      <c r="A49" s="86" t="s">
        <v>428</v>
      </c>
      <c r="B49" s="86" t="s">
        <v>244</v>
      </c>
      <c r="C49" s="86" t="s">
        <v>425</v>
      </c>
      <c r="D49" s="86" t="s">
        <v>517</v>
      </c>
      <c r="E49" s="87" t="s">
        <v>182</v>
      </c>
      <c r="F49" s="96">
        <v>72650</v>
      </c>
      <c r="G49" s="96">
        <v>10551</v>
      </c>
      <c r="H49" s="96">
        <v>62099</v>
      </c>
      <c r="I49" s="96">
        <v>21898</v>
      </c>
    </row>
    <row r="50" spans="1:9">
      <c r="A50" s="86" t="s">
        <v>428</v>
      </c>
      <c r="B50" s="86" t="s">
        <v>244</v>
      </c>
      <c r="C50" s="86" t="s">
        <v>425</v>
      </c>
      <c r="D50" s="86" t="s">
        <v>519</v>
      </c>
      <c r="E50" s="87" t="s">
        <v>722</v>
      </c>
      <c r="F50" s="96">
        <v>49878</v>
      </c>
      <c r="G50" s="96">
        <v>29497</v>
      </c>
      <c r="H50" s="96">
        <v>20381</v>
      </c>
      <c r="I50" s="96">
        <v>39644</v>
      </c>
    </row>
    <row r="51" spans="1:9">
      <c r="A51" s="86" t="s">
        <v>428</v>
      </c>
      <c r="B51" s="86" t="s">
        <v>244</v>
      </c>
      <c r="C51" s="86" t="s">
        <v>425</v>
      </c>
      <c r="D51" s="86" t="s">
        <v>520</v>
      </c>
      <c r="E51" s="87" t="s">
        <v>723</v>
      </c>
      <c r="F51" s="97">
        <v>48500</v>
      </c>
      <c r="G51" s="97">
        <v>18955</v>
      </c>
      <c r="H51" s="96">
        <v>29545</v>
      </c>
      <c r="I51" s="96">
        <v>17803</v>
      </c>
    </row>
    <row r="52" spans="1:9">
      <c r="A52" s="86" t="s">
        <v>428</v>
      </c>
      <c r="B52" s="86" t="s">
        <v>244</v>
      </c>
      <c r="C52" s="86" t="s">
        <v>428</v>
      </c>
      <c r="D52" s="86" t="s">
        <v>514</v>
      </c>
      <c r="E52" s="87" t="s">
        <v>180</v>
      </c>
      <c r="F52" s="96">
        <v>9636087</v>
      </c>
      <c r="G52" s="96">
        <v>9408467</v>
      </c>
      <c r="H52" s="96">
        <v>227620</v>
      </c>
      <c r="I52" s="96">
        <v>8269744</v>
      </c>
    </row>
    <row r="53" spans="1:9">
      <c r="A53" s="86" t="s">
        <v>428</v>
      </c>
      <c r="B53" s="86" t="s">
        <v>244</v>
      </c>
      <c r="C53" s="86" t="s">
        <v>428</v>
      </c>
      <c r="D53" s="86" t="s">
        <v>515</v>
      </c>
      <c r="E53" s="87" t="s">
        <v>982</v>
      </c>
      <c r="F53" s="96">
        <v>11200</v>
      </c>
      <c r="G53" s="96"/>
      <c r="H53" s="96">
        <v>11200</v>
      </c>
      <c r="I53" s="96">
        <v>1620</v>
      </c>
    </row>
    <row r="54" spans="1:9">
      <c r="A54" s="86" t="s">
        <v>428</v>
      </c>
      <c r="B54" s="86" t="s">
        <v>244</v>
      </c>
      <c r="C54" s="86" t="s">
        <v>428</v>
      </c>
      <c r="D54" s="86" t="s">
        <v>521</v>
      </c>
      <c r="E54" s="87" t="s">
        <v>724</v>
      </c>
      <c r="F54" s="96">
        <v>520183</v>
      </c>
      <c r="G54" s="96">
        <v>176547</v>
      </c>
      <c r="H54" s="96">
        <v>343636</v>
      </c>
      <c r="I54" s="96">
        <v>228425</v>
      </c>
    </row>
    <row r="55" spans="1:9">
      <c r="A55" s="86" t="s">
        <v>428</v>
      </c>
      <c r="B55" s="86" t="s">
        <v>244</v>
      </c>
      <c r="C55" s="86" t="s">
        <v>428</v>
      </c>
      <c r="D55" s="86" t="s">
        <v>522</v>
      </c>
      <c r="E55" s="87" t="s">
        <v>983</v>
      </c>
      <c r="F55" s="96">
        <v>100000</v>
      </c>
      <c r="G55" s="96"/>
      <c r="H55" s="96">
        <v>100000</v>
      </c>
      <c r="I55" s="97"/>
    </row>
    <row r="56" spans="1:9">
      <c r="A56" s="86" t="s">
        <v>428</v>
      </c>
      <c r="B56" s="86" t="s">
        <v>244</v>
      </c>
      <c r="C56" s="86" t="s">
        <v>428</v>
      </c>
      <c r="D56" s="86" t="s">
        <v>516</v>
      </c>
      <c r="E56" s="87" t="s">
        <v>181</v>
      </c>
      <c r="F56" s="96">
        <v>6689303</v>
      </c>
      <c r="G56" s="96">
        <v>8053169</v>
      </c>
      <c r="H56" s="96">
        <v>-1363867</v>
      </c>
      <c r="I56" s="96">
        <v>5684743</v>
      </c>
    </row>
    <row r="57" spans="1:9">
      <c r="A57" s="86" t="s">
        <v>428</v>
      </c>
      <c r="B57" s="86" t="s">
        <v>244</v>
      </c>
      <c r="C57" s="86" t="s">
        <v>428</v>
      </c>
      <c r="D57" s="86" t="s">
        <v>517</v>
      </c>
      <c r="E57" s="87" t="s">
        <v>182</v>
      </c>
      <c r="F57" s="96">
        <v>2000</v>
      </c>
      <c r="G57" s="97">
        <v>1993</v>
      </c>
      <c r="H57" s="96">
        <v>7</v>
      </c>
      <c r="I57" s="97">
        <v>603</v>
      </c>
    </row>
    <row r="58" spans="1:9">
      <c r="A58" s="86" t="s">
        <v>428</v>
      </c>
      <c r="B58" s="86" t="s">
        <v>244</v>
      </c>
      <c r="C58" s="86" t="s">
        <v>428</v>
      </c>
      <c r="D58" s="86" t="s">
        <v>519</v>
      </c>
      <c r="E58" s="87" t="s">
        <v>722</v>
      </c>
      <c r="F58" s="96">
        <v>226700</v>
      </c>
      <c r="G58" s="96">
        <v>193575</v>
      </c>
      <c r="H58" s="96">
        <v>33125</v>
      </c>
      <c r="I58" s="96">
        <v>328866</v>
      </c>
    </row>
    <row r="59" spans="1:9">
      <c r="A59" s="86" t="s">
        <v>428</v>
      </c>
      <c r="B59" s="86" t="s">
        <v>244</v>
      </c>
      <c r="C59" s="86" t="s">
        <v>428</v>
      </c>
      <c r="D59" s="86" t="s">
        <v>523</v>
      </c>
      <c r="E59" s="87" t="s">
        <v>725</v>
      </c>
      <c r="F59" s="96">
        <v>3077793</v>
      </c>
      <c r="G59" s="96">
        <v>3432942</v>
      </c>
      <c r="H59" s="96">
        <v>-355149</v>
      </c>
      <c r="I59" s="96">
        <v>3129594</v>
      </c>
    </row>
    <row r="60" spans="1:9">
      <c r="A60" s="86" t="s">
        <v>428</v>
      </c>
      <c r="B60" s="86" t="s">
        <v>244</v>
      </c>
      <c r="C60" s="86" t="s">
        <v>428</v>
      </c>
      <c r="D60" s="86" t="s">
        <v>524</v>
      </c>
      <c r="E60" s="87" t="s">
        <v>984</v>
      </c>
      <c r="F60" s="96">
        <v>5000</v>
      </c>
      <c r="G60" s="96"/>
      <c r="H60" s="96">
        <v>5000</v>
      </c>
      <c r="I60" s="96"/>
    </row>
    <row r="61" spans="1:9">
      <c r="A61" s="86" t="s">
        <v>428</v>
      </c>
      <c r="B61" s="86" t="s">
        <v>244</v>
      </c>
      <c r="C61" s="86" t="s">
        <v>428</v>
      </c>
      <c r="D61" s="86" t="s">
        <v>520</v>
      </c>
      <c r="E61" s="87" t="s">
        <v>723</v>
      </c>
      <c r="F61" s="96">
        <v>29400</v>
      </c>
      <c r="G61" s="96">
        <v>7340</v>
      </c>
      <c r="H61" s="96">
        <v>22060</v>
      </c>
      <c r="I61" s="96">
        <v>8438</v>
      </c>
    </row>
    <row r="62" spans="1:9">
      <c r="A62" s="86" t="s">
        <v>428</v>
      </c>
      <c r="B62" s="86" t="s">
        <v>244</v>
      </c>
      <c r="C62" s="86" t="s">
        <v>441</v>
      </c>
      <c r="D62" s="86" t="s">
        <v>525</v>
      </c>
      <c r="E62" s="87" t="s">
        <v>726</v>
      </c>
      <c r="F62" s="96">
        <v>78479659</v>
      </c>
      <c r="G62" s="97">
        <v>70543107</v>
      </c>
      <c r="H62" s="96">
        <v>7936552</v>
      </c>
      <c r="I62" s="97">
        <v>59176260</v>
      </c>
    </row>
    <row r="63" spans="1:9">
      <c r="A63" s="86" t="s">
        <v>428</v>
      </c>
      <c r="B63" s="86" t="s">
        <v>244</v>
      </c>
      <c r="C63" s="86" t="s">
        <v>441</v>
      </c>
      <c r="D63" s="86" t="s">
        <v>526</v>
      </c>
      <c r="E63" s="87" t="s">
        <v>727</v>
      </c>
      <c r="F63" s="96">
        <v>42189000</v>
      </c>
      <c r="G63" s="96">
        <v>47818978</v>
      </c>
      <c r="H63" s="96">
        <v>-5629978</v>
      </c>
      <c r="I63" s="96">
        <v>38737926</v>
      </c>
    </row>
    <row r="64" spans="1:9">
      <c r="A64" s="86" t="s">
        <v>428</v>
      </c>
      <c r="B64" s="86" t="s">
        <v>244</v>
      </c>
      <c r="C64" s="86" t="s">
        <v>441</v>
      </c>
      <c r="D64" s="86" t="s">
        <v>527</v>
      </c>
      <c r="E64" s="87" t="s">
        <v>728</v>
      </c>
      <c r="F64" s="96">
        <v>1686011</v>
      </c>
      <c r="G64" s="96">
        <v>5358953</v>
      </c>
      <c r="H64" s="96">
        <v>-3672942</v>
      </c>
      <c r="I64" s="96">
        <v>6893165</v>
      </c>
    </row>
    <row r="65" spans="1:9">
      <c r="A65" s="86" t="s">
        <v>428</v>
      </c>
      <c r="B65" s="86" t="s">
        <v>244</v>
      </c>
      <c r="C65" s="86" t="s">
        <v>441</v>
      </c>
      <c r="D65" s="86" t="s">
        <v>528</v>
      </c>
      <c r="E65" s="87" t="s">
        <v>478</v>
      </c>
      <c r="F65" s="96">
        <v>7681441</v>
      </c>
      <c r="G65" s="96">
        <v>7971340</v>
      </c>
      <c r="H65" s="96">
        <v>-289899</v>
      </c>
      <c r="I65" s="96">
        <v>6602390</v>
      </c>
    </row>
    <row r="66" spans="1:9">
      <c r="A66" s="86" t="s">
        <v>428</v>
      </c>
      <c r="B66" s="86" t="s">
        <v>244</v>
      </c>
      <c r="C66" s="86" t="s">
        <v>441</v>
      </c>
      <c r="D66" s="86" t="s">
        <v>529</v>
      </c>
      <c r="E66" s="87" t="s">
        <v>183</v>
      </c>
      <c r="F66" s="96">
        <v>4404645</v>
      </c>
      <c r="G66" s="96">
        <v>6990175</v>
      </c>
      <c r="H66" s="96">
        <v>-2585530</v>
      </c>
      <c r="I66" s="96">
        <v>5655626</v>
      </c>
    </row>
    <row r="67" spans="1:9">
      <c r="A67" s="86" t="s">
        <v>428</v>
      </c>
      <c r="B67" s="86" t="s">
        <v>244</v>
      </c>
      <c r="C67" s="86" t="s">
        <v>441</v>
      </c>
      <c r="D67" s="86" t="s">
        <v>530</v>
      </c>
      <c r="E67" s="87" t="s">
        <v>184</v>
      </c>
      <c r="F67" s="96">
        <v>6890539</v>
      </c>
      <c r="G67" s="96">
        <v>18579111</v>
      </c>
      <c r="H67" s="96">
        <v>-11688572</v>
      </c>
      <c r="I67" s="96">
        <v>20422719</v>
      </c>
    </row>
    <row r="68" spans="1:9">
      <c r="A68" s="86" t="s">
        <v>428</v>
      </c>
      <c r="B68" s="86" t="s">
        <v>244</v>
      </c>
      <c r="C68" s="86" t="s">
        <v>531</v>
      </c>
      <c r="D68" s="86" t="s">
        <v>532</v>
      </c>
      <c r="E68" s="87" t="s">
        <v>729</v>
      </c>
      <c r="F68" s="96">
        <v>1142085</v>
      </c>
      <c r="G68" s="96">
        <v>1084651</v>
      </c>
      <c r="H68" s="96">
        <v>57434</v>
      </c>
      <c r="I68" s="96">
        <v>517387</v>
      </c>
    </row>
    <row r="69" spans="1:9">
      <c r="A69" s="86" t="s">
        <v>428</v>
      </c>
      <c r="B69" s="86" t="s">
        <v>244</v>
      </c>
      <c r="C69" s="86" t="s">
        <v>531</v>
      </c>
      <c r="D69" s="86" t="s">
        <v>533</v>
      </c>
      <c r="E69" s="87" t="s">
        <v>185</v>
      </c>
      <c r="F69" s="96">
        <v>4197914</v>
      </c>
      <c r="G69" s="96">
        <v>4935962</v>
      </c>
      <c r="H69" s="96">
        <v>-738048</v>
      </c>
      <c r="I69" s="96">
        <v>8487932</v>
      </c>
    </row>
    <row r="70" spans="1:9">
      <c r="A70" s="86" t="s">
        <v>428</v>
      </c>
      <c r="B70" s="86" t="s">
        <v>251</v>
      </c>
      <c r="C70" s="86" t="s">
        <v>244</v>
      </c>
      <c r="D70" s="86" t="s">
        <v>518</v>
      </c>
      <c r="E70" s="87" t="s">
        <v>187</v>
      </c>
      <c r="F70" s="96">
        <v>2352590</v>
      </c>
      <c r="G70" s="96">
        <v>1175792</v>
      </c>
      <c r="H70" s="96">
        <v>1176798</v>
      </c>
      <c r="I70" s="96">
        <v>539749</v>
      </c>
    </row>
    <row r="71" spans="1:9">
      <c r="A71" s="86" t="s">
        <v>428</v>
      </c>
      <c r="B71" s="86" t="s">
        <v>251</v>
      </c>
      <c r="C71" s="86" t="s">
        <v>244</v>
      </c>
      <c r="D71" s="86" t="s">
        <v>534</v>
      </c>
      <c r="E71" s="87" t="s">
        <v>730</v>
      </c>
      <c r="F71" s="96">
        <v>8840516</v>
      </c>
      <c r="G71" s="96">
        <v>12583017</v>
      </c>
      <c r="H71" s="96">
        <v>-3742501</v>
      </c>
      <c r="I71" s="96">
        <v>7209554</v>
      </c>
    </row>
    <row r="72" spans="1:9">
      <c r="A72" s="86" t="s">
        <v>428</v>
      </c>
      <c r="B72" s="86" t="s">
        <v>251</v>
      </c>
      <c r="C72" s="86" t="s">
        <v>244</v>
      </c>
      <c r="D72" s="86" t="s">
        <v>535</v>
      </c>
      <c r="E72" s="87" t="s">
        <v>731</v>
      </c>
      <c r="F72" s="96">
        <v>35000</v>
      </c>
      <c r="G72" s="96">
        <v>32905</v>
      </c>
      <c r="H72" s="96">
        <v>2095</v>
      </c>
      <c r="I72" s="96">
        <v>21251</v>
      </c>
    </row>
    <row r="73" spans="1:9">
      <c r="A73" s="86" t="s">
        <v>428</v>
      </c>
      <c r="B73" s="86" t="s">
        <v>251</v>
      </c>
      <c r="C73" s="86" t="s">
        <v>244</v>
      </c>
      <c r="D73" s="86" t="s">
        <v>536</v>
      </c>
      <c r="E73" s="87" t="s">
        <v>188</v>
      </c>
      <c r="F73" s="96">
        <v>3305160</v>
      </c>
      <c r="G73" s="96">
        <v>1733530</v>
      </c>
      <c r="H73" s="96">
        <v>1571630</v>
      </c>
      <c r="I73" s="96">
        <v>2602745</v>
      </c>
    </row>
    <row r="74" spans="1:9">
      <c r="A74" s="86" t="s">
        <v>428</v>
      </c>
      <c r="B74" s="86" t="s">
        <v>251</v>
      </c>
      <c r="C74" s="86" t="s">
        <v>244</v>
      </c>
      <c r="D74" s="86" t="s">
        <v>537</v>
      </c>
      <c r="E74" s="87" t="s">
        <v>732</v>
      </c>
      <c r="F74" s="96">
        <v>25000</v>
      </c>
      <c r="G74" s="96">
        <v>14914</v>
      </c>
      <c r="H74" s="96">
        <v>10086</v>
      </c>
      <c r="I74" s="96">
        <v>16066</v>
      </c>
    </row>
    <row r="75" spans="1:9">
      <c r="A75" s="86" t="s">
        <v>428</v>
      </c>
      <c r="B75" s="86" t="s">
        <v>251</v>
      </c>
      <c r="C75" s="86" t="s">
        <v>244</v>
      </c>
      <c r="D75" s="86" t="s">
        <v>538</v>
      </c>
      <c r="E75" s="87" t="s">
        <v>733</v>
      </c>
      <c r="F75" s="96">
        <v>62000</v>
      </c>
      <c r="G75" s="96">
        <v>416852</v>
      </c>
      <c r="H75" s="96">
        <v>-354852</v>
      </c>
      <c r="I75" s="96">
        <v>156267</v>
      </c>
    </row>
    <row r="76" spans="1:9">
      <c r="A76" s="86" t="s">
        <v>428</v>
      </c>
      <c r="B76" s="86" t="s">
        <v>251</v>
      </c>
      <c r="C76" s="86" t="s">
        <v>244</v>
      </c>
      <c r="D76" s="86" t="s">
        <v>539</v>
      </c>
      <c r="E76" s="87" t="s">
        <v>189</v>
      </c>
      <c r="F76" s="96">
        <v>5108436</v>
      </c>
      <c r="G76" s="96">
        <v>5414004</v>
      </c>
      <c r="H76" s="96">
        <v>-305568</v>
      </c>
      <c r="I76" s="96">
        <v>4348154</v>
      </c>
    </row>
    <row r="77" spans="1:9">
      <c r="A77" s="86" t="s">
        <v>428</v>
      </c>
      <c r="B77" s="86" t="s">
        <v>251</v>
      </c>
      <c r="C77" s="86" t="s">
        <v>251</v>
      </c>
      <c r="D77" s="86" t="s">
        <v>540</v>
      </c>
      <c r="E77" s="87" t="s">
        <v>734</v>
      </c>
      <c r="F77" s="96">
        <v>9589387</v>
      </c>
      <c r="G77" s="96">
        <v>10844998</v>
      </c>
      <c r="H77" s="96">
        <v>-1255611</v>
      </c>
      <c r="I77" s="96">
        <v>8794063</v>
      </c>
    </row>
    <row r="78" spans="1:9">
      <c r="A78" s="86" t="s">
        <v>428</v>
      </c>
      <c r="B78" s="86" t="s">
        <v>251</v>
      </c>
      <c r="C78" s="86" t="s">
        <v>251</v>
      </c>
      <c r="D78" s="86" t="s">
        <v>541</v>
      </c>
      <c r="E78" s="87" t="s">
        <v>735</v>
      </c>
      <c r="F78" s="96">
        <v>200</v>
      </c>
      <c r="G78" s="96"/>
      <c r="H78" s="96">
        <v>200</v>
      </c>
      <c r="I78" s="96"/>
    </row>
    <row r="79" spans="1:9">
      <c r="A79" s="86" t="s">
        <v>428</v>
      </c>
      <c r="B79" s="86" t="s">
        <v>251</v>
      </c>
      <c r="C79" s="86" t="s">
        <v>251</v>
      </c>
      <c r="D79" s="86" t="s">
        <v>542</v>
      </c>
      <c r="E79" s="87" t="s">
        <v>190</v>
      </c>
      <c r="F79" s="96">
        <v>27240</v>
      </c>
      <c r="G79" s="96">
        <v>6971</v>
      </c>
      <c r="H79" s="96">
        <v>20269</v>
      </c>
      <c r="I79" s="96">
        <v>7401</v>
      </c>
    </row>
    <row r="80" spans="1:9">
      <c r="A80" s="86" t="s">
        <v>428</v>
      </c>
      <c r="B80" s="86" t="s">
        <v>251</v>
      </c>
      <c r="C80" s="86" t="s">
        <v>251</v>
      </c>
      <c r="D80" s="86" t="s">
        <v>543</v>
      </c>
      <c r="E80" s="87" t="s">
        <v>191</v>
      </c>
      <c r="F80" s="96">
        <v>39900</v>
      </c>
      <c r="G80" s="97">
        <v>2100</v>
      </c>
      <c r="H80" s="96">
        <v>37800</v>
      </c>
      <c r="I80" s="96">
        <v>9507</v>
      </c>
    </row>
    <row r="81" spans="1:9">
      <c r="A81" s="86" t="s">
        <v>428</v>
      </c>
      <c r="B81" s="86" t="s">
        <v>251</v>
      </c>
      <c r="C81" s="86" t="s">
        <v>251</v>
      </c>
      <c r="D81" s="86" t="s">
        <v>544</v>
      </c>
      <c r="E81" s="87" t="s">
        <v>192</v>
      </c>
      <c r="F81" s="96">
        <v>44050</v>
      </c>
      <c r="G81" s="96">
        <v>20744</v>
      </c>
      <c r="H81" s="96">
        <v>23306</v>
      </c>
      <c r="I81" s="96">
        <v>3078</v>
      </c>
    </row>
    <row r="82" spans="1:9">
      <c r="A82" s="86" t="s">
        <v>428</v>
      </c>
      <c r="B82" s="86" t="s">
        <v>251</v>
      </c>
      <c r="C82" s="86" t="s">
        <v>251</v>
      </c>
      <c r="D82" s="86" t="s">
        <v>545</v>
      </c>
      <c r="E82" s="87" t="s">
        <v>736</v>
      </c>
      <c r="F82" s="96">
        <v>217725</v>
      </c>
      <c r="G82" s="96">
        <v>159649</v>
      </c>
      <c r="H82" s="96">
        <v>58076</v>
      </c>
      <c r="I82" s="96">
        <v>170207</v>
      </c>
    </row>
    <row r="83" spans="1:9">
      <c r="A83" s="86" t="s">
        <v>428</v>
      </c>
      <c r="B83" s="86" t="s">
        <v>251</v>
      </c>
      <c r="C83" s="86" t="s">
        <v>262</v>
      </c>
      <c r="D83" s="86" t="s">
        <v>546</v>
      </c>
      <c r="E83" s="87" t="s">
        <v>737</v>
      </c>
      <c r="F83" s="96">
        <v>1403575</v>
      </c>
      <c r="G83" s="96">
        <v>1661690</v>
      </c>
      <c r="H83" s="96">
        <v>-258115</v>
      </c>
      <c r="I83" s="96">
        <v>3064033</v>
      </c>
    </row>
    <row r="84" spans="1:9">
      <c r="A84" s="86" t="s">
        <v>428</v>
      </c>
      <c r="B84" s="86" t="s">
        <v>251</v>
      </c>
      <c r="C84" s="86" t="s">
        <v>262</v>
      </c>
      <c r="D84" s="86" t="s">
        <v>547</v>
      </c>
      <c r="E84" s="87" t="s">
        <v>738</v>
      </c>
      <c r="F84" s="96">
        <v>10118182</v>
      </c>
      <c r="G84" s="96">
        <v>11978003</v>
      </c>
      <c r="H84" s="96">
        <v>-1859821</v>
      </c>
      <c r="I84" s="96">
        <v>11676286</v>
      </c>
    </row>
    <row r="85" spans="1:9">
      <c r="A85" s="86" t="s">
        <v>428</v>
      </c>
      <c r="B85" s="86" t="s">
        <v>251</v>
      </c>
      <c r="C85" s="86" t="s">
        <v>262</v>
      </c>
      <c r="D85" s="86" t="s">
        <v>932</v>
      </c>
      <c r="E85" s="87" t="s">
        <v>933</v>
      </c>
      <c r="F85" s="96">
        <v>1450421</v>
      </c>
      <c r="G85" s="96">
        <v>1450421</v>
      </c>
      <c r="H85" s="96">
        <v>0</v>
      </c>
      <c r="I85" s="96">
        <v>8512371</v>
      </c>
    </row>
    <row r="86" spans="1:9">
      <c r="A86" s="86" t="s">
        <v>428</v>
      </c>
      <c r="B86" s="86" t="s">
        <v>251</v>
      </c>
      <c r="C86" s="86" t="s">
        <v>262</v>
      </c>
      <c r="D86" s="86" t="s">
        <v>548</v>
      </c>
      <c r="E86" s="87" t="s">
        <v>193</v>
      </c>
      <c r="F86" s="96">
        <v>382973</v>
      </c>
      <c r="G86" s="96">
        <v>425718</v>
      </c>
      <c r="H86" s="96">
        <v>-42745</v>
      </c>
      <c r="I86" s="96">
        <v>331337</v>
      </c>
    </row>
    <row r="87" spans="1:9">
      <c r="A87" s="86" t="s">
        <v>428</v>
      </c>
      <c r="B87" s="86" t="s">
        <v>251</v>
      </c>
      <c r="C87" s="86" t="s">
        <v>243</v>
      </c>
      <c r="D87" s="86" t="s">
        <v>549</v>
      </c>
      <c r="E87" s="87" t="s">
        <v>194</v>
      </c>
      <c r="F87" s="97">
        <v>569396</v>
      </c>
      <c r="G87" s="96">
        <v>630123</v>
      </c>
      <c r="H87" s="96">
        <v>-60727</v>
      </c>
      <c r="I87" s="97">
        <v>643759</v>
      </c>
    </row>
    <row r="88" spans="1:9">
      <c r="A88" s="86" t="s">
        <v>428</v>
      </c>
      <c r="B88" s="86" t="s">
        <v>251</v>
      </c>
      <c r="C88" s="86" t="s">
        <v>243</v>
      </c>
      <c r="D88" s="86" t="s">
        <v>550</v>
      </c>
      <c r="E88" s="87" t="s">
        <v>739</v>
      </c>
      <c r="F88" s="96">
        <v>7488003</v>
      </c>
      <c r="G88" s="96">
        <v>7241347</v>
      </c>
      <c r="H88" s="96">
        <v>246656</v>
      </c>
      <c r="I88" s="96">
        <v>11886054</v>
      </c>
    </row>
    <row r="89" spans="1:9">
      <c r="A89" s="86" t="s">
        <v>428</v>
      </c>
      <c r="B89" s="86" t="s">
        <v>251</v>
      </c>
      <c r="C89" s="86" t="s">
        <v>243</v>
      </c>
      <c r="D89" s="86" t="s">
        <v>551</v>
      </c>
      <c r="E89" s="87" t="s">
        <v>227</v>
      </c>
      <c r="F89" s="96">
        <v>2344000</v>
      </c>
      <c r="G89" s="96">
        <v>2416386</v>
      </c>
      <c r="H89" s="96">
        <v>-72386</v>
      </c>
      <c r="I89" s="96">
        <v>1009426</v>
      </c>
    </row>
    <row r="90" spans="1:9">
      <c r="A90" s="86" t="s">
        <v>428</v>
      </c>
      <c r="B90" s="86" t="s">
        <v>251</v>
      </c>
      <c r="C90" s="86" t="s">
        <v>243</v>
      </c>
      <c r="D90" s="86" t="s">
        <v>552</v>
      </c>
      <c r="E90" s="87" t="s">
        <v>195</v>
      </c>
      <c r="F90" s="96">
        <v>1188000</v>
      </c>
      <c r="G90" s="96">
        <v>2467533</v>
      </c>
      <c r="H90" s="96">
        <v>-1279533</v>
      </c>
      <c r="I90" s="96">
        <v>1816411</v>
      </c>
    </row>
    <row r="91" spans="1:9">
      <c r="A91" s="86" t="s">
        <v>428</v>
      </c>
      <c r="B91" s="86" t="s">
        <v>251</v>
      </c>
      <c r="C91" s="86" t="s">
        <v>243</v>
      </c>
      <c r="D91" s="86" t="s">
        <v>553</v>
      </c>
      <c r="E91" s="87" t="s">
        <v>196</v>
      </c>
      <c r="F91" s="96">
        <v>2043500</v>
      </c>
      <c r="G91" s="96">
        <v>337981</v>
      </c>
      <c r="H91" s="96">
        <v>1705519</v>
      </c>
      <c r="I91" s="96">
        <v>200814</v>
      </c>
    </row>
    <row r="92" spans="1:9">
      <c r="A92" s="86" t="s">
        <v>428</v>
      </c>
      <c r="B92" s="86" t="s">
        <v>251</v>
      </c>
      <c r="C92" s="86" t="s">
        <v>243</v>
      </c>
      <c r="D92" s="86" t="s">
        <v>554</v>
      </c>
      <c r="E92" s="87" t="s">
        <v>197</v>
      </c>
      <c r="F92" s="96">
        <v>1778416</v>
      </c>
      <c r="G92" s="96">
        <v>2060151</v>
      </c>
      <c r="H92" s="96">
        <v>-281735</v>
      </c>
      <c r="I92" s="96">
        <v>1176779</v>
      </c>
    </row>
    <row r="93" spans="1:9">
      <c r="A93" s="86" t="s">
        <v>428</v>
      </c>
      <c r="B93" s="86" t="s">
        <v>251</v>
      </c>
      <c r="C93" s="86" t="s">
        <v>243</v>
      </c>
      <c r="D93" s="86" t="s">
        <v>555</v>
      </c>
      <c r="E93" s="87" t="s">
        <v>985</v>
      </c>
      <c r="F93" s="96"/>
      <c r="G93" s="96"/>
      <c r="H93" s="96">
        <v>0</v>
      </c>
      <c r="I93" s="96">
        <v>1476</v>
      </c>
    </row>
    <row r="94" spans="1:9">
      <c r="A94" s="86" t="s">
        <v>428</v>
      </c>
      <c r="B94" s="86" t="s">
        <v>251</v>
      </c>
      <c r="C94" s="86" t="s">
        <v>243</v>
      </c>
      <c r="D94" s="86" t="s">
        <v>556</v>
      </c>
      <c r="E94" s="87" t="s">
        <v>740</v>
      </c>
      <c r="F94" s="96">
        <v>17041922</v>
      </c>
      <c r="G94" s="96">
        <v>13762964</v>
      </c>
      <c r="H94" s="96">
        <v>3278958</v>
      </c>
      <c r="I94" s="96">
        <v>12198909</v>
      </c>
    </row>
    <row r="95" spans="1:9">
      <c r="A95" s="86" t="s">
        <v>428</v>
      </c>
      <c r="B95" s="86" t="s">
        <v>251</v>
      </c>
      <c r="C95" s="86" t="s">
        <v>243</v>
      </c>
      <c r="D95" s="86" t="s">
        <v>557</v>
      </c>
      <c r="E95" s="87" t="s">
        <v>741</v>
      </c>
      <c r="F95" s="97">
        <v>188500</v>
      </c>
      <c r="G95" s="96">
        <v>255465</v>
      </c>
      <c r="H95" s="96">
        <v>-66965</v>
      </c>
      <c r="I95" s="97">
        <v>328155</v>
      </c>
    </row>
    <row r="96" spans="1:9">
      <c r="A96" s="86" t="s">
        <v>428</v>
      </c>
      <c r="B96" s="86" t="s">
        <v>251</v>
      </c>
      <c r="C96" s="86" t="s">
        <v>243</v>
      </c>
      <c r="D96" s="86" t="s">
        <v>558</v>
      </c>
      <c r="E96" s="87" t="s">
        <v>742</v>
      </c>
      <c r="F96" s="96">
        <v>595260</v>
      </c>
      <c r="G96" s="96">
        <v>491994</v>
      </c>
      <c r="H96" s="96">
        <v>103266</v>
      </c>
      <c r="I96" s="96">
        <v>442713</v>
      </c>
    </row>
    <row r="97" spans="1:9">
      <c r="A97" s="86" t="s">
        <v>428</v>
      </c>
      <c r="B97" s="86" t="s">
        <v>251</v>
      </c>
      <c r="C97" s="86" t="s">
        <v>425</v>
      </c>
      <c r="D97" s="86" t="s">
        <v>559</v>
      </c>
      <c r="E97" s="87" t="s">
        <v>743</v>
      </c>
      <c r="F97" s="96">
        <v>9451393</v>
      </c>
      <c r="G97" s="96">
        <v>11183616</v>
      </c>
      <c r="H97" s="96">
        <v>-1732223</v>
      </c>
      <c r="I97" s="96">
        <v>10124180</v>
      </c>
    </row>
    <row r="98" spans="1:9">
      <c r="A98" s="86" t="s">
        <v>428</v>
      </c>
      <c r="B98" s="86" t="s">
        <v>251</v>
      </c>
      <c r="C98" s="86" t="s">
        <v>425</v>
      </c>
      <c r="D98" s="86" t="s">
        <v>560</v>
      </c>
      <c r="E98" s="87" t="s">
        <v>744</v>
      </c>
      <c r="F98" s="96">
        <v>1845512</v>
      </c>
      <c r="G98" s="96">
        <v>1863288</v>
      </c>
      <c r="H98" s="96">
        <v>-17776</v>
      </c>
      <c r="I98" s="96">
        <v>1870885</v>
      </c>
    </row>
    <row r="99" spans="1:9">
      <c r="A99" s="86" t="s">
        <v>428</v>
      </c>
      <c r="B99" s="86" t="s">
        <v>251</v>
      </c>
      <c r="C99" s="86" t="s">
        <v>425</v>
      </c>
      <c r="D99" s="86" t="s">
        <v>561</v>
      </c>
      <c r="E99" s="87" t="s">
        <v>745</v>
      </c>
      <c r="F99" s="96">
        <v>500</v>
      </c>
      <c r="G99" s="96">
        <v>130</v>
      </c>
      <c r="H99" s="96">
        <v>370</v>
      </c>
      <c r="I99" s="96">
        <v>130</v>
      </c>
    </row>
    <row r="100" spans="1:9">
      <c r="A100" s="86" t="s">
        <v>428</v>
      </c>
      <c r="B100" s="86" t="s">
        <v>251</v>
      </c>
      <c r="C100" s="86" t="s">
        <v>425</v>
      </c>
      <c r="D100" s="86" t="s">
        <v>562</v>
      </c>
      <c r="E100" s="87" t="s">
        <v>198</v>
      </c>
      <c r="F100" s="96">
        <v>522800</v>
      </c>
      <c r="G100" s="96">
        <v>436063</v>
      </c>
      <c r="H100" s="96">
        <v>86737</v>
      </c>
      <c r="I100" s="96">
        <v>428033</v>
      </c>
    </row>
    <row r="101" spans="1:9">
      <c r="A101" s="86" t="s">
        <v>428</v>
      </c>
      <c r="B101" s="86" t="s">
        <v>251</v>
      </c>
      <c r="C101" s="86" t="s">
        <v>425</v>
      </c>
      <c r="D101" s="86" t="s">
        <v>563</v>
      </c>
      <c r="E101" s="87" t="s">
        <v>746</v>
      </c>
      <c r="F101" s="96">
        <v>90800</v>
      </c>
      <c r="G101" s="96">
        <v>50518</v>
      </c>
      <c r="H101" s="96">
        <v>40282</v>
      </c>
      <c r="I101" s="96">
        <v>65672</v>
      </c>
    </row>
    <row r="102" spans="1:9">
      <c r="A102" s="86" t="s">
        <v>428</v>
      </c>
      <c r="B102" s="86" t="s">
        <v>251</v>
      </c>
      <c r="C102" s="86" t="s">
        <v>425</v>
      </c>
      <c r="D102" s="86" t="s">
        <v>564</v>
      </c>
      <c r="E102" s="87" t="s">
        <v>747</v>
      </c>
      <c r="F102" s="96">
        <v>602700</v>
      </c>
      <c r="G102" s="96">
        <v>359322</v>
      </c>
      <c r="H102" s="96">
        <v>243378</v>
      </c>
      <c r="I102" s="96">
        <v>105356</v>
      </c>
    </row>
    <row r="103" spans="1:9">
      <c r="A103" s="86" t="s">
        <v>428</v>
      </c>
      <c r="B103" s="86" t="s">
        <v>251</v>
      </c>
      <c r="C103" s="86" t="s">
        <v>425</v>
      </c>
      <c r="D103" s="86" t="s">
        <v>565</v>
      </c>
      <c r="E103" s="87" t="s">
        <v>748</v>
      </c>
      <c r="F103" s="96">
        <v>865000</v>
      </c>
      <c r="G103" s="96">
        <v>1010534</v>
      </c>
      <c r="H103" s="96">
        <v>-145534</v>
      </c>
      <c r="I103" s="96">
        <v>1040275</v>
      </c>
    </row>
    <row r="104" spans="1:9">
      <c r="A104" s="86" t="s">
        <v>428</v>
      </c>
      <c r="B104" s="86" t="s">
        <v>251</v>
      </c>
      <c r="C104" s="86" t="s">
        <v>428</v>
      </c>
      <c r="D104" s="86" t="s">
        <v>566</v>
      </c>
      <c r="E104" s="87" t="s">
        <v>199</v>
      </c>
      <c r="F104" s="96">
        <v>939027</v>
      </c>
      <c r="G104" s="96">
        <v>733495</v>
      </c>
      <c r="H104" s="96">
        <v>205532</v>
      </c>
      <c r="I104" s="96">
        <v>1215357</v>
      </c>
    </row>
    <row r="105" spans="1:9">
      <c r="A105" s="86" t="s">
        <v>428</v>
      </c>
      <c r="B105" s="86" t="s">
        <v>251</v>
      </c>
      <c r="C105" s="86" t="s">
        <v>428</v>
      </c>
      <c r="D105" s="86" t="s">
        <v>567</v>
      </c>
      <c r="E105" s="87" t="s">
        <v>749</v>
      </c>
      <c r="F105" s="96">
        <v>832776</v>
      </c>
      <c r="G105" s="96">
        <v>706590</v>
      </c>
      <c r="H105" s="96">
        <v>126186</v>
      </c>
      <c r="I105" s="96">
        <v>579332</v>
      </c>
    </row>
    <row r="106" spans="1:9">
      <c r="A106" s="86" t="s">
        <v>428</v>
      </c>
      <c r="B106" s="86" t="s">
        <v>251</v>
      </c>
      <c r="C106" s="86" t="s">
        <v>428</v>
      </c>
      <c r="D106" s="86" t="s">
        <v>568</v>
      </c>
      <c r="E106" s="87" t="s">
        <v>750</v>
      </c>
      <c r="F106" s="96">
        <v>53750</v>
      </c>
      <c r="G106" s="96">
        <v>52933</v>
      </c>
      <c r="H106" s="96">
        <v>817</v>
      </c>
      <c r="I106" s="96">
        <v>22597</v>
      </c>
    </row>
    <row r="107" spans="1:9">
      <c r="A107" s="86" t="s">
        <v>428</v>
      </c>
      <c r="B107" s="86" t="s">
        <v>251</v>
      </c>
      <c r="C107" s="86" t="s">
        <v>428</v>
      </c>
      <c r="D107" s="86" t="s">
        <v>569</v>
      </c>
      <c r="E107" s="87" t="s">
        <v>751</v>
      </c>
      <c r="F107" s="96">
        <v>940909</v>
      </c>
      <c r="G107" s="96">
        <v>624598</v>
      </c>
      <c r="H107" s="96">
        <v>316311</v>
      </c>
      <c r="I107" s="96">
        <v>945144</v>
      </c>
    </row>
    <row r="108" spans="1:9">
      <c r="A108" s="86" t="s">
        <v>428</v>
      </c>
      <c r="B108" s="86" t="s">
        <v>251</v>
      </c>
      <c r="C108" s="86" t="s">
        <v>428</v>
      </c>
      <c r="D108" s="86" t="s">
        <v>570</v>
      </c>
      <c r="E108" s="87" t="s">
        <v>200</v>
      </c>
      <c r="F108" s="96">
        <v>4965744</v>
      </c>
      <c r="G108" s="96">
        <v>4999950</v>
      </c>
      <c r="H108" s="96">
        <v>-34206</v>
      </c>
      <c r="I108" s="96">
        <v>5701639</v>
      </c>
    </row>
    <row r="109" spans="1:9">
      <c r="A109" s="86" t="s">
        <v>428</v>
      </c>
      <c r="B109" s="86" t="s">
        <v>251</v>
      </c>
      <c r="C109" s="86" t="s">
        <v>428</v>
      </c>
      <c r="D109" s="86" t="s">
        <v>934</v>
      </c>
      <c r="E109" s="87" t="s">
        <v>935</v>
      </c>
      <c r="F109" s="96"/>
      <c r="G109" s="96"/>
      <c r="H109" s="96">
        <v>0</v>
      </c>
      <c r="I109" s="96">
        <v>1790</v>
      </c>
    </row>
    <row r="110" spans="1:9">
      <c r="A110" s="86" t="s">
        <v>428</v>
      </c>
      <c r="B110" s="86" t="s">
        <v>251</v>
      </c>
      <c r="C110" s="86" t="s">
        <v>428</v>
      </c>
      <c r="D110" s="86" t="s">
        <v>571</v>
      </c>
      <c r="E110" s="87" t="s">
        <v>201</v>
      </c>
      <c r="F110" s="96">
        <v>2129175</v>
      </c>
      <c r="G110" s="96">
        <v>2725984</v>
      </c>
      <c r="H110" s="96">
        <v>-596809</v>
      </c>
      <c r="I110" s="96">
        <v>2292142</v>
      </c>
    </row>
    <row r="111" spans="1:9">
      <c r="A111" s="86" t="s">
        <v>428</v>
      </c>
      <c r="B111" s="86" t="s">
        <v>251</v>
      </c>
      <c r="C111" s="86" t="s">
        <v>441</v>
      </c>
      <c r="D111" s="86" t="s">
        <v>572</v>
      </c>
      <c r="E111" s="87" t="s">
        <v>752</v>
      </c>
      <c r="F111" s="97">
        <v>6103105</v>
      </c>
      <c r="G111" s="96">
        <v>5830929</v>
      </c>
      <c r="H111" s="96">
        <v>272176</v>
      </c>
      <c r="I111" s="97">
        <v>5312428</v>
      </c>
    </row>
    <row r="112" spans="1:9">
      <c r="A112" s="86" t="s">
        <v>428</v>
      </c>
      <c r="B112" s="86" t="s">
        <v>251</v>
      </c>
      <c r="C112" s="86" t="s">
        <v>441</v>
      </c>
      <c r="D112" s="86" t="s">
        <v>573</v>
      </c>
      <c r="E112" s="87" t="s">
        <v>986</v>
      </c>
      <c r="F112" s="96">
        <v>5201453</v>
      </c>
      <c r="G112" s="96">
        <v>7016465</v>
      </c>
      <c r="H112" s="96">
        <v>-1815012</v>
      </c>
      <c r="I112" s="96">
        <v>5582566</v>
      </c>
    </row>
    <row r="113" spans="1:9">
      <c r="A113" s="86" t="s">
        <v>428</v>
      </c>
      <c r="B113" s="86" t="s">
        <v>251</v>
      </c>
      <c r="C113" s="86" t="s">
        <v>441</v>
      </c>
      <c r="D113" s="86" t="s">
        <v>574</v>
      </c>
      <c r="E113" s="87" t="s">
        <v>753</v>
      </c>
      <c r="F113" s="96">
        <v>2153695</v>
      </c>
      <c r="G113" s="96">
        <v>2297550</v>
      </c>
      <c r="H113" s="96">
        <v>-143855</v>
      </c>
      <c r="I113" s="96">
        <v>2419660</v>
      </c>
    </row>
    <row r="114" spans="1:9">
      <c r="A114" s="86" t="s">
        <v>428</v>
      </c>
      <c r="B114" s="86" t="s">
        <v>251</v>
      </c>
      <c r="C114" s="86" t="s">
        <v>441</v>
      </c>
      <c r="D114" s="86" t="s">
        <v>575</v>
      </c>
      <c r="E114" s="87" t="s">
        <v>754</v>
      </c>
      <c r="F114" s="96">
        <v>9409626</v>
      </c>
      <c r="G114" s="96">
        <v>9533569</v>
      </c>
      <c r="H114" s="96">
        <v>-123943</v>
      </c>
      <c r="I114" s="96">
        <v>10300044</v>
      </c>
    </row>
    <row r="115" spans="1:9">
      <c r="A115" s="86" t="s">
        <v>428</v>
      </c>
      <c r="B115" s="86" t="s">
        <v>251</v>
      </c>
      <c r="C115" s="86" t="s">
        <v>441</v>
      </c>
      <c r="D115" s="86" t="s">
        <v>576</v>
      </c>
      <c r="E115" s="87" t="s">
        <v>202</v>
      </c>
      <c r="F115" s="96">
        <v>8136100</v>
      </c>
      <c r="G115" s="96">
        <v>12285940</v>
      </c>
      <c r="H115" s="96">
        <v>-4149840</v>
      </c>
      <c r="I115" s="96">
        <v>10220573</v>
      </c>
    </row>
    <row r="116" spans="1:9">
      <c r="A116" s="86" t="s">
        <v>428</v>
      </c>
      <c r="B116" s="86" t="s">
        <v>251</v>
      </c>
      <c r="C116" s="86" t="s">
        <v>441</v>
      </c>
      <c r="D116" s="86" t="s">
        <v>577</v>
      </c>
      <c r="E116" s="87" t="s">
        <v>203</v>
      </c>
      <c r="F116" s="96">
        <v>20741000</v>
      </c>
      <c r="G116" s="96">
        <v>22804195</v>
      </c>
      <c r="H116" s="96">
        <v>-2063195</v>
      </c>
      <c r="I116" s="96">
        <v>17694133</v>
      </c>
    </row>
    <row r="117" spans="1:9">
      <c r="A117" s="86" t="s">
        <v>428</v>
      </c>
      <c r="B117" s="86" t="s">
        <v>251</v>
      </c>
      <c r="C117" s="86" t="s">
        <v>441</v>
      </c>
      <c r="D117" s="86" t="s">
        <v>578</v>
      </c>
      <c r="E117" s="87" t="s">
        <v>755</v>
      </c>
      <c r="F117" s="96"/>
      <c r="G117" s="96">
        <v>-77</v>
      </c>
      <c r="H117" s="96">
        <v>77</v>
      </c>
      <c r="I117" s="96">
        <v>19786</v>
      </c>
    </row>
    <row r="118" spans="1:9">
      <c r="A118" s="86" t="s">
        <v>428</v>
      </c>
      <c r="B118" s="86" t="s">
        <v>251</v>
      </c>
      <c r="C118" s="86" t="s">
        <v>441</v>
      </c>
      <c r="D118" s="86" t="s">
        <v>579</v>
      </c>
      <c r="E118" s="87" t="s">
        <v>756</v>
      </c>
      <c r="F118" s="96">
        <v>3817355</v>
      </c>
      <c r="G118" s="96">
        <v>5285724</v>
      </c>
      <c r="H118" s="96">
        <v>-1468369</v>
      </c>
      <c r="I118" s="96">
        <v>5213171</v>
      </c>
    </row>
    <row r="119" spans="1:9">
      <c r="A119" s="86" t="s">
        <v>428</v>
      </c>
      <c r="B119" s="86" t="s">
        <v>251</v>
      </c>
      <c r="C119" s="86" t="s">
        <v>441</v>
      </c>
      <c r="D119" s="86" t="s">
        <v>580</v>
      </c>
      <c r="E119" s="87" t="s">
        <v>757</v>
      </c>
      <c r="F119" s="97">
        <v>11604000</v>
      </c>
      <c r="G119" s="96">
        <v>16294612</v>
      </c>
      <c r="H119" s="96">
        <v>-4690612</v>
      </c>
      <c r="I119" s="96">
        <v>11828493</v>
      </c>
    </row>
    <row r="120" spans="1:9">
      <c r="A120" s="86" t="s">
        <v>428</v>
      </c>
      <c r="B120" s="86" t="s">
        <v>251</v>
      </c>
      <c r="C120" s="86" t="s">
        <v>610</v>
      </c>
      <c r="D120" s="86" t="s">
        <v>579</v>
      </c>
      <c r="E120" s="87" t="s">
        <v>756</v>
      </c>
      <c r="F120" s="96"/>
      <c r="G120" s="96">
        <v>48</v>
      </c>
      <c r="H120" s="96">
        <v>-48</v>
      </c>
      <c r="I120" s="96"/>
    </row>
    <row r="121" spans="1:9">
      <c r="A121" s="86" t="s">
        <v>428</v>
      </c>
      <c r="B121" s="86" t="s">
        <v>262</v>
      </c>
      <c r="C121" s="86" t="s">
        <v>244</v>
      </c>
      <c r="D121" s="86" t="s">
        <v>581</v>
      </c>
      <c r="E121" s="87" t="s">
        <v>758</v>
      </c>
      <c r="F121" s="96">
        <v>278600</v>
      </c>
      <c r="G121" s="96">
        <v>6628412</v>
      </c>
      <c r="H121" s="96">
        <v>-6349813</v>
      </c>
      <c r="I121" s="96">
        <v>301508</v>
      </c>
    </row>
    <row r="122" spans="1:9">
      <c r="A122" s="86" t="s">
        <v>428</v>
      </c>
      <c r="B122" s="86" t="s">
        <v>262</v>
      </c>
      <c r="C122" s="86" t="s">
        <v>244</v>
      </c>
      <c r="D122" s="86" t="s">
        <v>582</v>
      </c>
      <c r="E122" s="87" t="s">
        <v>204</v>
      </c>
      <c r="F122" s="96">
        <v>158300</v>
      </c>
      <c r="G122" s="96">
        <v>196559</v>
      </c>
      <c r="H122" s="96">
        <v>-38259</v>
      </c>
      <c r="I122" s="96">
        <v>167038</v>
      </c>
    </row>
    <row r="123" spans="1:9">
      <c r="A123" s="86" t="s">
        <v>428</v>
      </c>
      <c r="B123" s="86" t="s">
        <v>262</v>
      </c>
      <c r="C123" s="86" t="s">
        <v>251</v>
      </c>
      <c r="D123" s="86" t="s">
        <v>583</v>
      </c>
      <c r="E123" s="87" t="s">
        <v>205</v>
      </c>
      <c r="F123" s="96">
        <v>75600</v>
      </c>
      <c r="G123" s="96">
        <v>73710</v>
      </c>
      <c r="H123" s="96">
        <v>1890</v>
      </c>
      <c r="I123" s="96">
        <v>130438</v>
      </c>
    </row>
    <row r="124" spans="1:9">
      <c r="A124" s="86" t="s">
        <v>428</v>
      </c>
      <c r="B124" s="86" t="s">
        <v>262</v>
      </c>
      <c r="C124" s="86" t="s">
        <v>251</v>
      </c>
      <c r="D124" s="86" t="s">
        <v>584</v>
      </c>
      <c r="E124" s="87" t="s">
        <v>206</v>
      </c>
      <c r="F124" s="96">
        <v>2681060</v>
      </c>
      <c r="G124" s="96">
        <v>3692944</v>
      </c>
      <c r="H124" s="96">
        <v>-1011884</v>
      </c>
      <c r="I124" s="96">
        <v>3185517</v>
      </c>
    </row>
    <row r="125" spans="1:9">
      <c r="A125" s="86" t="s">
        <v>428</v>
      </c>
      <c r="B125" s="86" t="s">
        <v>262</v>
      </c>
      <c r="C125" s="86" t="s">
        <v>251</v>
      </c>
      <c r="D125" s="86" t="s">
        <v>585</v>
      </c>
      <c r="E125" s="87" t="s">
        <v>759</v>
      </c>
      <c r="F125" s="96">
        <v>94100</v>
      </c>
      <c r="G125" s="96">
        <v>120066</v>
      </c>
      <c r="H125" s="96">
        <v>-25966</v>
      </c>
      <c r="I125" s="96">
        <v>158829</v>
      </c>
    </row>
    <row r="126" spans="1:9">
      <c r="A126" s="86" t="s">
        <v>428</v>
      </c>
      <c r="B126" s="86" t="s">
        <v>262</v>
      </c>
      <c r="C126" s="86" t="s">
        <v>251</v>
      </c>
      <c r="D126" s="86" t="s">
        <v>586</v>
      </c>
      <c r="E126" s="87" t="s">
        <v>760</v>
      </c>
      <c r="F126" s="96">
        <v>1820500</v>
      </c>
      <c r="G126" s="96">
        <v>3387383</v>
      </c>
      <c r="H126" s="96">
        <v>-1566883</v>
      </c>
      <c r="I126" s="96">
        <v>2031877</v>
      </c>
    </row>
    <row r="127" spans="1:9">
      <c r="A127" s="86" t="s">
        <v>428</v>
      </c>
      <c r="B127" s="86" t="s">
        <v>262</v>
      </c>
      <c r="C127" s="86" t="s">
        <v>251</v>
      </c>
      <c r="D127" s="86" t="s">
        <v>587</v>
      </c>
      <c r="E127" s="87" t="s">
        <v>207</v>
      </c>
      <c r="F127" s="96">
        <v>431800</v>
      </c>
      <c r="G127" s="96">
        <v>486721</v>
      </c>
      <c r="H127" s="96">
        <v>-54921</v>
      </c>
      <c r="I127" s="96">
        <v>827560</v>
      </c>
    </row>
    <row r="128" spans="1:9">
      <c r="A128" s="86" t="s">
        <v>428</v>
      </c>
      <c r="B128" s="86" t="s">
        <v>262</v>
      </c>
      <c r="C128" s="86" t="s">
        <v>251</v>
      </c>
      <c r="D128" s="86" t="s">
        <v>588</v>
      </c>
      <c r="E128" s="87" t="s">
        <v>761</v>
      </c>
      <c r="F128" s="96">
        <v>2400000</v>
      </c>
      <c r="G128" s="96">
        <v>3091778</v>
      </c>
      <c r="H128" s="96">
        <v>-691778</v>
      </c>
      <c r="I128" s="96">
        <v>2598538</v>
      </c>
    </row>
    <row r="129" spans="1:9">
      <c r="A129" s="86" t="s">
        <v>428</v>
      </c>
      <c r="B129" s="86" t="s">
        <v>262</v>
      </c>
      <c r="C129" s="86" t="s">
        <v>251</v>
      </c>
      <c r="D129" s="86" t="s">
        <v>589</v>
      </c>
      <c r="E129" s="87" t="s">
        <v>208</v>
      </c>
      <c r="F129" s="96">
        <v>94500</v>
      </c>
      <c r="G129" s="96">
        <v>272859</v>
      </c>
      <c r="H129" s="96">
        <v>-178359</v>
      </c>
      <c r="I129" s="96">
        <v>301502</v>
      </c>
    </row>
    <row r="130" spans="1:9">
      <c r="A130" s="86" t="s">
        <v>428</v>
      </c>
      <c r="B130" s="86" t="s">
        <v>262</v>
      </c>
      <c r="C130" s="86" t="s">
        <v>262</v>
      </c>
      <c r="D130" s="86" t="s">
        <v>590</v>
      </c>
      <c r="E130" s="87" t="s">
        <v>762</v>
      </c>
      <c r="F130" s="96">
        <v>3381000</v>
      </c>
      <c r="G130" s="96">
        <v>2428727</v>
      </c>
      <c r="H130" s="96">
        <v>952273</v>
      </c>
      <c r="I130" s="96">
        <v>2067424</v>
      </c>
    </row>
    <row r="131" spans="1:9">
      <c r="A131" s="86" t="s">
        <v>428</v>
      </c>
      <c r="B131" s="86" t="s">
        <v>262</v>
      </c>
      <c r="C131" s="86" t="s">
        <v>262</v>
      </c>
      <c r="D131" s="86" t="s">
        <v>936</v>
      </c>
      <c r="E131" s="87" t="s">
        <v>937</v>
      </c>
      <c r="F131" s="97"/>
      <c r="G131" s="97">
        <v>805969</v>
      </c>
      <c r="H131" s="96">
        <v>-805969</v>
      </c>
      <c r="I131" s="96">
        <v>20938</v>
      </c>
    </row>
    <row r="132" spans="1:9">
      <c r="A132" s="86" t="s">
        <v>428</v>
      </c>
      <c r="B132" s="86" t="s">
        <v>262</v>
      </c>
      <c r="C132" s="86" t="s">
        <v>262</v>
      </c>
      <c r="D132" s="86" t="s">
        <v>591</v>
      </c>
      <c r="E132" s="87" t="s">
        <v>763</v>
      </c>
      <c r="F132" s="96">
        <v>1140190</v>
      </c>
      <c r="G132" s="96">
        <v>1059013</v>
      </c>
      <c r="H132" s="96">
        <v>81177</v>
      </c>
      <c r="I132" s="96">
        <v>1199530</v>
      </c>
    </row>
    <row r="133" spans="1:9">
      <c r="A133" s="86" t="s">
        <v>428</v>
      </c>
      <c r="B133" s="86" t="s">
        <v>262</v>
      </c>
      <c r="C133" s="86" t="s">
        <v>262</v>
      </c>
      <c r="D133" s="86" t="s">
        <v>938</v>
      </c>
      <c r="E133" s="87" t="s">
        <v>939</v>
      </c>
      <c r="F133" s="97"/>
      <c r="G133" s="96">
        <v>22889</v>
      </c>
      <c r="H133" s="96">
        <v>-22889</v>
      </c>
      <c r="I133" s="97">
        <v>7765</v>
      </c>
    </row>
    <row r="134" spans="1:9">
      <c r="A134" s="86" t="s">
        <v>428</v>
      </c>
      <c r="B134" s="86" t="s">
        <v>262</v>
      </c>
      <c r="C134" s="86" t="s">
        <v>262</v>
      </c>
      <c r="D134" s="86" t="s">
        <v>592</v>
      </c>
      <c r="E134" s="87" t="s">
        <v>764</v>
      </c>
      <c r="F134" s="96">
        <v>1797640</v>
      </c>
      <c r="G134" s="96">
        <v>2294740</v>
      </c>
      <c r="H134" s="96">
        <v>-497100</v>
      </c>
      <c r="I134" s="96">
        <v>1928042</v>
      </c>
    </row>
    <row r="135" spans="1:9">
      <c r="A135" s="86" t="s">
        <v>428</v>
      </c>
      <c r="B135" s="86" t="s">
        <v>262</v>
      </c>
      <c r="C135" s="86" t="s">
        <v>262</v>
      </c>
      <c r="D135" s="86" t="s">
        <v>593</v>
      </c>
      <c r="E135" s="87" t="s">
        <v>765</v>
      </c>
      <c r="F135" s="97">
        <v>589359</v>
      </c>
      <c r="G135" s="96">
        <v>622001</v>
      </c>
      <c r="H135" s="96">
        <v>-32642</v>
      </c>
      <c r="I135" s="97">
        <v>538767</v>
      </c>
    </row>
    <row r="136" spans="1:9">
      <c r="A136" s="86" t="s">
        <v>428</v>
      </c>
      <c r="B136" s="86" t="s">
        <v>262</v>
      </c>
      <c r="C136" s="86" t="s">
        <v>262</v>
      </c>
      <c r="D136" s="86" t="s">
        <v>594</v>
      </c>
      <c r="E136" s="87" t="s">
        <v>766</v>
      </c>
      <c r="F136" s="96">
        <v>2500599</v>
      </c>
      <c r="G136" s="96">
        <v>4122872</v>
      </c>
      <c r="H136" s="96">
        <v>-1622273</v>
      </c>
      <c r="I136" s="96">
        <v>3101933</v>
      </c>
    </row>
    <row r="137" spans="1:9">
      <c r="A137" s="86" t="s">
        <v>428</v>
      </c>
      <c r="B137" s="86" t="s">
        <v>262</v>
      </c>
      <c r="C137" s="86" t="s">
        <v>262</v>
      </c>
      <c r="D137" s="86" t="s">
        <v>987</v>
      </c>
      <c r="E137" s="87" t="s">
        <v>988</v>
      </c>
      <c r="F137" s="96"/>
      <c r="G137" s="96">
        <v>12384</v>
      </c>
      <c r="H137" s="96">
        <v>-12384</v>
      </c>
      <c r="I137" s="96"/>
    </row>
    <row r="138" spans="1:9">
      <c r="A138" s="86" t="s">
        <v>428</v>
      </c>
      <c r="B138" s="86" t="s">
        <v>262</v>
      </c>
      <c r="C138" s="86" t="s">
        <v>262</v>
      </c>
      <c r="D138" s="86" t="s">
        <v>595</v>
      </c>
      <c r="E138" s="87" t="s">
        <v>767</v>
      </c>
      <c r="F138" s="96"/>
      <c r="G138" s="96">
        <v>-1809</v>
      </c>
      <c r="H138" s="96">
        <v>1809</v>
      </c>
      <c r="I138" s="96">
        <v>4927</v>
      </c>
    </row>
    <row r="139" spans="1:9">
      <c r="A139" s="86" t="s">
        <v>428</v>
      </c>
      <c r="B139" s="86" t="s">
        <v>262</v>
      </c>
      <c r="C139" s="86" t="s">
        <v>262</v>
      </c>
      <c r="D139" s="86" t="s">
        <v>596</v>
      </c>
      <c r="E139" s="87" t="s">
        <v>768</v>
      </c>
      <c r="F139" s="97">
        <v>200000</v>
      </c>
      <c r="G139" s="96">
        <v>531895</v>
      </c>
      <c r="H139" s="96">
        <v>-331895</v>
      </c>
      <c r="I139" s="96">
        <v>1029441</v>
      </c>
    </row>
    <row r="140" spans="1:9">
      <c r="A140" s="86" t="s">
        <v>428</v>
      </c>
      <c r="B140" s="86" t="s">
        <v>262</v>
      </c>
      <c r="C140" s="86" t="s">
        <v>262</v>
      </c>
      <c r="D140" s="86" t="s">
        <v>580</v>
      </c>
      <c r="E140" s="87" t="s">
        <v>757</v>
      </c>
      <c r="F140" s="96">
        <v>20123000</v>
      </c>
      <c r="G140" s="96">
        <v>10152103</v>
      </c>
      <c r="H140" s="96">
        <v>9970897</v>
      </c>
      <c r="I140" s="96">
        <v>6914125</v>
      </c>
    </row>
    <row r="141" spans="1:9">
      <c r="A141" s="86" t="s">
        <v>428</v>
      </c>
      <c r="B141" s="86" t="s">
        <v>262</v>
      </c>
      <c r="C141" s="86" t="s">
        <v>262</v>
      </c>
      <c r="D141" s="86" t="s">
        <v>597</v>
      </c>
      <c r="E141" s="87" t="s">
        <v>769</v>
      </c>
      <c r="F141" s="96"/>
      <c r="G141" s="96">
        <v>-87501</v>
      </c>
      <c r="H141" s="96">
        <v>87501</v>
      </c>
      <c r="I141" s="96">
        <v>-20562</v>
      </c>
    </row>
    <row r="142" spans="1:9">
      <c r="A142" s="86" t="s">
        <v>428</v>
      </c>
      <c r="B142" s="86" t="s">
        <v>262</v>
      </c>
      <c r="C142" s="86" t="s">
        <v>243</v>
      </c>
      <c r="D142" s="86" t="s">
        <v>571</v>
      </c>
      <c r="E142" s="87" t="s">
        <v>201</v>
      </c>
      <c r="F142" s="97">
        <v>7000</v>
      </c>
      <c r="G142" s="96">
        <v>6059</v>
      </c>
      <c r="H142" s="96">
        <v>941</v>
      </c>
      <c r="I142" s="96">
        <v>11021</v>
      </c>
    </row>
    <row r="143" spans="1:9">
      <c r="A143" s="86" t="s">
        <v>428</v>
      </c>
      <c r="B143" s="86" t="s">
        <v>262</v>
      </c>
      <c r="C143" s="86" t="s">
        <v>243</v>
      </c>
      <c r="D143" s="86" t="s">
        <v>598</v>
      </c>
      <c r="E143" s="87" t="s">
        <v>209</v>
      </c>
      <c r="F143" s="96">
        <v>356542</v>
      </c>
      <c r="G143" s="96">
        <v>264685</v>
      </c>
      <c r="H143" s="96">
        <v>91857</v>
      </c>
      <c r="I143" s="96">
        <v>282067</v>
      </c>
    </row>
    <row r="144" spans="1:9">
      <c r="A144" s="86" t="s">
        <v>428</v>
      </c>
      <c r="B144" s="86" t="s">
        <v>262</v>
      </c>
      <c r="C144" s="86" t="s">
        <v>243</v>
      </c>
      <c r="D144" s="86" t="s">
        <v>599</v>
      </c>
      <c r="E144" s="87" t="s">
        <v>210</v>
      </c>
      <c r="F144" s="96">
        <v>2305945</v>
      </c>
      <c r="G144" s="96">
        <v>1989135</v>
      </c>
      <c r="H144" s="96">
        <v>316810</v>
      </c>
      <c r="I144" s="96">
        <v>1991691</v>
      </c>
    </row>
    <row r="145" spans="1:9">
      <c r="A145" s="86" t="s">
        <v>428</v>
      </c>
      <c r="B145" s="86" t="s">
        <v>262</v>
      </c>
      <c r="C145" s="86" t="s">
        <v>243</v>
      </c>
      <c r="D145" s="86" t="s">
        <v>600</v>
      </c>
      <c r="E145" s="87" t="s">
        <v>770</v>
      </c>
      <c r="F145" s="96">
        <v>1746087</v>
      </c>
      <c r="G145" s="96">
        <v>2484895</v>
      </c>
      <c r="H145" s="96">
        <v>-738808</v>
      </c>
      <c r="I145" s="96">
        <v>2540505</v>
      </c>
    </row>
    <row r="146" spans="1:9">
      <c r="A146" s="86" t="s">
        <v>428</v>
      </c>
      <c r="B146" s="86" t="s">
        <v>262</v>
      </c>
      <c r="C146" s="86" t="s">
        <v>243</v>
      </c>
      <c r="D146" s="86" t="s">
        <v>601</v>
      </c>
      <c r="E146" s="87" t="s">
        <v>211</v>
      </c>
      <c r="F146" s="96">
        <v>2343754</v>
      </c>
      <c r="G146" s="96">
        <v>2176255</v>
      </c>
      <c r="H146" s="96">
        <v>167499</v>
      </c>
      <c r="I146" s="96">
        <v>1903126</v>
      </c>
    </row>
    <row r="147" spans="1:9">
      <c r="A147" s="86" t="s">
        <v>428</v>
      </c>
      <c r="B147" s="86" t="s">
        <v>262</v>
      </c>
      <c r="C147" s="86" t="s">
        <v>243</v>
      </c>
      <c r="D147" s="86" t="s">
        <v>602</v>
      </c>
      <c r="E147" s="87" t="s">
        <v>771</v>
      </c>
      <c r="F147" s="96">
        <v>29600</v>
      </c>
      <c r="G147" s="96">
        <v>75216</v>
      </c>
      <c r="H147" s="96">
        <v>-45616</v>
      </c>
      <c r="I147" s="96">
        <v>76055</v>
      </c>
    </row>
    <row r="148" spans="1:9">
      <c r="A148" s="86" t="s">
        <v>428</v>
      </c>
      <c r="B148" s="86" t="s">
        <v>262</v>
      </c>
      <c r="C148" s="86" t="s">
        <v>425</v>
      </c>
      <c r="D148" s="86" t="s">
        <v>603</v>
      </c>
      <c r="E148" s="87" t="s">
        <v>772</v>
      </c>
      <c r="F148" s="96">
        <v>40892485</v>
      </c>
      <c r="G148" s="96">
        <v>38433558</v>
      </c>
      <c r="H148" s="96">
        <v>2458927</v>
      </c>
      <c r="I148" s="96">
        <v>37770360</v>
      </c>
    </row>
    <row r="149" spans="1:9">
      <c r="A149" s="86" t="s">
        <v>428</v>
      </c>
      <c r="B149" s="86" t="s">
        <v>262</v>
      </c>
      <c r="C149" s="86" t="s">
        <v>425</v>
      </c>
      <c r="D149" s="86" t="s">
        <v>604</v>
      </c>
      <c r="E149" s="87" t="s">
        <v>212</v>
      </c>
      <c r="F149" s="96">
        <v>11320500</v>
      </c>
      <c r="G149" s="96">
        <v>8694561</v>
      </c>
      <c r="H149" s="96">
        <v>2625939</v>
      </c>
      <c r="I149" s="96">
        <v>9781778</v>
      </c>
    </row>
    <row r="150" spans="1:9">
      <c r="A150" s="86" t="s">
        <v>428</v>
      </c>
      <c r="B150" s="86" t="s">
        <v>262</v>
      </c>
      <c r="C150" s="86" t="s">
        <v>425</v>
      </c>
      <c r="D150" s="86" t="s">
        <v>605</v>
      </c>
      <c r="E150" s="87" t="s">
        <v>213</v>
      </c>
      <c r="F150" s="96">
        <v>780500</v>
      </c>
      <c r="G150" s="96">
        <v>665937</v>
      </c>
      <c r="H150" s="96">
        <v>114563</v>
      </c>
      <c r="I150" s="96">
        <v>704226</v>
      </c>
    </row>
    <row r="151" spans="1:9">
      <c r="A151" s="86" t="s">
        <v>428</v>
      </c>
      <c r="B151" s="86" t="s">
        <v>262</v>
      </c>
      <c r="C151" s="86" t="s">
        <v>425</v>
      </c>
      <c r="D151" s="86" t="s">
        <v>606</v>
      </c>
      <c r="E151" s="87" t="s">
        <v>214</v>
      </c>
      <c r="F151" s="96">
        <v>5577000</v>
      </c>
      <c r="G151" s="96">
        <v>6345296</v>
      </c>
      <c r="H151" s="96">
        <v>-768296</v>
      </c>
      <c r="I151" s="96">
        <v>5820726</v>
      </c>
    </row>
    <row r="152" spans="1:9">
      <c r="A152" s="86" t="s">
        <v>428</v>
      </c>
      <c r="B152" s="86" t="s">
        <v>262</v>
      </c>
      <c r="C152" s="86" t="s">
        <v>425</v>
      </c>
      <c r="D152" s="86" t="s">
        <v>940</v>
      </c>
      <c r="E152" s="87" t="s">
        <v>941</v>
      </c>
      <c r="F152" s="96"/>
      <c r="G152" s="96">
        <v>3127076</v>
      </c>
      <c r="H152" s="96">
        <v>-3127076</v>
      </c>
      <c r="I152" s="96">
        <v>1254450</v>
      </c>
    </row>
    <row r="153" spans="1:9">
      <c r="A153" s="86" t="s">
        <v>428</v>
      </c>
      <c r="B153" s="86" t="s">
        <v>262</v>
      </c>
      <c r="C153" s="86" t="s">
        <v>425</v>
      </c>
      <c r="D153" s="86" t="s">
        <v>942</v>
      </c>
      <c r="E153" s="87" t="s">
        <v>943</v>
      </c>
      <c r="F153" s="97"/>
      <c r="G153" s="96">
        <v>1409831</v>
      </c>
      <c r="H153" s="96">
        <v>-1409831</v>
      </c>
      <c r="I153" s="97">
        <v>685086</v>
      </c>
    </row>
    <row r="154" spans="1:9">
      <c r="A154" s="86" t="s">
        <v>428</v>
      </c>
      <c r="B154" s="86" t="s">
        <v>262</v>
      </c>
      <c r="C154" s="86" t="s">
        <v>425</v>
      </c>
      <c r="D154" s="86" t="s">
        <v>944</v>
      </c>
      <c r="E154" s="87" t="s">
        <v>945</v>
      </c>
      <c r="F154" s="97"/>
      <c r="G154" s="96">
        <v>57184</v>
      </c>
      <c r="H154" s="96">
        <v>-57184</v>
      </c>
      <c r="I154" s="97">
        <v>38310</v>
      </c>
    </row>
    <row r="155" spans="1:9">
      <c r="A155" s="86" t="s">
        <v>428</v>
      </c>
      <c r="B155" s="86" t="s">
        <v>262</v>
      </c>
      <c r="C155" s="86" t="s">
        <v>425</v>
      </c>
      <c r="D155" s="86" t="s">
        <v>946</v>
      </c>
      <c r="E155" s="87" t="s">
        <v>947</v>
      </c>
      <c r="F155" s="97">
        <v>500000</v>
      </c>
      <c r="G155" s="96">
        <v>166100</v>
      </c>
      <c r="H155" s="96">
        <v>333900</v>
      </c>
      <c r="I155" s="97">
        <v>73871</v>
      </c>
    </row>
    <row r="156" spans="1:9">
      <c r="A156" s="86" t="s">
        <v>428</v>
      </c>
      <c r="B156" s="86" t="s">
        <v>262</v>
      </c>
      <c r="C156" s="86" t="s">
        <v>428</v>
      </c>
      <c r="D156" s="86" t="s">
        <v>607</v>
      </c>
      <c r="E156" s="87" t="s">
        <v>773</v>
      </c>
      <c r="F156" s="97">
        <v>21000</v>
      </c>
      <c r="G156" s="96">
        <v>48403</v>
      </c>
      <c r="H156" s="96">
        <v>-27403</v>
      </c>
      <c r="I156" s="97">
        <v>35020</v>
      </c>
    </row>
    <row r="157" spans="1:9">
      <c r="A157" s="86" t="s">
        <v>428</v>
      </c>
      <c r="B157" s="86" t="s">
        <v>262</v>
      </c>
      <c r="C157" s="86" t="s">
        <v>428</v>
      </c>
      <c r="D157" s="86" t="s">
        <v>608</v>
      </c>
      <c r="E157" s="87" t="s">
        <v>215</v>
      </c>
      <c r="F157" s="96">
        <v>103500</v>
      </c>
      <c r="G157" s="96">
        <v>82407</v>
      </c>
      <c r="H157" s="96">
        <v>21093</v>
      </c>
      <c r="I157" s="96">
        <v>58712</v>
      </c>
    </row>
    <row r="158" spans="1:9">
      <c r="A158" s="86" t="s">
        <v>428</v>
      </c>
      <c r="B158" s="86" t="s">
        <v>262</v>
      </c>
      <c r="C158" s="86" t="s">
        <v>428</v>
      </c>
      <c r="D158" s="86" t="s">
        <v>609</v>
      </c>
      <c r="E158" s="87" t="s">
        <v>774</v>
      </c>
      <c r="F158" s="96">
        <v>1128313</v>
      </c>
      <c r="G158" s="96">
        <v>897705</v>
      </c>
      <c r="H158" s="96">
        <v>230608</v>
      </c>
      <c r="I158" s="96">
        <v>740319</v>
      </c>
    </row>
    <row r="159" spans="1:9">
      <c r="A159" s="86" t="s">
        <v>428</v>
      </c>
      <c r="B159" s="86" t="s">
        <v>262</v>
      </c>
      <c r="C159" s="86" t="s">
        <v>610</v>
      </c>
      <c r="D159" s="86" t="s">
        <v>579</v>
      </c>
      <c r="E159" s="87" t="s">
        <v>756</v>
      </c>
      <c r="F159" s="96">
        <v>2447443</v>
      </c>
      <c r="G159" s="96">
        <v>2305560</v>
      </c>
      <c r="H159" s="96">
        <v>141883</v>
      </c>
      <c r="I159" s="96">
        <v>2465264</v>
      </c>
    </row>
    <row r="160" spans="1:9">
      <c r="A160" s="86" t="s">
        <v>428</v>
      </c>
      <c r="B160" s="86" t="s">
        <v>262</v>
      </c>
      <c r="C160" s="86" t="s">
        <v>610</v>
      </c>
      <c r="D160" s="86" t="s">
        <v>611</v>
      </c>
      <c r="E160" s="87" t="s">
        <v>216</v>
      </c>
      <c r="F160" s="96">
        <v>1000000</v>
      </c>
      <c r="G160" s="96">
        <v>1188983</v>
      </c>
      <c r="H160" s="96">
        <v>-188983</v>
      </c>
      <c r="I160" s="96">
        <v>986523</v>
      </c>
    </row>
    <row r="161" spans="1:9">
      <c r="A161" s="86" t="s">
        <v>428</v>
      </c>
      <c r="B161" s="86" t="s">
        <v>243</v>
      </c>
      <c r="C161" s="86" t="s">
        <v>244</v>
      </c>
      <c r="D161" s="86" t="s">
        <v>612</v>
      </c>
      <c r="E161" s="87" t="s">
        <v>775</v>
      </c>
      <c r="F161" s="96">
        <v>1525100</v>
      </c>
      <c r="G161" s="96">
        <v>1774153</v>
      </c>
      <c r="H161" s="96">
        <v>-249056</v>
      </c>
      <c r="I161" s="96">
        <v>2690588</v>
      </c>
    </row>
    <row r="162" spans="1:9">
      <c r="A162" s="86" t="s">
        <v>428</v>
      </c>
      <c r="B162" s="86" t="s">
        <v>243</v>
      </c>
      <c r="C162" s="86" t="s">
        <v>244</v>
      </c>
      <c r="D162" s="86" t="s">
        <v>613</v>
      </c>
      <c r="E162" s="87" t="s">
        <v>776</v>
      </c>
      <c r="F162" s="96">
        <v>1015000</v>
      </c>
      <c r="G162" s="96">
        <v>415423</v>
      </c>
      <c r="H162" s="96">
        <v>599577</v>
      </c>
      <c r="I162" s="96">
        <v>635596</v>
      </c>
    </row>
    <row r="163" spans="1:9">
      <c r="A163" s="86" t="s">
        <v>428</v>
      </c>
      <c r="B163" s="86" t="s">
        <v>243</v>
      </c>
      <c r="C163" s="86" t="s">
        <v>244</v>
      </c>
      <c r="D163" s="86" t="s">
        <v>614</v>
      </c>
      <c r="E163" s="87" t="s">
        <v>777</v>
      </c>
      <c r="F163" s="96">
        <v>80000</v>
      </c>
      <c r="G163" s="96">
        <v>-31681</v>
      </c>
      <c r="H163" s="96">
        <v>111681</v>
      </c>
      <c r="I163" s="96">
        <v>66534</v>
      </c>
    </row>
    <row r="164" spans="1:9">
      <c r="A164" s="86" t="s">
        <v>428</v>
      </c>
      <c r="B164" s="86" t="s">
        <v>243</v>
      </c>
      <c r="C164" s="86" t="s">
        <v>244</v>
      </c>
      <c r="D164" s="86" t="s">
        <v>615</v>
      </c>
      <c r="E164" s="87" t="s">
        <v>778</v>
      </c>
      <c r="F164" s="96">
        <v>140000</v>
      </c>
      <c r="G164" s="96">
        <v>148466</v>
      </c>
      <c r="H164" s="96">
        <v>-8466</v>
      </c>
      <c r="I164" s="96">
        <v>38120</v>
      </c>
    </row>
    <row r="165" spans="1:9">
      <c r="A165" s="86" t="s">
        <v>428</v>
      </c>
      <c r="B165" s="86" t="s">
        <v>243</v>
      </c>
      <c r="C165" s="86" t="s">
        <v>244</v>
      </c>
      <c r="D165" s="86" t="s">
        <v>616</v>
      </c>
      <c r="E165" s="87" t="s">
        <v>779</v>
      </c>
      <c r="F165" s="96">
        <v>308000</v>
      </c>
      <c r="G165" s="96">
        <v>120508</v>
      </c>
      <c r="H165" s="96">
        <v>187492</v>
      </c>
      <c r="I165" s="96">
        <v>126990</v>
      </c>
    </row>
    <row r="166" spans="1:9">
      <c r="A166" s="86" t="s">
        <v>428</v>
      </c>
      <c r="B166" s="86" t="s">
        <v>243</v>
      </c>
      <c r="C166" s="86" t="s">
        <v>244</v>
      </c>
      <c r="D166" s="86" t="s">
        <v>617</v>
      </c>
      <c r="E166" s="87" t="s">
        <v>780</v>
      </c>
      <c r="F166" s="96">
        <v>100000</v>
      </c>
      <c r="G166" s="96">
        <v>6068</v>
      </c>
      <c r="H166" s="96">
        <v>93932</v>
      </c>
      <c r="I166" s="96">
        <v>269168</v>
      </c>
    </row>
    <row r="167" spans="1:9">
      <c r="A167" s="86" t="s">
        <v>428</v>
      </c>
      <c r="B167" s="86" t="s">
        <v>243</v>
      </c>
      <c r="C167" s="86" t="s">
        <v>244</v>
      </c>
      <c r="D167" s="86" t="s">
        <v>618</v>
      </c>
      <c r="E167" s="87" t="s">
        <v>781</v>
      </c>
      <c r="F167" s="96">
        <v>613000</v>
      </c>
      <c r="G167" s="96">
        <v>5874200</v>
      </c>
      <c r="H167" s="96">
        <v>-5261200</v>
      </c>
      <c r="I167" s="96">
        <v>2982555</v>
      </c>
    </row>
    <row r="168" spans="1:9">
      <c r="A168" s="86" t="s">
        <v>428</v>
      </c>
      <c r="B168" s="86" t="s">
        <v>243</v>
      </c>
      <c r="C168" s="86" t="s">
        <v>244</v>
      </c>
      <c r="D168" s="86" t="s">
        <v>619</v>
      </c>
      <c r="E168" s="87" t="s">
        <v>782</v>
      </c>
      <c r="F168" s="96">
        <v>94000</v>
      </c>
      <c r="G168" s="96">
        <v>11467</v>
      </c>
      <c r="H168" s="96">
        <v>82533</v>
      </c>
      <c r="I168" s="96">
        <v>160000</v>
      </c>
    </row>
    <row r="169" spans="1:9">
      <c r="A169" s="86" t="s">
        <v>428</v>
      </c>
      <c r="B169" s="86" t="s">
        <v>243</v>
      </c>
      <c r="C169" s="86" t="s">
        <v>251</v>
      </c>
      <c r="D169" s="86" t="s">
        <v>612</v>
      </c>
      <c r="E169" s="87" t="s">
        <v>775</v>
      </c>
      <c r="F169" s="96">
        <v>10000</v>
      </c>
      <c r="G169" s="96">
        <v>1692</v>
      </c>
      <c r="H169" s="96">
        <v>8308</v>
      </c>
      <c r="I169" s="96">
        <v>243</v>
      </c>
    </row>
    <row r="170" spans="1:9">
      <c r="A170" s="86" t="s">
        <v>428</v>
      </c>
      <c r="B170" s="86" t="s">
        <v>243</v>
      </c>
      <c r="C170" s="86" t="s">
        <v>251</v>
      </c>
      <c r="D170" s="86" t="s">
        <v>613</v>
      </c>
      <c r="E170" s="87" t="s">
        <v>776</v>
      </c>
      <c r="F170" s="97"/>
      <c r="G170" s="97">
        <v>74500</v>
      </c>
      <c r="H170" s="96">
        <v>-74500</v>
      </c>
      <c r="I170" s="96">
        <v>54592</v>
      </c>
    </row>
    <row r="171" spans="1:9">
      <c r="A171" s="86" t="s">
        <v>428</v>
      </c>
      <c r="B171" s="86" t="s">
        <v>243</v>
      </c>
      <c r="C171" s="86" t="s">
        <v>251</v>
      </c>
      <c r="D171" s="86" t="s">
        <v>618</v>
      </c>
      <c r="E171" s="87" t="s">
        <v>781</v>
      </c>
      <c r="F171" s="96"/>
      <c r="G171" s="96">
        <v>298</v>
      </c>
      <c r="H171" s="96">
        <v>-298</v>
      </c>
      <c r="I171" s="96">
        <v>130</v>
      </c>
    </row>
    <row r="172" spans="1:9">
      <c r="A172" s="86" t="s">
        <v>428</v>
      </c>
      <c r="B172" s="86" t="s">
        <v>243</v>
      </c>
      <c r="C172" s="86" t="s">
        <v>262</v>
      </c>
      <c r="D172" s="86" t="s">
        <v>620</v>
      </c>
      <c r="E172" s="87" t="s">
        <v>783</v>
      </c>
      <c r="F172" s="97">
        <v>50000</v>
      </c>
      <c r="G172" s="96">
        <v>35968</v>
      </c>
      <c r="H172" s="96">
        <v>14032</v>
      </c>
      <c r="I172" s="97">
        <v>53473</v>
      </c>
    </row>
    <row r="173" spans="1:9">
      <c r="A173" s="86" t="s">
        <v>428</v>
      </c>
      <c r="B173" s="86" t="s">
        <v>243</v>
      </c>
      <c r="C173" s="86" t="s">
        <v>262</v>
      </c>
      <c r="D173" s="86" t="s">
        <v>621</v>
      </c>
      <c r="E173" s="87" t="s">
        <v>784</v>
      </c>
      <c r="F173" s="97">
        <v>116370</v>
      </c>
      <c r="G173" s="96">
        <v>241731</v>
      </c>
      <c r="H173" s="96">
        <v>-125361</v>
      </c>
      <c r="I173" s="97">
        <v>379376</v>
      </c>
    </row>
    <row r="174" spans="1:9">
      <c r="A174" s="86" t="s">
        <v>428</v>
      </c>
      <c r="B174" s="86" t="s">
        <v>243</v>
      </c>
      <c r="C174" s="86" t="s">
        <v>262</v>
      </c>
      <c r="D174" s="86" t="s">
        <v>622</v>
      </c>
      <c r="E174" s="87" t="s">
        <v>785</v>
      </c>
      <c r="F174" s="96">
        <v>1431282</v>
      </c>
      <c r="G174" s="96">
        <v>803702</v>
      </c>
      <c r="H174" s="96">
        <v>627580</v>
      </c>
      <c r="I174" s="96">
        <v>1194106</v>
      </c>
    </row>
    <row r="175" spans="1:9">
      <c r="A175" s="86" t="s">
        <v>428</v>
      </c>
      <c r="B175" s="86" t="s">
        <v>243</v>
      </c>
      <c r="C175" s="86" t="s">
        <v>262</v>
      </c>
      <c r="D175" s="86" t="s">
        <v>623</v>
      </c>
      <c r="E175" s="87" t="s">
        <v>786</v>
      </c>
      <c r="F175" s="96">
        <v>688750</v>
      </c>
      <c r="G175" s="96">
        <v>120349</v>
      </c>
      <c r="H175" s="96">
        <v>568401</v>
      </c>
      <c r="I175" s="96">
        <v>335692</v>
      </c>
    </row>
    <row r="176" spans="1:9">
      <c r="A176" s="86" t="s">
        <v>428</v>
      </c>
      <c r="B176" s="86" t="s">
        <v>243</v>
      </c>
      <c r="C176" s="86" t="s">
        <v>243</v>
      </c>
      <c r="D176" s="86" t="s">
        <v>623</v>
      </c>
      <c r="E176" s="87" t="s">
        <v>786</v>
      </c>
      <c r="F176" s="96">
        <v>800</v>
      </c>
      <c r="G176" s="96"/>
      <c r="H176" s="96">
        <v>800</v>
      </c>
      <c r="I176" s="96"/>
    </row>
    <row r="177" spans="1:9">
      <c r="A177" s="86" t="s">
        <v>428</v>
      </c>
      <c r="B177" s="86" t="s">
        <v>243</v>
      </c>
      <c r="C177" s="86" t="s">
        <v>425</v>
      </c>
      <c r="D177" s="86" t="s">
        <v>624</v>
      </c>
      <c r="E177" s="87" t="s">
        <v>787</v>
      </c>
      <c r="F177" s="96">
        <v>97000</v>
      </c>
      <c r="G177" s="96">
        <v>280953</v>
      </c>
      <c r="H177" s="96">
        <v>-183953</v>
      </c>
      <c r="I177" s="96">
        <v>311636</v>
      </c>
    </row>
    <row r="178" spans="1:9">
      <c r="A178" s="86" t="s">
        <v>428</v>
      </c>
      <c r="B178" s="86" t="s">
        <v>243</v>
      </c>
      <c r="C178" s="86" t="s">
        <v>425</v>
      </c>
      <c r="D178" s="86" t="s">
        <v>625</v>
      </c>
      <c r="E178" s="87" t="s">
        <v>788</v>
      </c>
      <c r="F178" s="97">
        <v>22000</v>
      </c>
      <c r="G178" s="97">
        <v>25729</v>
      </c>
      <c r="H178" s="96">
        <v>-3729</v>
      </c>
      <c r="I178" s="97">
        <v>17883</v>
      </c>
    </row>
    <row r="179" spans="1:9">
      <c r="A179" s="86" t="s">
        <v>428</v>
      </c>
      <c r="B179" s="86" t="s">
        <v>243</v>
      </c>
      <c r="C179" s="86" t="s">
        <v>425</v>
      </c>
      <c r="D179" s="86" t="s">
        <v>626</v>
      </c>
      <c r="E179" s="87" t="s">
        <v>789</v>
      </c>
      <c r="F179" s="96">
        <v>1065000</v>
      </c>
      <c r="G179" s="97">
        <v>2822589</v>
      </c>
      <c r="H179" s="96">
        <v>-1757589</v>
      </c>
      <c r="I179" s="97">
        <v>1392575</v>
      </c>
    </row>
    <row r="180" spans="1:9">
      <c r="A180" s="86" t="s">
        <v>428</v>
      </c>
      <c r="B180" s="86" t="s">
        <v>243</v>
      </c>
      <c r="C180" s="86" t="s">
        <v>425</v>
      </c>
      <c r="D180" s="86" t="s">
        <v>627</v>
      </c>
      <c r="E180" s="87" t="s">
        <v>790</v>
      </c>
      <c r="F180" s="96">
        <v>3171651</v>
      </c>
      <c r="G180" s="96">
        <v>1631003</v>
      </c>
      <c r="H180" s="96">
        <v>1540648</v>
      </c>
      <c r="I180" s="96">
        <v>2114640</v>
      </c>
    </row>
    <row r="181" spans="1:9">
      <c r="A181" s="86" t="s">
        <v>428</v>
      </c>
      <c r="B181" s="86" t="s">
        <v>243</v>
      </c>
      <c r="C181" s="86" t="s">
        <v>425</v>
      </c>
      <c r="D181" s="86" t="s">
        <v>628</v>
      </c>
      <c r="E181" s="87" t="s">
        <v>791</v>
      </c>
      <c r="F181" s="96">
        <v>318527</v>
      </c>
      <c r="G181" s="96">
        <v>603954</v>
      </c>
      <c r="H181" s="96">
        <v>-285427</v>
      </c>
      <c r="I181" s="96">
        <v>672225</v>
      </c>
    </row>
    <row r="182" spans="1:9">
      <c r="A182" s="86" t="s">
        <v>428</v>
      </c>
      <c r="B182" s="86" t="s">
        <v>243</v>
      </c>
      <c r="C182" s="86" t="s">
        <v>425</v>
      </c>
      <c r="D182" s="86" t="s">
        <v>629</v>
      </c>
      <c r="E182" s="87" t="s">
        <v>792</v>
      </c>
      <c r="F182" s="96">
        <v>1000</v>
      </c>
      <c r="G182" s="96"/>
      <c r="H182" s="96">
        <v>1000</v>
      </c>
      <c r="I182" s="96"/>
    </row>
    <row r="183" spans="1:9">
      <c r="A183" s="86" t="s">
        <v>428</v>
      </c>
      <c r="B183" s="86" t="s">
        <v>243</v>
      </c>
      <c r="C183" s="86" t="s">
        <v>425</v>
      </c>
      <c r="D183" s="86" t="s">
        <v>630</v>
      </c>
      <c r="E183" s="87" t="s">
        <v>793</v>
      </c>
      <c r="F183" s="96">
        <v>380000</v>
      </c>
      <c r="G183" s="96">
        <v>623027</v>
      </c>
      <c r="H183" s="96">
        <v>-243027</v>
      </c>
      <c r="I183" s="96">
        <v>1195391</v>
      </c>
    </row>
    <row r="184" spans="1:9">
      <c r="A184" s="86" t="s">
        <v>428</v>
      </c>
      <c r="B184" s="86" t="s">
        <v>243</v>
      </c>
      <c r="C184" s="86" t="s">
        <v>425</v>
      </c>
      <c r="D184" s="86" t="s">
        <v>631</v>
      </c>
      <c r="E184" s="87" t="s">
        <v>794</v>
      </c>
      <c r="F184" s="96">
        <v>95000</v>
      </c>
      <c r="G184" s="96">
        <v>86689</v>
      </c>
      <c r="H184" s="96">
        <v>8311</v>
      </c>
      <c r="I184" s="96">
        <v>119148</v>
      </c>
    </row>
    <row r="185" spans="1:9">
      <c r="A185" s="86" t="s">
        <v>428</v>
      </c>
      <c r="B185" s="86" t="s">
        <v>243</v>
      </c>
      <c r="C185" s="86" t="s">
        <v>425</v>
      </c>
      <c r="D185" s="86" t="s">
        <v>632</v>
      </c>
      <c r="E185" s="87" t="s">
        <v>795</v>
      </c>
      <c r="F185" s="96">
        <v>542000</v>
      </c>
      <c r="G185" s="97">
        <v>1388549</v>
      </c>
      <c r="H185" s="96">
        <v>-846549</v>
      </c>
      <c r="I185" s="96">
        <v>1258888</v>
      </c>
    </row>
    <row r="186" spans="1:9">
      <c r="A186" s="86" t="s">
        <v>428</v>
      </c>
      <c r="B186" s="86" t="s">
        <v>243</v>
      </c>
      <c r="C186" s="86" t="s">
        <v>428</v>
      </c>
      <c r="D186" s="86" t="s">
        <v>625</v>
      </c>
      <c r="E186" s="87" t="s">
        <v>788</v>
      </c>
      <c r="F186" s="96">
        <v>5000</v>
      </c>
      <c r="G186" s="96"/>
      <c r="H186" s="96">
        <v>5000</v>
      </c>
      <c r="I186" s="96"/>
    </row>
    <row r="187" spans="1:9">
      <c r="A187" s="86" t="s">
        <v>428</v>
      </c>
      <c r="B187" s="86" t="s">
        <v>243</v>
      </c>
      <c r="C187" s="86" t="s">
        <v>428</v>
      </c>
      <c r="D187" s="86" t="s">
        <v>627</v>
      </c>
      <c r="E187" s="87" t="s">
        <v>790</v>
      </c>
      <c r="F187" s="96">
        <v>1500</v>
      </c>
      <c r="G187" s="96">
        <v>424</v>
      </c>
      <c r="H187" s="96">
        <v>1077</v>
      </c>
      <c r="I187" s="96">
        <v>730</v>
      </c>
    </row>
    <row r="188" spans="1:9">
      <c r="A188" s="86" t="s">
        <v>428</v>
      </c>
      <c r="B188" s="86" t="s">
        <v>243</v>
      </c>
      <c r="C188" s="86" t="s">
        <v>428</v>
      </c>
      <c r="D188" s="86" t="s">
        <v>628</v>
      </c>
      <c r="E188" s="87" t="s">
        <v>791</v>
      </c>
      <c r="F188" s="96">
        <v>500</v>
      </c>
      <c r="G188" s="96">
        <v>1014</v>
      </c>
      <c r="H188" s="96">
        <v>-514</v>
      </c>
      <c r="I188" s="96">
        <v>47</v>
      </c>
    </row>
    <row r="189" spans="1:9">
      <c r="A189" s="86" t="s">
        <v>428</v>
      </c>
      <c r="B189" s="86" t="s">
        <v>243</v>
      </c>
      <c r="C189" s="86" t="s">
        <v>428</v>
      </c>
      <c r="D189" s="86" t="s">
        <v>629</v>
      </c>
      <c r="E189" s="87" t="s">
        <v>792</v>
      </c>
      <c r="F189" s="97">
        <v>500</v>
      </c>
      <c r="G189" s="97">
        <v>1028</v>
      </c>
      <c r="H189" s="96">
        <v>-528</v>
      </c>
      <c r="I189" s="97"/>
    </row>
    <row r="190" spans="1:9">
      <c r="A190" s="86" t="s">
        <v>428</v>
      </c>
      <c r="B190" s="86" t="s">
        <v>243</v>
      </c>
      <c r="C190" s="86" t="s">
        <v>428</v>
      </c>
      <c r="D190" s="86" t="s">
        <v>630</v>
      </c>
      <c r="E190" s="87" t="s">
        <v>793</v>
      </c>
      <c r="F190" s="96">
        <v>50500</v>
      </c>
      <c r="G190" s="96">
        <v>228984</v>
      </c>
      <c r="H190" s="96">
        <v>-178484</v>
      </c>
      <c r="I190" s="96">
        <v>139888</v>
      </c>
    </row>
    <row r="191" spans="1:9">
      <c r="A191" s="86" t="s">
        <v>428</v>
      </c>
      <c r="B191" s="86" t="s">
        <v>243</v>
      </c>
      <c r="C191" s="86" t="s">
        <v>428</v>
      </c>
      <c r="D191" s="86" t="s">
        <v>631</v>
      </c>
      <c r="E191" s="87" t="s">
        <v>794</v>
      </c>
      <c r="F191" s="96">
        <v>500</v>
      </c>
      <c r="G191" s="96"/>
      <c r="H191" s="96">
        <v>500</v>
      </c>
      <c r="I191" s="96"/>
    </row>
    <row r="192" spans="1:9">
      <c r="A192" s="86" t="s">
        <v>428</v>
      </c>
      <c r="B192" s="86" t="s">
        <v>243</v>
      </c>
      <c r="C192" s="86" t="s">
        <v>428</v>
      </c>
      <c r="D192" s="86" t="s">
        <v>632</v>
      </c>
      <c r="E192" s="87" t="s">
        <v>795</v>
      </c>
      <c r="F192" s="96">
        <v>500</v>
      </c>
      <c r="G192" s="97">
        <v>1285</v>
      </c>
      <c r="H192" s="96">
        <v>-785</v>
      </c>
      <c r="I192" s="96">
        <v>27265</v>
      </c>
    </row>
    <row r="193" spans="1:9">
      <c r="A193" s="86" t="s">
        <v>428</v>
      </c>
      <c r="B193" s="86" t="s">
        <v>243</v>
      </c>
      <c r="C193" s="86" t="s">
        <v>441</v>
      </c>
      <c r="D193" s="86" t="s">
        <v>948</v>
      </c>
      <c r="E193" s="87" t="s">
        <v>949</v>
      </c>
      <c r="F193" s="96"/>
      <c r="G193" s="96"/>
      <c r="H193" s="96">
        <v>0</v>
      </c>
      <c r="I193" s="96">
        <v>159079</v>
      </c>
    </row>
    <row r="194" spans="1:9">
      <c r="A194" s="86" t="s">
        <v>428</v>
      </c>
      <c r="B194" s="86" t="s">
        <v>243</v>
      </c>
      <c r="C194" s="86" t="s">
        <v>531</v>
      </c>
      <c r="D194" s="86" t="s">
        <v>633</v>
      </c>
      <c r="E194" s="87" t="s">
        <v>796</v>
      </c>
      <c r="F194" s="96">
        <v>9913489</v>
      </c>
      <c r="G194" s="97">
        <v>10740599</v>
      </c>
      <c r="H194" s="96">
        <v>-827110</v>
      </c>
      <c r="I194" s="97">
        <v>8885538</v>
      </c>
    </row>
    <row r="195" spans="1:9">
      <c r="A195" s="86" t="s">
        <v>428</v>
      </c>
      <c r="B195" s="86" t="s">
        <v>243</v>
      </c>
      <c r="C195" s="86" t="s">
        <v>531</v>
      </c>
      <c r="D195" s="86" t="s">
        <v>634</v>
      </c>
      <c r="E195" s="87" t="s">
        <v>228</v>
      </c>
      <c r="F195" s="96">
        <v>5000</v>
      </c>
      <c r="G195" s="96">
        <v>4134</v>
      </c>
      <c r="H195" s="96">
        <v>866</v>
      </c>
      <c r="I195" s="96">
        <v>33432</v>
      </c>
    </row>
    <row r="196" spans="1:9">
      <c r="A196" s="86" t="s">
        <v>428</v>
      </c>
      <c r="B196" s="86" t="s">
        <v>243</v>
      </c>
      <c r="C196" s="86" t="s">
        <v>531</v>
      </c>
      <c r="D196" s="86" t="s">
        <v>950</v>
      </c>
      <c r="E196" s="87" t="s">
        <v>951</v>
      </c>
      <c r="F196" s="97"/>
      <c r="G196" s="96">
        <v>17594</v>
      </c>
      <c r="H196" s="96">
        <v>-17594</v>
      </c>
      <c r="I196" s="97">
        <v>174500</v>
      </c>
    </row>
    <row r="197" spans="1:9">
      <c r="A197" s="86" t="s">
        <v>428</v>
      </c>
      <c r="B197" s="86" t="s">
        <v>243</v>
      </c>
      <c r="C197" s="86" t="s">
        <v>531</v>
      </c>
      <c r="D197" s="86" t="s">
        <v>635</v>
      </c>
      <c r="E197" s="87" t="s">
        <v>229</v>
      </c>
      <c r="F197" s="96">
        <v>252000</v>
      </c>
      <c r="G197" s="96">
        <v>660503</v>
      </c>
      <c r="H197" s="96">
        <v>-408503</v>
      </c>
      <c r="I197" s="96">
        <v>287753</v>
      </c>
    </row>
    <row r="198" spans="1:9">
      <c r="A198" s="86" t="s">
        <v>428</v>
      </c>
      <c r="B198" s="86" t="s">
        <v>243</v>
      </c>
      <c r="C198" s="86" t="s">
        <v>531</v>
      </c>
      <c r="D198" s="86" t="s">
        <v>636</v>
      </c>
      <c r="E198" s="87" t="s">
        <v>797</v>
      </c>
      <c r="F198" s="96">
        <v>50000</v>
      </c>
      <c r="G198" s="96">
        <v>48993</v>
      </c>
      <c r="H198" s="96">
        <v>1007</v>
      </c>
      <c r="I198" s="96">
        <v>35638</v>
      </c>
    </row>
    <row r="199" spans="1:9">
      <c r="A199" s="86" t="s">
        <v>428</v>
      </c>
      <c r="B199" s="86" t="s">
        <v>243</v>
      </c>
      <c r="C199" s="86" t="s">
        <v>531</v>
      </c>
      <c r="D199" s="86" t="s">
        <v>637</v>
      </c>
      <c r="E199" s="87" t="s">
        <v>798</v>
      </c>
      <c r="F199" s="97">
        <v>25000</v>
      </c>
      <c r="G199" s="96">
        <v>27097</v>
      </c>
      <c r="H199" s="96">
        <v>-2097</v>
      </c>
      <c r="I199" s="97">
        <v>25848</v>
      </c>
    </row>
    <row r="200" spans="1:9">
      <c r="A200" s="86" t="s">
        <v>428</v>
      </c>
      <c r="B200" s="86" t="s">
        <v>243</v>
      </c>
      <c r="C200" s="86" t="s">
        <v>531</v>
      </c>
      <c r="D200" s="86" t="s">
        <v>638</v>
      </c>
      <c r="E200" s="87" t="s">
        <v>799</v>
      </c>
      <c r="F200" s="96">
        <v>100000</v>
      </c>
      <c r="G200" s="96">
        <v>71928</v>
      </c>
      <c r="H200" s="96">
        <v>28073</v>
      </c>
      <c r="I200" s="96">
        <v>37126</v>
      </c>
    </row>
    <row r="201" spans="1:9">
      <c r="A201" s="86" t="s">
        <v>428</v>
      </c>
      <c r="B201" s="86" t="s">
        <v>243</v>
      </c>
      <c r="C201" s="86" t="s">
        <v>531</v>
      </c>
      <c r="D201" s="86" t="s">
        <v>639</v>
      </c>
      <c r="E201" s="87" t="s">
        <v>800</v>
      </c>
      <c r="F201" s="96">
        <v>500000</v>
      </c>
      <c r="G201" s="96">
        <v>178837</v>
      </c>
      <c r="H201" s="96">
        <v>321163</v>
      </c>
      <c r="I201" s="96">
        <v>1452315</v>
      </c>
    </row>
    <row r="202" spans="1:9">
      <c r="A202" s="86" t="s">
        <v>428</v>
      </c>
      <c r="B202" s="86" t="s">
        <v>243</v>
      </c>
      <c r="C202" s="86" t="s">
        <v>531</v>
      </c>
      <c r="D202" s="86" t="s">
        <v>640</v>
      </c>
      <c r="E202" s="87" t="s">
        <v>230</v>
      </c>
      <c r="F202" s="96">
        <v>45000</v>
      </c>
      <c r="G202" s="96">
        <v>36383</v>
      </c>
      <c r="H202" s="96">
        <v>8618</v>
      </c>
      <c r="I202" s="96">
        <v>45272</v>
      </c>
    </row>
    <row r="203" spans="1:9">
      <c r="A203" s="86" t="s">
        <v>428</v>
      </c>
      <c r="B203" s="86" t="s">
        <v>243</v>
      </c>
      <c r="C203" s="86" t="s">
        <v>531</v>
      </c>
      <c r="D203" s="86" t="s">
        <v>641</v>
      </c>
      <c r="E203" s="87" t="s">
        <v>231</v>
      </c>
      <c r="F203" s="96">
        <v>25000</v>
      </c>
      <c r="G203" s="96">
        <v>-1173</v>
      </c>
      <c r="H203" s="96">
        <v>26173</v>
      </c>
      <c r="I203" s="96">
        <v>11829</v>
      </c>
    </row>
    <row r="204" spans="1:9">
      <c r="A204" s="86" t="s">
        <v>428</v>
      </c>
      <c r="B204" s="86" t="s">
        <v>243</v>
      </c>
      <c r="C204" s="86" t="s">
        <v>531</v>
      </c>
      <c r="D204" s="86" t="s">
        <v>642</v>
      </c>
      <c r="E204" s="87" t="s">
        <v>801</v>
      </c>
      <c r="F204" s="96"/>
      <c r="G204" s="96"/>
      <c r="H204" s="96">
        <v>0</v>
      </c>
      <c r="I204" s="96">
        <v>398117</v>
      </c>
    </row>
    <row r="205" spans="1:9">
      <c r="A205" s="86" t="s">
        <v>428</v>
      </c>
      <c r="B205" s="86" t="s">
        <v>243</v>
      </c>
      <c r="C205" s="86" t="s">
        <v>531</v>
      </c>
      <c r="D205" s="86" t="s">
        <v>643</v>
      </c>
      <c r="E205" s="87" t="s">
        <v>232</v>
      </c>
      <c r="F205" s="96">
        <v>976594</v>
      </c>
      <c r="G205" s="96">
        <v>1319925</v>
      </c>
      <c r="H205" s="96">
        <v>-343331</v>
      </c>
      <c r="I205" s="96">
        <v>2008214</v>
      </c>
    </row>
    <row r="206" spans="1:9">
      <c r="A206" s="86" t="s">
        <v>428</v>
      </c>
      <c r="B206" s="86" t="s">
        <v>243</v>
      </c>
      <c r="C206" s="86" t="s">
        <v>531</v>
      </c>
      <c r="D206" s="86" t="s">
        <v>644</v>
      </c>
      <c r="E206" s="87" t="s">
        <v>233</v>
      </c>
      <c r="F206" s="96">
        <v>300000</v>
      </c>
      <c r="G206" s="96">
        <v>187782</v>
      </c>
      <c r="H206" s="96">
        <v>112218</v>
      </c>
      <c r="I206" s="96">
        <v>327551</v>
      </c>
    </row>
    <row r="207" spans="1:9">
      <c r="A207" s="86" t="s">
        <v>428</v>
      </c>
      <c r="B207" s="86" t="s">
        <v>243</v>
      </c>
      <c r="C207" s="86" t="s">
        <v>531</v>
      </c>
      <c r="D207" s="86" t="s">
        <v>645</v>
      </c>
      <c r="E207" s="87" t="s">
        <v>802</v>
      </c>
      <c r="F207" s="97">
        <v>15000</v>
      </c>
      <c r="G207" s="96">
        <v>52301</v>
      </c>
      <c r="H207" s="96">
        <v>-37301</v>
      </c>
      <c r="I207" s="96">
        <v>155634</v>
      </c>
    </row>
    <row r="208" spans="1:9">
      <c r="A208" s="86" t="s">
        <v>428</v>
      </c>
      <c r="B208" s="86" t="s">
        <v>243</v>
      </c>
      <c r="C208" s="86" t="s">
        <v>531</v>
      </c>
      <c r="D208" s="86" t="s">
        <v>646</v>
      </c>
      <c r="E208" s="87" t="s">
        <v>803</v>
      </c>
      <c r="F208" s="96">
        <v>5000</v>
      </c>
      <c r="G208" s="96">
        <v>-2054</v>
      </c>
      <c r="H208" s="96">
        <v>7054</v>
      </c>
      <c r="I208" s="96">
        <v>11656</v>
      </c>
    </row>
    <row r="209" spans="1:9">
      <c r="A209" s="86" t="s">
        <v>428</v>
      </c>
      <c r="B209" s="86" t="s">
        <v>243</v>
      </c>
      <c r="C209" s="86" t="s">
        <v>531</v>
      </c>
      <c r="D209" s="86" t="s">
        <v>647</v>
      </c>
      <c r="E209" s="87" t="s">
        <v>804</v>
      </c>
      <c r="F209" s="96"/>
      <c r="G209" s="96">
        <v>5896</v>
      </c>
      <c r="H209" s="96">
        <v>-5896</v>
      </c>
      <c r="I209" s="96">
        <v>438</v>
      </c>
    </row>
    <row r="210" spans="1:9">
      <c r="A210" s="86" t="s">
        <v>428</v>
      </c>
      <c r="B210" s="86" t="s">
        <v>243</v>
      </c>
      <c r="C210" s="86" t="s">
        <v>531</v>
      </c>
      <c r="D210" s="86" t="s">
        <v>648</v>
      </c>
      <c r="E210" s="87" t="s">
        <v>805</v>
      </c>
      <c r="F210" s="96">
        <v>5000</v>
      </c>
      <c r="G210" s="96">
        <v>11626</v>
      </c>
      <c r="H210" s="96">
        <v>-6626</v>
      </c>
      <c r="I210" s="96">
        <v>7772</v>
      </c>
    </row>
    <row r="211" spans="1:9">
      <c r="A211" s="86" t="s">
        <v>428</v>
      </c>
      <c r="B211" s="86" t="s">
        <v>243</v>
      </c>
      <c r="C211" s="86" t="s">
        <v>531</v>
      </c>
      <c r="D211" s="86" t="s">
        <v>649</v>
      </c>
      <c r="E211" s="87" t="s">
        <v>806</v>
      </c>
      <c r="F211" s="96">
        <v>10000</v>
      </c>
      <c r="G211" s="96">
        <v>66499</v>
      </c>
      <c r="H211" s="96">
        <v>-56499</v>
      </c>
      <c r="I211" s="96">
        <v>15813</v>
      </c>
    </row>
    <row r="212" spans="1:9">
      <c r="A212" s="86" t="s">
        <v>428</v>
      </c>
      <c r="B212" s="86" t="s">
        <v>243</v>
      </c>
      <c r="C212" s="86" t="s">
        <v>531</v>
      </c>
      <c r="D212" s="86" t="s">
        <v>650</v>
      </c>
      <c r="E212" s="87" t="s">
        <v>807</v>
      </c>
      <c r="F212" s="97">
        <v>12505</v>
      </c>
      <c r="G212" s="96">
        <v>75</v>
      </c>
      <c r="H212" s="96">
        <v>12430</v>
      </c>
      <c r="I212" s="96">
        <v>-775</v>
      </c>
    </row>
    <row r="213" spans="1:9">
      <c r="A213" s="86" t="s">
        <v>428</v>
      </c>
      <c r="B213" s="86" t="s">
        <v>243</v>
      </c>
      <c r="C213" s="86" t="s">
        <v>531</v>
      </c>
      <c r="D213" s="86" t="s">
        <v>651</v>
      </c>
      <c r="E213" s="87" t="s">
        <v>808</v>
      </c>
      <c r="F213" s="96">
        <v>10000</v>
      </c>
      <c r="G213" s="96">
        <v>-7013</v>
      </c>
      <c r="H213" s="96">
        <v>17013</v>
      </c>
      <c r="I213" s="96">
        <v>19120</v>
      </c>
    </row>
    <row r="214" spans="1:9">
      <c r="A214" s="86" t="s">
        <v>428</v>
      </c>
      <c r="B214" s="86" t="s">
        <v>425</v>
      </c>
      <c r="C214" s="86" t="s">
        <v>244</v>
      </c>
      <c r="D214" s="86" t="s">
        <v>652</v>
      </c>
      <c r="E214" s="87" t="s">
        <v>809</v>
      </c>
      <c r="F214" s="96">
        <v>3795000</v>
      </c>
      <c r="G214" s="96">
        <v>3262247</v>
      </c>
      <c r="H214" s="96">
        <v>532753</v>
      </c>
      <c r="I214" s="96">
        <v>3341969</v>
      </c>
    </row>
    <row r="215" spans="1:9">
      <c r="A215" s="86" t="s">
        <v>428</v>
      </c>
      <c r="B215" s="86" t="s">
        <v>425</v>
      </c>
      <c r="C215" s="86" t="s">
        <v>244</v>
      </c>
      <c r="D215" s="86" t="s">
        <v>653</v>
      </c>
      <c r="E215" s="87" t="s">
        <v>810</v>
      </c>
      <c r="F215" s="96">
        <v>5823231</v>
      </c>
      <c r="G215" s="96">
        <v>8011877</v>
      </c>
      <c r="H215" s="96">
        <v>-2188646</v>
      </c>
      <c r="I215" s="96">
        <v>6221228</v>
      </c>
    </row>
    <row r="216" spans="1:9">
      <c r="A216" s="86" t="s">
        <v>428</v>
      </c>
      <c r="B216" s="86" t="s">
        <v>425</v>
      </c>
      <c r="C216" s="86" t="s">
        <v>244</v>
      </c>
      <c r="D216" s="86" t="s">
        <v>952</v>
      </c>
      <c r="E216" s="87" t="s">
        <v>953</v>
      </c>
      <c r="F216" s="96"/>
      <c r="G216" s="96">
        <v>1095435</v>
      </c>
      <c r="H216" s="96">
        <v>-1095435</v>
      </c>
      <c r="I216" s="96">
        <v>371472</v>
      </c>
    </row>
    <row r="217" spans="1:9">
      <c r="A217" s="86" t="s">
        <v>428</v>
      </c>
      <c r="B217" s="86" t="s">
        <v>425</v>
      </c>
      <c r="C217" s="86" t="s">
        <v>251</v>
      </c>
      <c r="D217" s="86" t="s">
        <v>652</v>
      </c>
      <c r="E217" s="87" t="s">
        <v>809</v>
      </c>
      <c r="F217" s="96">
        <v>40000</v>
      </c>
      <c r="G217" s="96">
        <v>122425</v>
      </c>
      <c r="H217" s="96">
        <v>-82425</v>
      </c>
      <c r="I217" s="96">
        <v>109298</v>
      </c>
    </row>
    <row r="218" spans="1:9">
      <c r="A218" s="86" t="s">
        <v>428</v>
      </c>
      <c r="B218" s="86" t="s">
        <v>425</v>
      </c>
      <c r="C218" s="86" t="s">
        <v>251</v>
      </c>
      <c r="D218" s="86" t="s">
        <v>653</v>
      </c>
      <c r="E218" s="87" t="s">
        <v>810</v>
      </c>
      <c r="F218" s="96">
        <v>50200</v>
      </c>
      <c r="G218" s="96">
        <v>68144</v>
      </c>
      <c r="H218" s="96">
        <v>-17944</v>
      </c>
      <c r="I218" s="96">
        <v>49774</v>
      </c>
    </row>
    <row r="219" spans="1:9">
      <c r="A219" s="86" t="s">
        <v>428</v>
      </c>
      <c r="B219" s="86" t="s">
        <v>425</v>
      </c>
      <c r="C219" s="86" t="s">
        <v>262</v>
      </c>
      <c r="D219" s="86" t="s">
        <v>654</v>
      </c>
      <c r="E219" s="87" t="s">
        <v>811</v>
      </c>
      <c r="F219" s="97">
        <v>1576274</v>
      </c>
      <c r="G219" s="96">
        <v>3004460</v>
      </c>
      <c r="H219" s="96">
        <v>-1428186</v>
      </c>
      <c r="I219" s="97">
        <v>2131529</v>
      </c>
    </row>
    <row r="220" spans="1:9">
      <c r="A220" s="86" t="s">
        <v>428</v>
      </c>
      <c r="B220" s="86" t="s">
        <v>425</v>
      </c>
      <c r="C220" s="86" t="s">
        <v>262</v>
      </c>
      <c r="D220" s="86" t="s">
        <v>655</v>
      </c>
      <c r="E220" s="87" t="s">
        <v>812</v>
      </c>
      <c r="F220" s="96">
        <v>137100</v>
      </c>
      <c r="G220" s="96">
        <v>190882</v>
      </c>
      <c r="H220" s="96">
        <v>-53782</v>
      </c>
      <c r="I220" s="97">
        <v>185743</v>
      </c>
    </row>
    <row r="221" spans="1:9">
      <c r="A221" s="86" t="s">
        <v>428</v>
      </c>
      <c r="B221" s="86" t="s">
        <v>425</v>
      </c>
      <c r="C221" s="86" t="s">
        <v>262</v>
      </c>
      <c r="D221" s="86" t="s">
        <v>656</v>
      </c>
      <c r="E221" s="87" t="s">
        <v>813</v>
      </c>
      <c r="F221" s="96">
        <v>24000</v>
      </c>
      <c r="G221" s="96">
        <v>255097</v>
      </c>
      <c r="H221" s="96">
        <v>-231097</v>
      </c>
      <c r="I221" s="96">
        <v>121236</v>
      </c>
    </row>
    <row r="222" spans="1:9">
      <c r="A222" s="86" t="s">
        <v>428</v>
      </c>
      <c r="B222" s="86" t="s">
        <v>425</v>
      </c>
      <c r="C222" s="86" t="s">
        <v>262</v>
      </c>
      <c r="D222" s="86" t="s">
        <v>657</v>
      </c>
      <c r="E222" s="87" t="s">
        <v>814</v>
      </c>
      <c r="F222" s="96">
        <v>50000</v>
      </c>
      <c r="G222" s="96">
        <v>137042</v>
      </c>
      <c r="H222" s="96">
        <v>-87042</v>
      </c>
      <c r="I222" s="96">
        <v>127106</v>
      </c>
    </row>
    <row r="223" spans="1:9">
      <c r="A223" s="86" t="s">
        <v>428</v>
      </c>
      <c r="B223" s="86" t="s">
        <v>425</v>
      </c>
      <c r="C223" s="86" t="s">
        <v>262</v>
      </c>
      <c r="D223" s="86" t="s">
        <v>658</v>
      </c>
      <c r="E223" s="87" t="s">
        <v>0</v>
      </c>
      <c r="F223" s="96">
        <v>4912000</v>
      </c>
      <c r="G223" s="96">
        <v>4074775</v>
      </c>
      <c r="H223" s="96">
        <v>837225</v>
      </c>
      <c r="I223" s="96">
        <v>2317530</v>
      </c>
    </row>
    <row r="224" spans="1:9">
      <c r="A224" s="86" t="s">
        <v>428</v>
      </c>
      <c r="B224" s="86" t="s">
        <v>425</v>
      </c>
      <c r="C224" s="86" t="s">
        <v>262</v>
      </c>
      <c r="D224" s="86" t="s">
        <v>659</v>
      </c>
      <c r="E224" s="87" t="s">
        <v>815</v>
      </c>
      <c r="F224" s="96">
        <v>21450000</v>
      </c>
      <c r="G224" s="96">
        <v>21419337</v>
      </c>
      <c r="H224" s="96">
        <v>30663</v>
      </c>
      <c r="I224" s="96">
        <v>23266032</v>
      </c>
    </row>
    <row r="225" spans="1:9">
      <c r="A225" s="86" t="s">
        <v>428</v>
      </c>
      <c r="B225" s="86" t="s">
        <v>425</v>
      </c>
      <c r="C225" s="86" t="s">
        <v>262</v>
      </c>
      <c r="D225" s="86" t="s">
        <v>660</v>
      </c>
      <c r="E225" s="87" t="s">
        <v>816</v>
      </c>
      <c r="F225" s="96">
        <v>81550</v>
      </c>
      <c r="G225" s="96">
        <v>39317</v>
      </c>
      <c r="H225" s="96">
        <v>42233</v>
      </c>
      <c r="I225" s="96">
        <v>64880</v>
      </c>
    </row>
    <row r="226" spans="1:9">
      <c r="A226" s="86" t="s">
        <v>428</v>
      </c>
      <c r="B226" s="86" t="s">
        <v>425</v>
      </c>
      <c r="C226" s="86" t="s">
        <v>262</v>
      </c>
      <c r="D226" s="86" t="s">
        <v>661</v>
      </c>
      <c r="E226" s="87" t="s">
        <v>817</v>
      </c>
      <c r="F226" s="96">
        <v>3654800</v>
      </c>
      <c r="G226" s="96">
        <v>4346990</v>
      </c>
      <c r="H226" s="96">
        <v>-692190</v>
      </c>
      <c r="I226" s="96">
        <v>6500654</v>
      </c>
    </row>
    <row r="227" spans="1:9">
      <c r="A227" s="86" t="s">
        <v>428</v>
      </c>
      <c r="B227" s="86" t="s">
        <v>425</v>
      </c>
      <c r="C227" s="86" t="s">
        <v>262</v>
      </c>
      <c r="D227" s="86" t="s">
        <v>662</v>
      </c>
      <c r="E227" s="87" t="s">
        <v>1</v>
      </c>
      <c r="F227" s="96">
        <v>870451</v>
      </c>
      <c r="G227" s="96">
        <v>922282</v>
      </c>
      <c r="H227" s="96">
        <v>-51831</v>
      </c>
      <c r="I227" s="96">
        <v>780951</v>
      </c>
    </row>
    <row r="228" spans="1:9">
      <c r="A228" s="86" t="s">
        <v>428</v>
      </c>
      <c r="B228" s="86" t="s">
        <v>425</v>
      </c>
      <c r="C228" s="86" t="s">
        <v>243</v>
      </c>
      <c r="D228" s="86" t="s">
        <v>663</v>
      </c>
      <c r="E228" s="87" t="s">
        <v>818</v>
      </c>
      <c r="F228" s="96">
        <v>1293288</v>
      </c>
      <c r="G228" s="96">
        <v>981027</v>
      </c>
      <c r="H228" s="96">
        <v>312261</v>
      </c>
      <c r="I228" s="96">
        <v>733783</v>
      </c>
    </row>
    <row r="229" spans="1:9">
      <c r="A229" s="86" t="s">
        <v>428</v>
      </c>
      <c r="B229" s="86" t="s">
        <v>425</v>
      </c>
      <c r="C229" s="86" t="s">
        <v>243</v>
      </c>
      <c r="D229" s="86" t="s">
        <v>664</v>
      </c>
      <c r="E229" s="87" t="s">
        <v>819</v>
      </c>
      <c r="F229" s="96">
        <v>399695</v>
      </c>
      <c r="G229" s="96">
        <v>400433</v>
      </c>
      <c r="H229" s="96">
        <v>-738</v>
      </c>
      <c r="I229" s="96">
        <v>267194</v>
      </c>
    </row>
    <row r="230" spans="1:9">
      <c r="A230" s="86" t="s">
        <v>428</v>
      </c>
      <c r="B230" s="86" t="s">
        <v>425</v>
      </c>
      <c r="C230" s="86" t="s">
        <v>243</v>
      </c>
      <c r="D230" s="86" t="s">
        <v>665</v>
      </c>
      <c r="E230" s="87" t="s">
        <v>820</v>
      </c>
      <c r="F230" s="96">
        <v>485950</v>
      </c>
      <c r="G230" s="96">
        <v>359071</v>
      </c>
      <c r="H230" s="96">
        <v>126879</v>
      </c>
      <c r="I230" s="96">
        <v>313366</v>
      </c>
    </row>
    <row r="231" spans="1:9">
      <c r="A231" s="86" t="s">
        <v>428</v>
      </c>
      <c r="B231" s="86" t="s">
        <v>425</v>
      </c>
      <c r="C231" s="86" t="s">
        <v>243</v>
      </c>
      <c r="D231" s="86" t="s">
        <v>666</v>
      </c>
      <c r="E231" s="87" t="s">
        <v>821</v>
      </c>
      <c r="F231" s="97">
        <v>814786</v>
      </c>
      <c r="G231" s="97">
        <v>1074035</v>
      </c>
      <c r="H231" s="96">
        <v>-259249</v>
      </c>
      <c r="I231" s="97">
        <v>947242</v>
      </c>
    </row>
    <row r="232" spans="1:9">
      <c r="A232" s="86" t="s">
        <v>428</v>
      </c>
      <c r="B232" s="86" t="s">
        <v>425</v>
      </c>
      <c r="C232" s="86" t="s">
        <v>425</v>
      </c>
      <c r="D232" s="86" t="s">
        <v>667</v>
      </c>
      <c r="E232" s="87" t="s">
        <v>822</v>
      </c>
      <c r="F232" s="96">
        <v>76318</v>
      </c>
      <c r="G232" s="96">
        <v>74786</v>
      </c>
      <c r="H232" s="96">
        <v>1532</v>
      </c>
      <c r="I232" s="96">
        <v>215505</v>
      </c>
    </row>
    <row r="233" spans="1:9">
      <c r="A233" s="86" t="s">
        <v>428</v>
      </c>
      <c r="B233" s="86" t="s">
        <v>425</v>
      </c>
      <c r="C233" s="86" t="s">
        <v>425</v>
      </c>
      <c r="D233" s="86" t="s">
        <v>668</v>
      </c>
      <c r="E233" s="87" t="s">
        <v>823</v>
      </c>
      <c r="F233" s="96">
        <v>2000</v>
      </c>
      <c r="G233" s="96"/>
      <c r="H233" s="96">
        <v>2000</v>
      </c>
      <c r="I233" s="96">
        <v>120</v>
      </c>
    </row>
    <row r="234" spans="1:9">
      <c r="A234" s="86" t="s">
        <v>428</v>
      </c>
      <c r="B234" s="86" t="s">
        <v>425</v>
      </c>
      <c r="C234" s="86" t="s">
        <v>425</v>
      </c>
      <c r="D234" s="86" t="s">
        <v>669</v>
      </c>
      <c r="E234" s="87" t="s">
        <v>824</v>
      </c>
      <c r="F234" s="96">
        <v>2461500</v>
      </c>
      <c r="G234" s="96">
        <v>2206525</v>
      </c>
      <c r="H234" s="96">
        <v>254975</v>
      </c>
      <c r="I234" s="96">
        <v>2773368</v>
      </c>
    </row>
    <row r="235" spans="1:9">
      <c r="A235" s="86" t="s">
        <v>428</v>
      </c>
      <c r="B235" s="86" t="s">
        <v>425</v>
      </c>
      <c r="C235" s="86" t="s">
        <v>425</v>
      </c>
      <c r="D235" s="86" t="s">
        <v>670</v>
      </c>
      <c r="E235" s="87" t="s">
        <v>825</v>
      </c>
      <c r="F235" s="96">
        <v>4200</v>
      </c>
      <c r="G235" s="96">
        <v>60</v>
      </c>
      <c r="H235" s="96">
        <v>4140</v>
      </c>
      <c r="I235" s="96">
        <v>450</v>
      </c>
    </row>
    <row r="236" spans="1:9">
      <c r="A236" s="86" t="s">
        <v>428</v>
      </c>
      <c r="B236" s="86" t="s">
        <v>425</v>
      </c>
      <c r="C236" s="86" t="s">
        <v>425</v>
      </c>
      <c r="D236" s="86" t="s">
        <v>954</v>
      </c>
      <c r="E236" s="87" t="s">
        <v>955</v>
      </c>
      <c r="F236" s="96"/>
      <c r="G236" s="96">
        <v>233087</v>
      </c>
      <c r="H236" s="96">
        <v>-233087</v>
      </c>
      <c r="I236" s="96">
        <v>256495</v>
      </c>
    </row>
    <row r="237" spans="1:9">
      <c r="A237" s="86" t="s">
        <v>428</v>
      </c>
      <c r="B237" s="86" t="s">
        <v>425</v>
      </c>
      <c r="C237" s="86" t="s">
        <v>425</v>
      </c>
      <c r="D237" s="86" t="s">
        <v>671</v>
      </c>
      <c r="E237" s="87" t="s">
        <v>826</v>
      </c>
      <c r="F237" s="96">
        <v>230535</v>
      </c>
      <c r="G237" s="96">
        <v>1050502</v>
      </c>
      <c r="H237" s="96">
        <v>-819967</v>
      </c>
      <c r="I237" s="97">
        <v>477455</v>
      </c>
    </row>
    <row r="238" spans="1:9">
      <c r="A238" s="86" t="s">
        <v>428</v>
      </c>
      <c r="B238" s="86" t="s">
        <v>425</v>
      </c>
      <c r="C238" s="86" t="s">
        <v>425</v>
      </c>
      <c r="D238" s="86" t="s">
        <v>672</v>
      </c>
      <c r="E238" s="87" t="s">
        <v>827</v>
      </c>
      <c r="F238" s="96">
        <v>607832</v>
      </c>
      <c r="G238" s="96">
        <v>717870</v>
      </c>
      <c r="H238" s="96">
        <v>-110038</v>
      </c>
      <c r="I238" s="96">
        <v>544602</v>
      </c>
    </row>
    <row r="239" spans="1:9">
      <c r="A239" s="86" t="s">
        <v>428</v>
      </c>
      <c r="B239" s="86" t="s">
        <v>425</v>
      </c>
      <c r="C239" s="86" t="s">
        <v>425</v>
      </c>
      <c r="D239" s="86" t="s">
        <v>673</v>
      </c>
      <c r="E239" s="87" t="s">
        <v>828</v>
      </c>
      <c r="F239" s="96">
        <v>2135386</v>
      </c>
      <c r="G239" s="96">
        <v>1933913</v>
      </c>
      <c r="H239" s="96">
        <v>201473</v>
      </c>
      <c r="I239" s="96">
        <v>2133804</v>
      </c>
    </row>
    <row r="240" spans="1:9">
      <c r="A240" s="86" t="s">
        <v>428</v>
      </c>
      <c r="B240" s="86" t="s">
        <v>425</v>
      </c>
      <c r="C240" s="86" t="s">
        <v>425</v>
      </c>
      <c r="D240" s="86" t="s">
        <v>674</v>
      </c>
      <c r="E240" s="87" t="s">
        <v>829</v>
      </c>
      <c r="F240" s="97">
        <v>254875</v>
      </c>
      <c r="G240" s="96">
        <v>303286</v>
      </c>
      <c r="H240" s="96">
        <v>-48411</v>
      </c>
      <c r="I240" s="97">
        <v>313169</v>
      </c>
    </row>
    <row r="241" spans="1:9">
      <c r="A241" s="86" t="s">
        <v>428</v>
      </c>
      <c r="B241" s="86" t="s">
        <v>425</v>
      </c>
      <c r="C241" s="86" t="s">
        <v>425</v>
      </c>
      <c r="D241" s="86" t="s">
        <v>675</v>
      </c>
      <c r="E241" s="87" t="s">
        <v>830</v>
      </c>
      <c r="F241" s="97">
        <v>548794</v>
      </c>
      <c r="G241" s="97">
        <v>594604</v>
      </c>
      <c r="H241" s="96">
        <v>-45810</v>
      </c>
      <c r="I241" s="97">
        <v>629990</v>
      </c>
    </row>
    <row r="242" spans="1:9">
      <c r="A242" s="86" t="s">
        <v>428</v>
      </c>
      <c r="B242" s="86" t="s">
        <v>425</v>
      </c>
      <c r="C242" s="86" t="s">
        <v>425</v>
      </c>
      <c r="D242" s="86" t="s">
        <v>676</v>
      </c>
      <c r="E242" s="87" t="s">
        <v>217</v>
      </c>
      <c r="F242" s="96">
        <v>5800</v>
      </c>
      <c r="G242" s="96">
        <v>8190</v>
      </c>
      <c r="H242" s="96">
        <v>-2390</v>
      </c>
      <c r="I242" s="96">
        <v>31712</v>
      </c>
    </row>
    <row r="243" spans="1:9">
      <c r="A243" s="86" t="s">
        <v>428</v>
      </c>
      <c r="B243" s="86" t="s">
        <v>425</v>
      </c>
      <c r="C243" s="86" t="s">
        <v>428</v>
      </c>
      <c r="D243" s="86" t="s">
        <v>677</v>
      </c>
      <c r="E243" s="87" t="s">
        <v>218</v>
      </c>
      <c r="F243" s="96">
        <v>254648</v>
      </c>
      <c r="G243" s="96">
        <v>253186</v>
      </c>
      <c r="H243" s="96">
        <v>1462</v>
      </c>
      <c r="I243" s="96">
        <v>251230</v>
      </c>
    </row>
    <row r="244" spans="1:9">
      <c r="A244" s="86" t="s">
        <v>428</v>
      </c>
      <c r="B244" s="86" t="s">
        <v>425</v>
      </c>
      <c r="C244" s="86" t="s">
        <v>428</v>
      </c>
      <c r="D244" s="86" t="s">
        <v>678</v>
      </c>
      <c r="E244" s="87" t="s">
        <v>831</v>
      </c>
      <c r="F244" s="96">
        <v>315350</v>
      </c>
      <c r="G244" s="96">
        <v>674772</v>
      </c>
      <c r="H244" s="96">
        <v>-359422</v>
      </c>
      <c r="I244" s="96">
        <v>585344</v>
      </c>
    </row>
    <row r="245" spans="1:9">
      <c r="A245" s="86" t="s">
        <v>428</v>
      </c>
      <c r="B245" s="86" t="s">
        <v>425</v>
      </c>
      <c r="C245" s="86" t="s">
        <v>428</v>
      </c>
      <c r="D245" s="86" t="s">
        <v>679</v>
      </c>
      <c r="E245" s="87" t="s">
        <v>832</v>
      </c>
      <c r="F245" s="96">
        <v>238000</v>
      </c>
      <c r="G245" s="96">
        <v>247695</v>
      </c>
      <c r="H245" s="96">
        <v>-9695</v>
      </c>
      <c r="I245" s="96">
        <v>230248</v>
      </c>
    </row>
    <row r="246" spans="1:9">
      <c r="A246" s="86" t="s">
        <v>428</v>
      </c>
      <c r="B246" s="86" t="s">
        <v>425</v>
      </c>
      <c r="C246" s="86" t="s">
        <v>428</v>
      </c>
      <c r="D246" s="86" t="s">
        <v>680</v>
      </c>
      <c r="E246" s="87" t="s">
        <v>833</v>
      </c>
      <c r="F246" s="96">
        <v>280383</v>
      </c>
      <c r="G246" s="96">
        <v>458165</v>
      </c>
      <c r="H246" s="96">
        <v>-177782</v>
      </c>
      <c r="I246" s="96">
        <v>603088</v>
      </c>
    </row>
    <row r="247" spans="1:9">
      <c r="A247" s="86" t="s">
        <v>428</v>
      </c>
      <c r="B247" s="86" t="s">
        <v>425</v>
      </c>
      <c r="C247" s="86" t="s">
        <v>428</v>
      </c>
      <c r="D247" s="86" t="s">
        <v>681</v>
      </c>
      <c r="E247" s="87" t="s">
        <v>834</v>
      </c>
      <c r="F247" s="96">
        <v>1103000</v>
      </c>
      <c r="G247" s="96">
        <v>1321140</v>
      </c>
      <c r="H247" s="96">
        <v>-218140</v>
      </c>
      <c r="I247" s="96">
        <v>1163297</v>
      </c>
    </row>
    <row r="248" spans="1:9">
      <c r="A248" s="86" t="s">
        <v>428</v>
      </c>
      <c r="B248" s="86" t="s">
        <v>425</v>
      </c>
      <c r="C248" s="86" t="s">
        <v>428</v>
      </c>
      <c r="D248" s="86" t="s">
        <v>682</v>
      </c>
      <c r="E248" s="87" t="s">
        <v>219</v>
      </c>
      <c r="F248" s="96">
        <v>226480</v>
      </c>
      <c r="G248" s="96">
        <v>161981</v>
      </c>
      <c r="H248" s="96">
        <v>64499</v>
      </c>
      <c r="I248" s="96">
        <v>208133</v>
      </c>
    </row>
    <row r="249" spans="1:9">
      <c r="A249" s="86" t="s">
        <v>428</v>
      </c>
      <c r="B249" s="86" t="s">
        <v>425</v>
      </c>
      <c r="C249" s="86" t="s">
        <v>428</v>
      </c>
      <c r="D249" s="86" t="s">
        <v>683</v>
      </c>
      <c r="E249" s="87" t="s">
        <v>835</v>
      </c>
      <c r="F249" s="96">
        <v>20000</v>
      </c>
      <c r="G249" s="96">
        <v>3471</v>
      </c>
      <c r="H249" s="96">
        <v>16529</v>
      </c>
      <c r="I249" s="96">
        <v>7</v>
      </c>
    </row>
    <row r="250" spans="1:9">
      <c r="A250" s="86" t="s">
        <v>428</v>
      </c>
      <c r="B250" s="86" t="s">
        <v>425</v>
      </c>
      <c r="C250" s="86" t="s">
        <v>428</v>
      </c>
      <c r="D250" s="86" t="s">
        <v>675</v>
      </c>
      <c r="E250" s="87" t="s">
        <v>830</v>
      </c>
      <c r="F250" s="96">
        <v>1099466</v>
      </c>
      <c r="G250" s="96">
        <v>753223</v>
      </c>
      <c r="H250" s="96">
        <v>346243</v>
      </c>
      <c r="I250" s="96">
        <v>678363</v>
      </c>
    </row>
    <row r="251" spans="1:9">
      <c r="A251" s="86" t="s">
        <v>428</v>
      </c>
      <c r="B251" s="86" t="s">
        <v>425</v>
      </c>
      <c r="C251" s="86" t="s">
        <v>610</v>
      </c>
      <c r="D251" s="86" t="s">
        <v>956</v>
      </c>
      <c r="E251" s="87" t="s">
        <v>957</v>
      </c>
      <c r="F251" s="96"/>
      <c r="G251" s="96"/>
      <c r="H251" s="96">
        <v>0</v>
      </c>
      <c r="I251" s="96">
        <v>67629</v>
      </c>
    </row>
    <row r="252" spans="1:9">
      <c r="A252" s="86" t="s">
        <v>428</v>
      </c>
      <c r="B252" s="86" t="s">
        <v>428</v>
      </c>
      <c r="C252" s="86" t="s">
        <v>244</v>
      </c>
      <c r="D252" s="86" t="s">
        <v>528</v>
      </c>
      <c r="E252" s="87" t="s">
        <v>478</v>
      </c>
      <c r="F252" s="96">
        <v>17000000</v>
      </c>
      <c r="G252" s="96">
        <v>15670439</v>
      </c>
      <c r="H252" s="96">
        <v>1329561</v>
      </c>
      <c r="I252" s="96">
        <v>14730003</v>
      </c>
    </row>
    <row r="253" spans="1:9">
      <c r="A253" s="86" t="s">
        <v>428</v>
      </c>
      <c r="B253" s="86" t="s">
        <v>428</v>
      </c>
      <c r="C253" s="86" t="s">
        <v>244</v>
      </c>
      <c r="D253" s="86" t="s">
        <v>684</v>
      </c>
      <c r="E253" s="87" t="s">
        <v>836</v>
      </c>
      <c r="F253" s="96">
        <v>20000</v>
      </c>
      <c r="G253" s="96">
        <v>20000</v>
      </c>
      <c r="H253" s="96">
        <v>0</v>
      </c>
      <c r="I253" s="96">
        <v>20000</v>
      </c>
    </row>
    <row r="254" spans="1:9">
      <c r="A254" s="86" t="s">
        <v>428</v>
      </c>
      <c r="B254" s="86" t="s">
        <v>428</v>
      </c>
      <c r="C254" s="86" t="s">
        <v>244</v>
      </c>
      <c r="D254" s="86" t="s">
        <v>685</v>
      </c>
      <c r="E254" s="87" t="s">
        <v>837</v>
      </c>
      <c r="F254" s="96">
        <v>20000</v>
      </c>
      <c r="G254" s="96">
        <v>20000</v>
      </c>
      <c r="H254" s="96">
        <v>0</v>
      </c>
      <c r="I254" s="96">
        <v>20000</v>
      </c>
    </row>
    <row r="255" spans="1:9">
      <c r="A255" s="86" t="s">
        <v>428</v>
      </c>
      <c r="B255" s="86" t="s">
        <v>428</v>
      </c>
      <c r="C255" s="86" t="s">
        <v>244</v>
      </c>
      <c r="D255" s="86" t="s">
        <v>686</v>
      </c>
      <c r="E255" s="87" t="s">
        <v>220</v>
      </c>
      <c r="F255" s="96">
        <v>713186981</v>
      </c>
      <c r="G255" s="96">
        <v>565431839</v>
      </c>
      <c r="H255" s="96">
        <v>147755142</v>
      </c>
      <c r="I255" s="96">
        <v>619979520</v>
      </c>
    </row>
    <row r="256" spans="1:9">
      <c r="A256" s="86" t="s">
        <v>428</v>
      </c>
      <c r="B256" s="86" t="s">
        <v>428</v>
      </c>
      <c r="C256" s="86" t="s">
        <v>244</v>
      </c>
      <c r="D256" s="86" t="s">
        <v>687</v>
      </c>
      <c r="E256" s="87" t="s">
        <v>838</v>
      </c>
      <c r="F256" s="97"/>
      <c r="G256" s="96">
        <v>89949</v>
      </c>
      <c r="H256" s="96">
        <v>-89949</v>
      </c>
      <c r="I256" s="97">
        <v>67084</v>
      </c>
    </row>
    <row r="257" spans="1:9">
      <c r="A257" s="86" t="s">
        <v>428</v>
      </c>
      <c r="B257" s="86" t="s">
        <v>428</v>
      </c>
      <c r="C257" s="86" t="s">
        <v>244</v>
      </c>
      <c r="D257" s="86" t="s">
        <v>989</v>
      </c>
      <c r="E257" s="87" t="s">
        <v>990</v>
      </c>
      <c r="F257" s="96"/>
      <c r="G257" s="96">
        <v>303000</v>
      </c>
      <c r="H257" s="96">
        <v>-303000</v>
      </c>
      <c r="I257" s="96"/>
    </row>
    <row r="258" spans="1:9">
      <c r="A258" s="86" t="s">
        <v>428</v>
      </c>
      <c r="B258" s="86" t="s">
        <v>428</v>
      </c>
      <c r="C258" s="86" t="s">
        <v>610</v>
      </c>
      <c r="D258" s="86" t="s">
        <v>688</v>
      </c>
      <c r="E258" s="87" t="s">
        <v>186</v>
      </c>
      <c r="F258" s="96"/>
      <c r="G258" s="96">
        <v>164139</v>
      </c>
      <c r="H258" s="96">
        <v>-164139</v>
      </c>
      <c r="I258" s="96"/>
    </row>
    <row r="259" spans="1:9">
      <c r="A259" s="86" t="s">
        <v>428</v>
      </c>
      <c r="B259" s="86" t="s">
        <v>441</v>
      </c>
      <c r="C259" s="86" t="s">
        <v>262</v>
      </c>
      <c r="D259" s="86" t="s">
        <v>958</v>
      </c>
      <c r="E259" s="87" t="s">
        <v>959</v>
      </c>
      <c r="F259" s="96"/>
      <c r="G259" s="96">
        <v>18013247</v>
      </c>
      <c r="H259" s="96">
        <v>-18013245</v>
      </c>
      <c r="I259" s="96">
        <v>2388542</v>
      </c>
    </row>
    <row r="260" spans="1:9">
      <c r="A260" s="86" t="s">
        <v>428</v>
      </c>
      <c r="B260" s="86" t="s">
        <v>441</v>
      </c>
      <c r="C260" s="86" t="s">
        <v>262</v>
      </c>
      <c r="D260" s="86" t="s">
        <v>689</v>
      </c>
      <c r="E260" s="87" t="s">
        <v>839</v>
      </c>
      <c r="F260" s="96">
        <v>200000</v>
      </c>
      <c r="G260" s="96">
        <v>93386</v>
      </c>
      <c r="H260" s="96">
        <v>106614</v>
      </c>
      <c r="I260" s="96">
        <v>110633</v>
      </c>
    </row>
    <row r="261" spans="1:9">
      <c r="A261" s="86" t="s">
        <v>428</v>
      </c>
      <c r="B261" s="86" t="s">
        <v>441</v>
      </c>
      <c r="C261" s="86" t="s">
        <v>262</v>
      </c>
      <c r="D261" s="86" t="s">
        <v>690</v>
      </c>
      <c r="E261" s="87" t="s">
        <v>840</v>
      </c>
      <c r="F261" s="97">
        <v>700000</v>
      </c>
      <c r="G261" s="96">
        <v>482417</v>
      </c>
      <c r="H261" s="96">
        <v>217583</v>
      </c>
      <c r="I261" s="96">
        <v>640363</v>
      </c>
    </row>
    <row r="262" spans="1:9">
      <c r="A262" s="86" t="s">
        <v>428</v>
      </c>
      <c r="B262" s="86" t="s">
        <v>441</v>
      </c>
      <c r="C262" s="86" t="s">
        <v>262</v>
      </c>
      <c r="D262" s="86" t="s">
        <v>691</v>
      </c>
      <c r="E262" s="87" t="s">
        <v>841</v>
      </c>
      <c r="F262" s="97">
        <v>4500000</v>
      </c>
      <c r="G262" s="97">
        <v>4822505</v>
      </c>
      <c r="H262" s="96">
        <v>-322505</v>
      </c>
      <c r="I262" s="96">
        <v>5610507</v>
      </c>
    </row>
    <row r="263" spans="1:9">
      <c r="A263" s="86" t="s">
        <v>428</v>
      </c>
      <c r="B263" s="86" t="s">
        <v>441</v>
      </c>
      <c r="C263" s="86" t="s">
        <v>262</v>
      </c>
      <c r="D263" s="86" t="s">
        <v>692</v>
      </c>
      <c r="E263" s="87" t="s">
        <v>842</v>
      </c>
      <c r="F263" s="97">
        <v>2200000</v>
      </c>
      <c r="G263" s="97">
        <v>1504231</v>
      </c>
      <c r="H263" s="96">
        <v>695769</v>
      </c>
      <c r="I263" s="96">
        <v>1692152</v>
      </c>
    </row>
    <row r="264" spans="1:9">
      <c r="A264" s="86" t="s">
        <v>428</v>
      </c>
      <c r="B264" s="86" t="s">
        <v>441</v>
      </c>
      <c r="C264" s="86" t="s">
        <v>262</v>
      </c>
      <c r="D264" s="86" t="s">
        <v>693</v>
      </c>
      <c r="E264" s="87" t="s">
        <v>843</v>
      </c>
      <c r="F264" s="97">
        <v>3500000</v>
      </c>
      <c r="G264" s="97">
        <v>6892670</v>
      </c>
      <c r="H264" s="96">
        <v>-3392670</v>
      </c>
      <c r="I264" s="96">
        <v>8335390</v>
      </c>
    </row>
    <row r="265" spans="1:9">
      <c r="A265" s="86" t="s">
        <v>428</v>
      </c>
      <c r="B265" s="86" t="s">
        <v>441</v>
      </c>
      <c r="C265" s="86" t="s">
        <v>262</v>
      </c>
      <c r="D265" s="86" t="s">
        <v>694</v>
      </c>
      <c r="E265" s="87" t="s">
        <v>844</v>
      </c>
      <c r="F265" s="97">
        <v>34500000</v>
      </c>
      <c r="G265" s="97">
        <v>17568200</v>
      </c>
      <c r="H265" s="96">
        <v>16931800</v>
      </c>
      <c r="I265" s="96">
        <v>17617487</v>
      </c>
    </row>
    <row r="266" spans="1:9">
      <c r="A266" s="86" t="s">
        <v>428</v>
      </c>
      <c r="B266" s="86" t="s">
        <v>441</v>
      </c>
      <c r="C266" s="86" t="s">
        <v>262</v>
      </c>
      <c r="D266" s="86" t="s">
        <v>960</v>
      </c>
      <c r="E266" s="87" t="s">
        <v>961</v>
      </c>
      <c r="F266" s="97">
        <v>900000</v>
      </c>
      <c r="G266" s="97"/>
      <c r="H266" s="96">
        <v>900000</v>
      </c>
      <c r="I266" s="96"/>
    </row>
    <row r="267" spans="1:9">
      <c r="A267" s="86" t="s">
        <v>428</v>
      </c>
      <c r="B267" s="86" t="s">
        <v>441</v>
      </c>
      <c r="C267" s="86" t="s">
        <v>262</v>
      </c>
      <c r="D267" s="86" t="s">
        <v>695</v>
      </c>
      <c r="E267" s="87" t="s">
        <v>845</v>
      </c>
      <c r="F267" s="97">
        <v>26000000</v>
      </c>
      <c r="G267" s="97">
        <v>42805683</v>
      </c>
      <c r="H267" s="96">
        <v>-16805683</v>
      </c>
      <c r="I267" s="96">
        <v>25850000</v>
      </c>
    </row>
    <row r="268" spans="1:9">
      <c r="A268" s="86" t="s">
        <v>428</v>
      </c>
      <c r="B268" s="86" t="s">
        <v>441</v>
      </c>
      <c r="C268" s="86" t="s">
        <v>262</v>
      </c>
      <c r="D268" s="86" t="s">
        <v>962</v>
      </c>
      <c r="E268" s="87" t="s">
        <v>963</v>
      </c>
      <c r="F268" s="97">
        <v>32000000</v>
      </c>
      <c r="G268" s="97"/>
      <c r="H268" s="96">
        <v>32000000</v>
      </c>
      <c r="I268" s="96"/>
    </row>
    <row r="269" spans="1:9">
      <c r="A269" s="86" t="s">
        <v>428</v>
      </c>
      <c r="B269" s="86" t="s">
        <v>441</v>
      </c>
      <c r="C269" s="86" t="s">
        <v>243</v>
      </c>
      <c r="D269" s="86" t="s">
        <v>696</v>
      </c>
      <c r="E269" s="87" t="s">
        <v>846</v>
      </c>
      <c r="F269" s="97">
        <v>34000000</v>
      </c>
      <c r="G269" s="97">
        <v>18385975</v>
      </c>
      <c r="H269" s="96">
        <v>15614025</v>
      </c>
      <c r="I269" s="96">
        <v>18502431</v>
      </c>
    </row>
    <row r="270" spans="1:9">
      <c r="A270" s="86" t="s">
        <v>428</v>
      </c>
      <c r="B270" s="86" t="s">
        <v>441</v>
      </c>
      <c r="C270" s="86" t="s">
        <v>243</v>
      </c>
      <c r="D270" s="86" t="s">
        <v>697</v>
      </c>
      <c r="E270" s="87" t="s">
        <v>221</v>
      </c>
      <c r="F270" s="97">
        <v>14000000</v>
      </c>
      <c r="G270" s="97">
        <v>12803833</v>
      </c>
      <c r="H270" s="96">
        <v>1196167</v>
      </c>
      <c r="I270" s="96">
        <v>7204680</v>
      </c>
    </row>
    <row r="271" spans="1:9">
      <c r="A271" s="86" t="s">
        <v>428</v>
      </c>
      <c r="B271" s="86" t="s">
        <v>441</v>
      </c>
      <c r="C271" s="86" t="s">
        <v>243</v>
      </c>
      <c r="D271" s="86" t="s">
        <v>698</v>
      </c>
      <c r="E271" s="87" t="s">
        <v>847</v>
      </c>
      <c r="F271" s="97">
        <v>500000</v>
      </c>
      <c r="G271" s="97">
        <v>1608214</v>
      </c>
      <c r="H271" s="96">
        <v>-1108214</v>
      </c>
      <c r="I271" s="96">
        <v>2357769</v>
      </c>
    </row>
    <row r="272" spans="1:9">
      <c r="A272" s="86" t="s">
        <v>428</v>
      </c>
      <c r="B272" s="86" t="s">
        <v>441</v>
      </c>
      <c r="C272" s="86" t="s">
        <v>243</v>
      </c>
      <c r="D272" s="86" t="s">
        <v>699</v>
      </c>
      <c r="E272" s="87" t="s">
        <v>848</v>
      </c>
      <c r="F272" s="97">
        <v>1000000</v>
      </c>
      <c r="G272" s="97">
        <v>637010</v>
      </c>
      <c r="H272" s="96">
        <v>362990</v>
      </c>
      <c r="I272" s="96">
        <v>369993</v>
      </c>
    </row>
    <row r="273" spans="1:9">
      <c r="A273" s="86" t="s">
        <v>428</v>
      </c>
      <c r="B273" s="86" t="s">
        <v>441</v>
      </c>
      <c r="C273" s="86" t="s">
        <v>243</v>
      </c>
      <c r="D273" s="86" t="s">
        <v>700</v>
      </c>
      <c r="E273" s="87" t="s">
        <v>849</v>
      </c>
      <c r="F273" s="97">
        <v>26000000</v>
      </c>
      <c r="G273" s="97">
        <v>24735432</v>
      </c>
      <c r="H273" s="96">
        <v>1264568</v>
      </c>
      <c r="I273" s="96">
        <v>23828001</v>
      </c>
    </row>
    <row r="274" spans="1:9">
      <c r="A274" s="86" t="s">
        <v>428</v>
      </c>
      <c r="B274" s="86" t="s">
        <v>441</v>
      </c>
      <c r="C274" s="86" t="s">
        <v>425</v>
      </c>
      <c r="D274" s="86" t="s">
        <v>701</v>
      </c>
      <c r="E274" s="87" t="s">
        <v>850</v>
      </c>
      <c r="F274" s="97">
        <v>13600000</v>
      </c>
      <c r="G274" s="97">
        <v>11472680</v>
      </c>
      <c r="H274" s="96">
        <v>2127320</v>
      </c>
      <c r="I274" s="96">
        <v>11636559</v>
      </c>
    </row>
    <row r="275" spans="1:9">
      <c r="A275" s="86" t="s">
        <v>428</v>
      </c>
      <c r="B275" s="86" t="s">
        <v>441</v>
      </c>
      <c r="C275" s="86" t="s">
        <v>425</v>
      </c>
      <c r="D275" s="86" t="s">
        <v>702</v>
      </c>
      <c r="E275" s="87" t="s">
        <v>851</v>
      </c>
      <c r="F275" s="97">
        <v>50610000</v>
      </c>
      <c r="G275" s="97">
        <v>37342638</v>
      </c>
      <c r="H275" s="96">
        <v>13267362</v>
      </c>
      <c r="I275" s="96">
        <v>41443677</v>
      </c>
    </row>
    <row r="276" spans="1:9">
      <c r="A276" s="86" t="s">
        <v>428</v>
      </c>
      <c r="B276" s="86" t="s">
        <v>441</v>
      </c>
      <c r="C276" s="86" t="s">
        <v>425</v>
      </c>
      <c r="D276" s="86" t="s">
        <v>703</v>
      </c>
      <c r="E276" s="87" t="s">
        <v>852</v>
      </c>
      <c r="F276" s="97">
        <v>2790000</v>
      </c>
      <c r="G276" s="97">
        <v>3052300</v>
      </c>
      <c r="H276" s="96">
        <v>-262300</v>
      </c>
      <c r="I276" s="96">
        <v>2607677</v>
      </c>
    </row>
    <row r="277" spans="1:9">
      <c r="A277" s="86" t="s">
        <v>428</v>
      </c>
      <c r="B277" s="86" t="s">
        <v>441</v>
      </c>
      <c r="C277" s="86" t="s">
        <v>441</v>
      </c>
      <c r="D277" s="86" t="s">
        <v>704</v>
      </c>
      <c r="E277" s="87" t="s">
        <v>853</v>
      </c>
      <c r="F277" s="97"/>
      <c r="G277" s="97"/>
      <c r="H277" s="96">
        <v>0</v>
      </c>
      <c r="I277" s="96">
        <v>159150</v>
      </c>
    </row>
    <row r="278" spans="1:9">
      <c r="A278" s="86" t="s">
        <v>428</v>
      </c>
      <c r="B278" s="86" t="s">
        <v>441</v>
      </c>
      <c r="C278" s="86" t="s">
        <v>441</v>
      </c>
      <c r="D278" s="86" t="s">
        <v>705</v>
      </c>
      <c r="E278" s="87" t="s">
        <v>222</v>
      </c>
      <c r="F278" s="97">
        <v>1927789</v>
      </c>
      <c r="G278" s="97">
        <v>1721386</v>
      </c>
      <c r="H278" s="96">
        <v>206403</v>
      </c>
      <c r="I278" s="96">
        <v>1157062</v>
      </c>
    </row>
    <row r="279" spans="1:9">
      <c r="A279" s="86" t="s">
        <v>428</v>
      </c>
      <c r="B279" s="86" t="s">
        <v>441</v>
      </c>
      <c r="C279" s="86" t="s">
        <v>441</v>
      </c>
      <c r="D279" s="86" t="s">
        <v>706</v>
      </c>
      <c r="E279" s="87" t="s">
        <v>223</v>
      </c>
      <c r="F279" s="97">
        <v>1204456</v>
      </c>
      <c r="G279" s="97">
        <v>1734824</v>
      </c>
      <c r="H279" s="96">
        <v>-530368</v>
      </c>
      <c r="I279" s="96">
        <v>3231091</v>
      </c>
    </row>
    <row r="280" spans="1:9">
      <c r="A280" s="86" t="s">
        <v>428</v>
      </c>
      <c r="B280" s="86" t="s">
        <v>441</v>
      </c>
      <c r="C280" s="86" t="s">
        <v>441</v>
      </c>
      <c r="D280" s="86" t="s">
        <v>707</v>
      </c>
      <c r="E280" s="87" t="s">
        <v>854</v>
      </c>
      <c r="F280" s="97">
        <v>40000</v>
      </c>
      <c r="G280" s="97">
        <v>40144</v>
      </c>
      <c r="H280" s="96">
        <v>-144</v>
      </c>
      <c r="I280" s="96">
        <v>20007</v>
      </c>
    </row>
    <row r="281" spans="1:9">
      <c r="A281" s="86" t="s">
        <v>428</v>
      </c>
      <c r="B281" s="86" t="s">
        <v>441</v>
      </c>
      <c r="C281" s="86" t="s">
        <v>441</v>
      </c>
      <c r="D281" s="86" t="s">
        <v>708</v>
      </c>
      <c r="E281" s="87" t="s">
        <v>855</v>
      </c>
      <c r="F281" s="97">
        <v>200000</v>
      </c>
      <c r="G281" s="97">
        <v>12034</v>
      </c>
      <c r="H281" s="96">
        <v>187966</v>
      </c>
      <c r="I281" s="96"/>
    </row>
    <row r="282" spans="1:9">
      <c r="A282" s="86" t="s">
        <v>428</v>
      </c>
      <c r="B282" s="86" t="s">
        <v>441</v>
      </c>
      <c r="C282" s="86" t="s">
        <v>441</v>
      </c>
      <c r="D282" s="86" t="s">
        <v>709</v>
      </c>
      <c r="E282" s="87" t="s">
        <v>2</v>
      </c>
      <c r="F282" s="97">
        <v>10244700</v>
      </c>
      <c r="G282" s="97">
        <v>10232600</v>
      </c>
      <c r="H282" s="96">
        <v>12100</v>
      </c>
      <c r="I282" s="96">
        <v>9199200</v>
      </c>
    </row>
    <row r="283" spans="1:9">
      <c r="A283" s="86" t="s">
        <v>428</v>
      </c>
      <c r="B283" s="86" t="s">
        <v>441</v>
      </c>
      <c r="C283" s="86" t="s">
        <v>441</v>
      </c>
      <c r="D283" s="86" t="s">
        <v>710</v>
      </c>
      <c r="E283" s="87" t="s">
        <v>479</v>
      </c>
      <c r="F283" s="97">
        <v>75000000</v>
      </c>
      <c r="G283" s="97">
        <v>56493200</v>
      </c>
      <c r="H283" s="96">
        <v>18506800</v>
      </c>
      <c r="I283" s="96">
        <v>52823428</v>
      </c>
    </row>
    <row r="284" spans="1:9">
      <c r="A284" s="86" t="s">
        <v>428</v>
      </c>
      <c r="B284" s="86" t="s">
        <v>441</v>
      </c>
      <c r="C284" s="86" t="s">
        <v>441</v>
      </c>
      <c r="D284" s="86" t="s">
        <v>964</v>
      </c>
      <c r="E284" s="87" t="s">
        <v>965</v>
      </c>
      <c r="F284" s="97">
        <v>37492015</v>
      </c>
      <c r="G284" s="97">
        <v>37493164</v>
      </c>
      <c r="H284" s="96">
        <v>-1149</v>
      </c>
      <c r="I284" s="96">
        <v>12531517</v>
      </c>
    </row>
    <row r="285" spans="1:9">
      <c r="A285" s="86" t="s">
        <v>428</v>
      </c>
      <c r="B285" s="86" t="s">
        <v>441</v>
      </c>
      <c r="C285" s="86" t="s">
        <v>441</v>
      </c>
      <c r="D285" s="86" t="s">
        <v>711</v>
      </c>
      <c r="E285" s="87" t="s">
        <v>856</v>
      </c>
      <c r="F285" s="97">
        <v>73000</v>
      </c>
      <c r="G285" s="97">
        <v>48400</v>
      </c>
      <c r="H285" s="96">
        <v>24600</v>
      </c>
      <c r="I285" s="96">
        <v>138883580</v>
      </c>
    </row>
    <row r="286" spans="1:9">
      <c r="A286" s="86" t="s">
        <v>428</v>
      </c>
      <c r="B286" s="86" t="s">
        <v>441</v>
      </c>
      <c r="C286" s="86" t="s">
        <v>531</v>
      </c>
      <c r="D286" s="86" t="s">
        <v>712</v>
      </c>
      <c r="E286" s="87" t="s">
        <v>224</v>
      </c>
      <c r="F286" s="97">
        <v>34000</v>
      </c>
      <c r="G286" s="97">
        <v>115098</v>
      </c>
      <c r="H286" s="96">
        <v>-81098</v>
      </c>
      <c r="I286" s="96">
        <v>247470</v>
      </c>
    </row>
    <row r="287" spans="1:9">
      <c r="A287" s="86" t="s">
        <v>428</v>
      </c>
      <c r="B287" s="86" t="s">
        <v>441</v>
      </c>
      <c r="C287" s="86" t="s">
        <v>610</v>
      </c>
      <c r="D287" s="86" t="s">
        <v>966</v>
      </c>
      <c r="E287" s="87" t="s">
        <v>967</v>
      </c>
      <c r="F287" s="97">
        <v>41006645</v>
      </c>
      <c r="G287" s="97">
        <v>41006645</v>
      </c>
      <c r="H287" s="96">
        <v>0</v>
      </c>
      <c r="I287" s="96">
        <v>30000000</v>
      </c>
    </row>
    <row r="288" spans="1:9">
      <c r="A288" s="86" t="s">
        <v>428</v>
      </c>
      <c r="B288" s="86" t="s">
        <v>441</v>
      </c>
      <c r="C288" s="86" t="s">
        <v>610</v>
      </c>
      <c r="D288" s="86" t="s">
        <v>711</v>
      </c>
      <c r="E288" s="87" t="s">
        <v>856</v>
      </c>
      <c r="F288" s="97">
        <v>1285078</v>
      </c>
      <c r="G288" s="97">
        <v>1403834</v>
      </c>
      <c r="H288" s="96">
        <v>-118756</v>
      </c>
      <c r="I288" s="96">
        <v>743942</v>
      </c>
    </row>
    <row r="289" spans="1:9">
      <c r="A289" s="215" t="s">
        <v>36</v>
      </c>
      <c r="B289" s="215"/>
      <c r="C289" s="215"/>
      <c r="D289" s="215"/>
      <c r="E289" s="215"/>
      <c r="F289" s="122">
        <f>SUM(F6:F288)</f>
        <v>2658667651</v>
      </c>
      <c r="G289" s="122">
        <f>SUM(G6:G288)</f>
        <v>2523859250</v>
      </c>
      <c r="H289" s="122">
        <f>SUM(H6:H288)</f>
        <v>134808401</v>
      </c>
      <c r="I289" s="122">
        <f>SUM(I6:I288)</f>
        <v>2412188284</v>
      </c>
    </row>
  </sheetData>
  <mergeCells count="6">
    <mergeCell ref="A289:E289"/>
    <mergeCell ref="A1:I1"/>
    <mergeCell ref="A3:D3"/>
    <mergeCell ref="E3:E4"/>
    <mergeCell ref="F3:H3"/>
    <mergeCell ref="I3:I4"/>
  </mergeCells>
  <phoneticPr fontId="15" type="noConversion"/>
  <pageMargins left="0.18" right="0.17" top="0.51" bottom="0.5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5"/>
  <sheetViews>
    <sheetView view="pageBreakPreview" zoomScaleNormal="100" zoomScaleSheetLayoutView="100" workbookViewId="0">
      <selection sqref="A1:G1"/>
    </sheetView>
  </sheetViews>
  <sheetFormatPr defaultRowHeight="12.75"/>
  <cols>
    <col min="1" max="1" width="53.140625" bestFit="1" customWidth="1"/>
    <col min="2" max="3" width="17" customWidth="1"/>
    <col min="4" max="4" width="10.140625" customWidth="1"/>
    <col min="5" max="5" width="14.5703125" customWidth="1"/>
  </cols>
  <sheetData>
    <row r="1" spans="1:7" ht="18.75">
      <c r="A1" s="193" t="s">
        <v>865</v>
      </c>
      <c r="B1" s="194"/>
      <c r="C1" s="194"/>
      <c r="D1" s="206"/>
      <c r="E1" s="206"/>
      <c r="F1" s="206"/>
      <c r="G1" s="206"/>
    </row>
    <row r="2" spans="1:7">
      <c r="A2" s="11"/>
      <c r="B2" s="11"/>
      <c r="C2" s="11"/>
      <c r="D2" s="11"/>
      <c r="E2" s="11"/>
      <c r="F2" s="11"/>
      <c r="G2" s="11"/>
    </row>
    <row r="3" spans="1:7" ht="18.75">
      <c r="A3" s="73"/>
      <c r="B3" s="73"/>
      <c r="C3" s="73"/>
      <c r="D3" s="73"/>
      <c r="E3" s="74" t="s">
        <v>67</v>
      </c>
      <c r="F3" s="11"/>
      <c r="G3" s="11"/>
    </row>
    <row r="4" spans="1:7" ht="36" customHeight="1">
      <c r="A4" s="124" t="s">
        <v>866</v>
      </c>
      <c r="B4" s="175" t="s">
        <v>867</v>
      </c>
      <c r="C4" s="175" t="s">
        <v>868</v>
      </c>
      <c r="D4" s="175" t="s">
        <v>110</v>
      </c>
      <c r="E4" s="175" t="s">
        <v>906</v>
      </c>
      <c r="F4" s="11"/>
      <c r="G4" s="11"/>
    </row>
    <row r="5" spans="1:7" ht="25.5" customHeight="1">
      <c r="A5" s="176" t="s">
        <v>898</v>
      </c>
      <c r="B5" s="277">
        <v>160364574</v>
      </c>
      <c r="C5" s="277">
        <v>157334329</v>
      </c>
      <c r="D5" s="278">
        <f>C5/B5*100</f>
        <v>98.110402488270253</v>
      </c>
      <c r="E5" s="277">
        <v>209004093</v>
      </c>
      <c r="F5" s="11"/>
      <c r="G5" s="11"/>
    </row>
    <row r="6" spans="1:7" ht="25.5" customHeight="1">
      <c r="A6" s="176" t="s">
        <v>899</v>
      </c>
      <c r="B6" s="277">
        <v>9705280</v>
      </c>
      <c r="C6" s="277">
        <v>8955280</v>
      </c>
      <c r="D6" s="278">
        <f t="shared" ref="D6:D14" si="0">C6/B6*100</f>
        <v>92.272247683735046</v>
      </c>
      <c r="E6" s="277">
        <v>6380188</v>
      </c>
      <c r="F6" s="11"/>
      <c r="G6" s="11"/>
    </row>
    <row r="7" spans="1:7" ht="25.5" customHeight="1">
      <c r="A7" s="176" t="s">
        <v>479</v>
      </c>
      <c r="B7" s="277">
        <v>112492015</v>
      </c>
      <c r="C7" s="277">
        <v>93986364</v>
      </c>
      <c r="D7" s="278">
        <f t="shared" si="0"/>
        <v>83.549364814915975</v>
      </c>
      <c r="E7" s="277">
        <v>204199945</v>
      </c>
      <c r="F7" s="11"/>
      <c r="G7" s="11"/>
    </row>
    <row r="8" spans="1:7" ht="25.5" customHeight="1">
      <c r="A8" s="176" t="s">
        <v>869</v>
      </c>
      <c r="B8" s="277">
        <v>67000000</v>
      </c>
      <c r="C8" s="277">
        <v>51867618</v>
      </c>
      <c r="D8" s="278">
        <f t="shared" si="0"/>
        <v>77.414355223880591</v>
      </c>
      <c r="E8" s="277">
        <v>55687913</v>
      </c>
      <c r="F8" s="11"/>
      <c r="G8" s="11"/>
    </row>
    <row r="9" spans="1:7" ht="25.5" customHeight="1">
      <c r="A9" s="176" t="s">
        <v>900</v>
      </c>
      <c r="B9" s="277">
        <v>78618079</v>
      </c>
      <c r="C9" s="277">
        <v>47449077</v>
      </c>
      <c r="D9" s="278">
        <f t="shared" si="0"/>
        <v>60.353900277822866</v>
      </c>
      <c r="E9" s="277">
        <v>65206383</v>
      </c>
      <c r="F9" s="11"/>
      <c r="G9" s="11"/>
    </row>
    <row r="10" spans="1:7" ht="25.5" customHeight="1">
      <c r="A10" s="176" t="s">
        <v>870</v>
      </c>
      <c r="B10" s="277">
        <v>64314100</v>
      </c>
      <c r="C10" s="277">
        <v>44314100</v>
      </c>
      <c r="D10" s="278">
        <f t="shared" si="0"/>
        <v>68.902620109742656</v>
      </c>
      <c r="E10" s="277">
        <v>40406300</v>
      </c>
      <c r="F10" s="11"/>
      <c r="G10" s="11"/>
    </row>
    <row r="11" spans="1:7" ht="25.5" customHeight="1">
      <c r="A11" s="176" t="s">
        <v>871</v>
      </c>
      <c r="B11" s="277">
        <v>4900078</v>
      </c>
      <c r="C11" s="277">
        <v>3900810</v>
      </c>
      <c r="D11" s="278">
        <f t="shared" si="0"/>
        <v>79.607100131875455</v>
      </c>
      <c r="E11" s="277">
        <v>6506731</v>
      </c>
      <c r="F11" s="11"/>
      <c r="G11" s="11"/>
    </row>
    <row r="12" spans="1:7" ht="25.5" customHeight="1">
      <c r="A12" s="176" t="s">
        <v>1139</v>
      </c>
      <c r="B12" s="277">
        <v>180000000</v>
      </c>
      <c r="C12" s="277">
        <v>150352803</v>
      </c>
      <c r="D12" s="278">
        <f t="shared" si="0"/>
        <v>83.529335000000003</v>
      </c>
      <c r="E12" s="277">
        <v>114507948</v>
      </c>
      <c r="F12" s="11"/>
      <c r="G12" s="11"/>
    </row>
    <row r="13" spans="1:7" ht="25.5" customHeight="1">
      <c r="A13" s="176" t="s">
        <v>872</v>
      </c>
      <c r="B13" s="277">
        <v>74289017</v>
      </c>
      <c r="C13" s="277">
        <v>11689937</v>
      </c>
      <c r="D13" s="278">
        <f t="shared" si="0"/>
        <v>15.735754048273382</v>
      </c>
      <c r="E13" s="277">
        <v>16107786</v>
      </c>
      <c r="F13" s="11"/>
      <c r="G13" s="11"/>
    </row>
    <row r="14" spans="1:7" ht="21" customHeight="1">
      <c r="A14" s="169" t="s">
        <v>36</v>
      </c>
      <c r="B14" s="140">
        <f>SUM(B5:B13)</f>
        <v>751683143</v>
      </c>
      <c r="C14" s="140">
        <f>SUM(C5:C13)</f>
        <v>569850318</v>
      </c>
      <c r="D14" s="177">
        <f t="shared" si="0"/>
        <v>75.809910506400698</v>
      </c>
      <c r="E14" s="140">
        <f>SUM(E5:E13)</f>
        <v>718007287</v>
      </c>
      <c r="F14" s="11"/>
      <c r="G14" s="11"/>
    </row>
    <row r="15" spans="1:7">
      <c r="A15" s="11"/>
      <c r="B15" s="11"/>
      <c r="C15" s="11"/>
      <c r="D15" s="11"/>
      <c r="E15" s="11"/>
      <c r="F15" s="11"/>
      <c r="G15" s="11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4"/>
  <sheetViews>
    <sheetView showWhiteSpace="0" view="pageBreakPreview" zoomScaleNormal="100" zoomScaleSheetLayoutView="100" workbookViewId="0">
      <selection sqref="A1:E1"/>
    </sheetView>
  </sheetViews>
  <sheetFormatPr defaultRowHeight="21.75" customHeight="1"/>
  <cols>
    <col min="1" max="1" width="51.85546875" style="11" bestFit="1" customWidth="1"/>
    <col min="2" max="2" width="15.7109375" style="49" customWidth="1"/>
    <col min="3" max="3" width="15.85546875" style="49" bestFit="1" customWidth="1"/>
    <col min="4" max="4" width="15.5703125" style="78" customWidth="1"/>
    <col min="5" max="5" width="16" style="49" bestFit="1" customWidth="1"/>
    <col min="6" max="16384" width="9.140625" style="11"/>
  </cols>
  <sheetData>
    <row r="1" spans="1:5" s="75" customFormat="1" ht="27.75" customHeight="1">
      <c r="A1" s="193" t="s">
        <v>19</v>
      </c>
      <c r="B1" s="216"/>
      <c r="C1" s="216"/>
      <c r="D1" s="216"/>
      <c r="E1" s="216"/>
    </row>
    <row r="2" spans="1:5" ht="21.75" customHeight="1">
      <c r="A2" s="73"/>
      <c r="B2" s="73"/>
      <c r="C2" s="73"/>
      <c r="D2" s="73"/>
      <c r="E2" s="74" t="s">
        <v>67</v>
      </c>
    </row>
    <row r="3" spans="1:5" s="76" customFormat="1" ht="32.25" customHeight="1">
      <c r="A3" s="124" t="s">
        <v>107</v>
      </c>
      <c r="B3" s="124" t="s">
        <v>35</v>
      </c>
      <c r="C3" s="124" t="s">
        <v>66</v>
      </c>
      <c r="D3" s="125" t="s">
        <v>110</v>
      </c>
      <c r="E3" s="125" t="s">
        <v>906</v>
      </c>
    </row>
    <row r="4" spans="1:5" s="76" customFormat="1" ht="24.75" customHeight="1">
      <c r="A4" s="5" t="s">
        <v>50</v>
      </c>
      <c r="B4" s="13">
        <v>41689349</v>
      </c>
      <c r="C4" s="279">
        <v>41698349</v>
      </c>
      <c r="D4" s="81">
        <f>C4/B4*100</f>
        <v>100.02158824787597</v>
      </c>
      <c r="E4" s="77">
        <v>40909832</v>
      </c>
    </row>
    <row r="5" spans="1:5" s="60" customFormat="1" ht="21.75" customHeight="1">
      <c r="A5" s="5" t="s">
        <v>51</v>
      </c>
      <c r="B5" s="13">
        <v>4832753</v>
      </c>
      <c r="C5" s="279">
        <v>4000000</v>
      </c>
      <c r="D5" s="81">
        <f t="shared" ref="D5:D34" si="0">C5/B5*100</f>
        <v>82.768558624866614</v>
      </c>
      <c r="E5" s="77">
        <v>298865</v>
      </c>
    </row>
    <row r="6" spans="1:5" s="60" customFormat="1" ht="21.75" customHeight="1">
      <c r="A6" s="5" t="s">
        <v>52</v>
      </c>
      <c r="B6" s="13">
        <v>4462199</v>
      </c>
      <c r="C6" s="279">
        <v>36585</v>
      </c>
      <c r="D6" s="81">
        <f t="shared" si="0"/>
        <v>0.81988723497091898</v>
      </c>
      <c r="E6" s="77">
        <v>231450</v>
      </c>
    </row>
    <row r="7" spans="1:5" s="60" customFormat="1" ht="21.75" customHeight="1">
      <c r="A7" s="5" t="s">
        <v>237</v>
      </c>
      <c r="B7" s="13">
        <v>132600</v>
      </c>
      <c r="C7" s="279">
        <v>16575</v>
      </c>
      <c r="D7" s="81">
        <f t="shared" si="0"/>
        <v>12.5</v>
      </c>
      <c r="E7" s="77">
        <v>0</v>
      </c>
    </row>
    <row r="8" spans="1:5" s="60" customFormat="1" ht="21.75" customHeight="1">
      <c r="A8" s="5" t="s">
        <v>118</v>
      </c>
      <c r="B8" s="13">
        <v>1574169</v>
      </c>
      <c r="C8" s="279">
        <v>388588</v>
      </c>
      <c r="D8" s="81">
        <f t="shared" si="0"/>
        <v>24.685278391329014</v>
      </c>
      <c r="E8" s="77">
        <v>214353</v>
      </c>
    </row>
    <row r="9" spans="1:5" s="60" customFormat="1" ht="21.75" customHeight="1">
      <c r="A9" s="5" t="s">
        <v>72</v>
      </c>
      <c r="B9" s="13">
        <v>29704018</v>
      </c>
      <c r="C9" s="279">
        <v>11771922</v>
      </c>
      <c r="D9" s="81">
        <f t="shared" si="0"/>
        <v>39.630739518135222</v>
      </c>
      <c r="E9" s="77">
        <v>4425542</v>
      </c>
    </row>
    <row r="10" spans="1:5" s="60" customFormat="1" ht="21.75" customHeight="1">
      <c r="A10" s="5" t="s">
        <v>54</v>
      </c>
      <c r="B10" s="13">
        <v>29888720</v>
      </c>
      <c r="C10" s="279">
        <v>5522624</v>
      </c>
      <c r="D10" s="81">
        <f t="shared" si="0"/>
        <v>18.477285076108981</v>
      </c>
      <c r="E10" s="77">
        <v>10871487</v>
      </c>
    </row>
    <row r="11" spans="1:5" s="60" customFormat="1" ht="21.75" customHeight="1">
      <c r="A11" s="5" t="s">
        <v>464</v>
      </c>
      <c r="B11" s="13">
        <v>22117145</v>
      </c>
      <c r="C11" s="279">
        <v>9479203</v>
      </c>
      <c r="D11" s="81">
        <f t="shared" si="0"/>
        <v>42.859071548339536</v>
      </c>
      <c r="E11" s="77">
        <v>12341714</v>
      </c>
    </row>
    <row r="12" spans="1:5" s="60" customFormat="1" ht="21.75" customHeight="1">
      <c r="A12" s="5" t="s">
        <v>96</v>
      </c>
      <c r="B12" s="13">
        <v>797402</v>
      </c>
      <c r="C12" s="279">
        <v>275779</v>
      </c>
      <c r="D12" s="81">
        <f>C12/B12*100</f>
        <v>34.584688776802672</v>
      </c>
      <c r="E12" s="77">
        <v>63346</v>
      </c>
    </row>
    <row r="13" spans="1:5" s="60" customFormat="1" ht="21.75" customHeight="1">
      <c r="A13" s="5" t="s">
        <v>73</v>
      </c>
      <c r="B13" s="13">
        <v>37021910</v>
      </c>
      <c r="C13" s="279">
        <v>20496068</v>
      </c>
      <c r="D13" s="81">
        <f t="shared" si="0"/>
        <v>55.361995099658557</v>
      </c>
      <c r="E13" s="77">
        <v>9029573</v>
      </c>
    </row>
    <row r="14" spans="1:5" s="60" customFormat="1" ht="21.75" customHeight="1">
      <c r="A14" s="5" t="s">
        <v>93</v>
      </c>
      <c r="B14" s="13">
        <v>2730455</v>
      </c>
      <c r="C14" s="13">
        <v>1018593</v>
      </c>
      <c r="D14" s="81">
        <f t="shared" si="0"/>
        <v>37.304881420862088</v>
      </c>
      <c r="E14" s="77">
        <v>602887</v>
      </c>
    </row>
    <row r="15" spans="1:5" s="60" customFormat="1" ht="21.75" customHeight="1">
      <c r="A15" s="5" t="s">
        <v>61</v>
      </c>
      <c r="B15" s="13">
        <v>21196632</v>
      </c>
      <c r="C15" s="13">
        <v>5095279</v>
      </c>
      <c r="D15" s="81">
        <f t="shared" si="0"/>
        <v>24.038153797263639</v>
      </c>
      <c r="E15" s="77">
        <v>2750668</v>
      </c>
    </row>
    <row r="16" spans="1:5" s="60" customFormat="1" ht="21.75" customHeight="1">
      <c r="A16" s="5" t="s">
        <v>497</v>
      </c>
      <c r="B16" s="13">
        <v>237737117</v>
      </c>
      <c r="C16" s="13">
        <v>201397390</v>
      </c>
      <c r="D16" s="81">
        <f t="shared" si="0"/>
        <v>84.714323342282299</v>
      </c>
      <c r="E16" s="77">
        <v>127899889</v>
      </c>
    </row>
    <row r="17" spans="1:5" s="60" customFormat="1" ht="21.75" customHeight="1">
      <c r="A17" s="5" t="s">
        <v>1140</v>
      </c>
      <c r="B17" s="13">
        <v>7034837</v>
      </c>
      <c r="C17" s="13">
        <v>584758</v>
      </c>
      <c r="D17" s="81">
        <f t="shared" si="0"/>
        <v>8.3123176841197601</v>
      </c>
      <c r="E17" s="77">
        <v>2403652</v>
      </c>
    </row>
    <row r="18" spans="1:5" s="60" customFormat="1" ht="21.75" customHeight="1">
      <c r="A18" s="5" t="s">
        <v>239</v>
      </c>
      <c r="B18" s="13">
        <v>207155828</v>
      </c>
      <c r="C18" s="13">
        <v>134406387</v>
      </c>
      <c r="D18" s="81">
        <f t="shared" si="0"/>
        <v>64.881779237222332</v>
      </c>
      <c r="E18" s="77">
        <v>123265335</v>
      </c>
    </row>
    <row r="19" spans="1:5" s="60" customFormat="1" ht="21.75" customHeight="1">
      <c r="A19" s="5" t="s">
        <v>55</v>
      </c>
      <c r="B19" s="13">
        <v>2628100</v>
      </c>
      <c r="C19" s="13">
        <v>71790</v>
      </c>
      <c r="D19" s="81">
        <f t="shared" si="0"/>
        <v>2.7316312164681706</v>
      </c>
      <c r="E19" s="77">
        <v>24310</v>
      </c>
    </row>
    <row r="20" spans="1:5" s="60" customFormat="1" ht="21.75" customHeight="1">
      <c r="A20" s="5" t="s">
        <v>109</v>
      </c>
      <c r="B20" s="13">
        <v>11188507</v>
      </c>
      <c r="C20" s="13">
        <v>1481791</v>
      </c>
      <c r="D20" s="81">
        <f t="shared" si="0"/>
        <v>13.243867121859958</v>
      </c>
      <c r="E20" s="77">
        <v>811493</v>
      </c>
    </row>
    <row r="21" spans="1:5" s="60" customFormat="1" ht="21.75" customHeight="1">
      <c r="A21" s="5" t="s">
        <v>57</v>
      </c>
      <c r="B21" s="13">
        <v>26162345</v>
      </c>
      <c r="C21" s="13">
        <v>3349865</v>
      </c>
      <c r="D21" s="81">
        <f t="shared" si="0"/>
        <v>12.804146570194682</v>
      </c>
      <c r="E21" s="77">
        <v>5700144</v>
      </c>
    </row>
    <row r="22" spans="1:5" s="60" customFormat="1" ht="21.75" customHeight="1">
      <c r="A22" s="5" t="s">
        <v>240</v>
      </c>
      <c r="B22" s="13">
        <v>400000</v>
      </c>
      <c r="C22" s="13">
        <v>127489</v>
      </c>
      <c r="D22" s="81">
        <f t="shared" si="0"/>
        <v>31.872250000000001</v>
      </c>
      <c r="E22" s="77">
        <v>107802</v>
      </c>
    </row>
    <row r="23" spans="1:5" s="60" customFormat="1" ht="21.75" customHeight="1">
      <c r="A23" s="5" t="s">
        <v>77</v>
      </c>
      <c r="B23" s="13">
        <v>386721190</v>
      </c>
      <c r="C23" s="13">
        <v>250062378</v>
      </c>
      <c r="D23" s="81">
        <f t="shared" si="0"/>
        <v>64.662186729410919</v>
      </c>
      <c r="E23" s="77">
        <v>51144108</v>
      </c>
    </row>
    <row r="24" spans="1:5" s="60" customFormat="1" ht="21.75" customHeight="1">
      <c r="A24" s="5" t="s">
        <v>1141</v>
      </c>
      <c r="B24" s="13">
        <v>13202151</v>
      </c>
      <c r="C24" s="13">
        <v>10161430</v>
      </c>
      <c r="D24" s="81">
        <f t="shared" si="0"/>
        <v>76.967988019528036</v>
      </c>
      <c r="E24" s="77">
        <v>6112771</v>
      </c>
    </row>
    <row r="25" spans="1:5" s="60" customFormat="1" ht="21.75" customHeight="1">
      <c r="A25" s="5" t="s">
        <v>1025</v>
      </c>
      <c r="B25" s="13">
        <v>33023587</v>
      </c>
      <c r="C25" s="13">
        <v>24465715</v>
      </c>
      <c r="D25" s="81">
        <f t="shared" si="0"/>
        <v>74.085577075561176</v>
      </c>
      <c r="E25" s="77">
        <v>6925336</v>
      </c>
    </row>
    <row r="26" spans="1:5" s="60" customFormat="1" ht="21.75" customHeight="1">
      <c r="A26" s="5" t="s">
        <v>59</v>
      </c>
      <c r="B26" s="13">
        <v>2717359</v>
      </c>
      <c r="C26" s="14">
        <v>488162</v>
      </c>
      <c r="D26" s="81">
        <f t="shared" si="0"/>
        <v>17.964575162869536</v>
      </c>
      <c r="E26" s="13">
        <v>114806</v>
      </c>
    </row>
    <row r="27" spans="1:5" s="60" customFormat="1" ht="21.75" customHeight="1">
      <c r="A27" s="5" t="s">
        <v>99</v>
      </c>
      <c r="B27" s="13">
        <v>8720135</v>
      </c>
      <c r="C27" s="13">
        <v>1008448</v>
      </c>
      <c r="D27" s="81">
        <f t="shared" si="0"/>
        <v>11.564591603226326</v>
      </c>
      <c r="E27" s="77">
        <v>907889</v>
      </c>
    </row>
    <row r="28" spans="1:5" s="60" customFormat="1" ht="21.75" customHeight="1">
      <c r="A28" s="5" t="s">
        <v>1142</v>
      </c>
      <c r="B28" s="13">
        <v>1967278</v>
      </c>
      <c r="C28" s="13">
        <v>631900</v>
      </c>
      <c r="D28" s="81">
        <f t="shared" si="0"/>
        <v>32.120523891386981</v>
      </c>
      <c r="E28" s="77">
        <v>561332</v>
      </c>
    </row>
    <row r="29" spans="1:5" s="60" customFormat="1" ht="21.75" customHeight="1">
      <c r="A29" s="5" t="s">
        <v>71</v>
      </c>
      <c r="B29" s="13">
        <v>2182984</v>
      </c>
      <c r="C29" s="13">
        <v>952229</v>
      </c>
      <c r="D29" s="81">
        <f t="shared" si="0"/>
        <v>43.620521268135725</v>
      </c>
      <c r="E29" s="77">
        <v>727575</v>
      </c>
    </row>
    <row r="30" spans="1:5" s="60" customFormat="1" ht="21.75" customHeight="1">
      <c r="A30" s="5" t="s">
        <v>60</v>
      </c>
      <c r="B30" s="13">
        <v>12344300</v>
      </c>
      <c r="C30" s="13">
        <v>2835713</v>
      </c>
      <c r="D30" s="81">
        <f t="shared" si="0"/>
        <v>22.971841254668146</v>
      </c>
      <c r="E30" s="77">
        <v>1923276</v>
      </c>
    </row>
    <row r="31" spans="1:5" s="60" customFormat="1" ht="21.75" customHeight="1">
      <c r="A31" s="5" t="s">
        <v>241</v>
      </c>
      <c r="B31" s="13">
        <v>6737333</v>
      </c>
      <c r="C31" s="13">
        <v>1889059</v>
      </c>
      <c r="D31" s="81">
        <f t="shared" si="0"/>
        <v>28.038676431757199</v>
      </c>
      <c r="E31" s="13">
        <v>3428726</v>
      </c>
    </row>
    <row r="32" spans="1:5" s="60" customFormat="1" ht="21.75" customHeight="1">
      <c r="A32" s="5" t="s">
        <v>922</v>
      </c>
      <c r="B32" s="13">
        <v>26560765</v>
      </c>
      <c r="C32" s="13">
        <v>526334</v>
      </c>
      <c r="D32" s="81">
        <f t="shared" si="0"/>
        <v>1.9816221407779482</v>
      </c>
      <c r="E32" s="13">
        <v>366572</v>
      </c>
    </row>
    <row r="33" spans="1:5" s="60" customFormat="1" ht="21.75" customHeight="1">
      <c r="A33" s="5" t="s">
        <v>466</v>
      </c>
      <c r="B33" s="13">
        <v>10098553</v>
      </c>
      <c r="C33" s="13">
        <v>2797168</v>
      </c>
      <c r="D33" s="81">
        <f t="shared" si="0"/>
        <v>27.698700992112435</v>
      </c>
      <c r="E33" s="13">
        <v>26629380</v>
      </c>
    </row>
    <row r="34" spans="1:5" s="60" customFormat="1" ht="26.25" customHeight="1">
      <c r="A34" s="124" t="s">
        <v>36</v>
      </c>
      <c r="B34" s="123">
        <f>SUM(B4:B33)</f>
        <v>1192729721</v>
      </c>
      <c r="C34" s="123">
        <f>SUM(C4:C33)</f>
        <v>737037571</v>
      </c>
      <c r="D34" s="123">
        <f t="shared" si="0"/>
        <v>61.794181701287542</v>
      </c>
      <c r="E34" s="123">
        <f>SUM(E4:E33)</f>
        <v>440794113</v>
      </c>
    </row>
  </sheetData>
  <mergeCells count="1">
    <mergeCell ref="A1:E1"/>
  </mergeCells>
  <phoneticPr fontId="0" type="noConversion"/>
  <pageMargins left="0.3" right="0.19" top="0.87" bottom="0.97" header="0.47" footer="0.49"/>
  <pageSetup paperSize="9" scale="85" firstPageNumber="28" orientation="portrait" useFirstPageNumber="1" r:id="rId1"/>
  <headerFooter alignWithMargins="0">
    <oddHeader xml:space="preserve">&amp;R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4"/>
  <sheetViews>
    <sheetView view="pageBreakPreview" zoomScaleNormal="100" zoomScaleSheetLayoutView="100" workbookViewId="0">
      <selection sqref="A1:B1"/>
    </sheetView>
  </sheetViews>
  <sheetFormatPr defaultRowHeight="12.75"/>
  <cols>
    <col min="1" max="1" width="46.5703125" style="11" customWidth="1"/>
    <col min="2" max="3" width="16.85546875" style="11" bestFit="1" customWidth="1"/>
    <col min="4" max="16384" width="9.140625" style="11"/>
  </cols>
  <sheetData>
    <row r="1" spans="1:3" ht="18.75">
      <c r="A1" s="193" t="s">
        <v>904</v>
      </c>
      <c r="B1" s="194"/>
    </row>
    <row r="3" spans="1:3" ht="21" customHeight="1">
      <c r="A3" s="124" t="s">
        <v>4</v>
      </c>
      <c r="B3" s="124">
        <v>2012</v>
      </c>
      <c r="C3" s="124">
        <v>2011</v>
      </c>
    </row>
    <row r="4" spans="1:3" ht="15.75">
      <c r="A4" s="34" t="s">
        <v>1156</v>
      </c>
      <c r="B4" s="35"/>
      <c r="C4" s="36"/>
    </row>
    <row r="5" spans="1:3" ht="14.25">
      <c r="A5" s="37" t="s">
        <v>878</v>
      </c>
      <c r="B5" s="38"/>
      <c r="C5" s="38"/>
    </row>
    <row r="6" spans="1:3" ht="15.75">
      <c r="A6" s="5" t="s">
        <v>20</v>
      </c>
      <c r="B6" s="88">
        <v>2645161269</v>
      </c>
      <c r="C6" s="88">
        <v>2478995187</v>
      </c>
    </row>
    <row r="7" spans="1:3" ht="15.75">
      <c r="A7" s="5" t="s">
        <v>21</v>
      </c>
      <c r="B7" s="88">
        <v>217737569</v>
      </c>
      <c r="C7" s="88">
        <v>168398626</v>
      </c>
    </row>
    <row r="8" spans="1:3" ht="15.75">
      <c r="A8" s="5" t="s">
        <v>890</v>
      </c>
      <c r="B8" s="88">
        <v>43086698</v>
      </c>
      <c r="C8" s="88">
        <v>38108116</v>
      </c>
    </row>
    <row r="9" spans="1:3" ht="15.75">
      <c r="A9" s="5" t="s">
        <v>23</v>
      </c>
      <c r="B9" s="88">
        <v>56436545</v>
      </c>
      <c r="C9" s="88">
        <v>100000000</v>
      </c>
    </row>
    <row r="10" spans="1:3" ht="15.75">
      <c r="A10" s="5" t="s">
        <v>25</v>
      </c>
      <c r="B10" s="88">
        <v>53731912</v>
      </c>
      <c r="C10" s="88">
        <v>14102379</v>
      </c>
    </row>
    <row r="11" spans="1:3" ht="15.75">
      <c r="A11" s="5" t="s">
        <v>975</v>
      </c>
      <c r="B11" s="88">
        <v>38119985</v>
      </c>
      <c r="C11" s="88">
        <v>0</v>
      </c>
    </row>
    <row r="12" spans="1:3" ht="15.75">
      <c r="A12" s="39" t="s">
        <v>36</v>
      </c>
      <c r="B12" s="126">
        <f>SUM(B6:B11)</f>
        <v>3054273978</v>
      </c>
      <c r="C12" s="126">
        <f>SUM(C6:C11)</f>
        <v>2799604308</v>
      </c>
    </row>
    <row r="13" spans="1:3" ht="15">
      <c r="A13" s="40" t="s">
        <v>877</v>
      </c>
      <c r="B13" s="42"/>
      <c r="C13" s="42"/>
    </row>
    <row r="14" spans="1:3" ht="15.75">
      <c r="A14" s="5" t="s">
        <v>26</v>
      </c>
      <c r="B14" s="88">
        <v>-1172436327</v>
      </c>
      <c r="C14" s="88">
        <v>-982143675</v>
      </c>
    </row>
    <row r="15" spans="1:3" ht="15.75">
      <c r="A15" s="5" t="s">
        <v>27</v>
      </c>
      <c r="B15" s="88">
        <v>-180346041</v>
      </c>
      <c r="C15" s="88">
        <v>-147648915</v>
      </c>
    </row>
    <row r="16" spans="1:3" ht="15.75">
      <c r="A16" s="5" t="s">
        <v>28</v>
      </c>
      <c r="B16" s="88">
        <v>-62909965</v>
      </c>
      <c r="C16" s="88">
        <v>-51047330</v>
      </c>
    </row>
    <row r="17" spans="1:3" ht="15.75">
      <c r="A17" s="5" t="s">
        <v>30</v>
      </c>
      <c r="B17" s="88">
        <v>-56407803</v>
      </c>
      <c r="C17" s="88">
        <v>-57114307</v>
      </c>
    </row>
    <row r="18" spans="1:3" ht="15.75">
      <c r="A18" s="5" t="s">
        <v>31</v>
      </c>
      <c r="B18" s="88">
        <v>-591427319</v>
      </c>
      <c r="C18" s="88">
        <v>-763817533</v>
      </c>
    </row>
    <row r="19" spans="1:3" ht="15.75">
      <c r="A19" s="5" t="s">
        <v>1143</v>
      </c>
      <c r="B19" s="88">
        <v>-295021600</v>
      </c>
      <c r="C19" s="88">
        <v>-220614188</v>
      </c>
    </row>
    <row r="20" spans="1:3" ht="15.75">
      <c r="A20" s="5" t="s">
        <v>908</v>
      </c>
      <c r="B20" s="88">
        <v>-68314977</v>
      </c>
      <c r="C20" s="89">
        <v>-15772625</v>
      </c>
    </row>
    <row r="21" spans="1:3" ht="15.75">
      <c r="A21" s="5" t="s">
        <v>873</v>
      </c>
      <c r="B21" s="88">
        <v>-42421054</v>
      </c>
      <c r="C21" s="88">
        <v>-41357977</v>
      </c>
    </row>
    <row r="22" spans="1:3" ht="15.75">
      <c r="A22" s="39" t="s">
        <v>36</v>
      </c>
      <c r="B22" s="127">
        <f>SUM(B14:B21)</f>
        <v>-2469285086</v>
      </c>
      <c r="C22" s="127">
        <f>SUM(C14:C21)</f>
        <v>-2279516550</v>
      </c>
    </row>
    <row r="23" spans="1:3" ht="15.75">
      <c r="A23" s="41" t="s">
        <v>1157</v>
      </c>
      <c r="B23" s="130">
        <f>B12+B22</f>
        <v>584988892</v>
      </c>
      <c r="C23" s="130">
        <f>C12+C22</f>
        <v>520087758</v>
      </c>
    </row>
    <row r="24" spans="1:3" ht="15.75">
      <c r="A24" s="34" t="s">
        <v>1158</v>
      </c>
      <c r="B24" s="131"/>
      <c r="C24" s="131"/>
    </row>
    <row r="25" spans="1:3" ht="15.75">
      <c r="A25" s="5" t="s">
        <v>32</v>
      </c>
      <c r="B25" s="132">
        <v>-659717482</v>
      </c>
      <c r="C25" s="132">
        <v>-382609307</v>
      </c>
    </row>
    <row r="26" spans="1:3" ht="15.75">
      <c r="A26" s="5" t="s">
        <v>879</v>
      </c>
      <c r="B26" s="132">
        <v>-30031339</v>
      </c>
      <c r="C26" s="132">
        <v>-29123588</v>
      </c>
    </row>
    <row r="27" spans="1:3" ht="15.75">
      <c r="A27" s="5" t="s">
        <v>43</v>
      </c>
      <c r="B27" s="132">
        <v>15020524</v>
      </c>
      <c r="C27" s="132">
        <v>15272750</v>
      </c>
    </row>
    <row r="28" spans="1:3" ht="15.75">
      <c r="A28" s="5" t="s">
        <v>874</v>
      </c>
      <c r="B28" s="132">
        <v>714036</v>
      </c>
      <c r="C28" s="132">
        <v>281173</v>
      </c>
    </row>
    <row r="29" spans="1:3" ht="15.75">
      <c r="A29" s="41" t="s">
        <v>1159</v>
      </c>
      <c r="B29" s="130">
        <f>SUM(B25:B28)</f>
        <v>-674014261</v>
      </c>
      <c r="C29" s="130">
        <f>SUM(C25:C28)</f>
        <v>-396178972</v>
      </c>
    </row>
    <row r="30" spans="1:3" ht="15.75">
      <c r="A30" s="34" t="s">
        <v>1160</v>
      </c>
      <c r="B30" s="133"/>
      <c r="C30" s="133"/>
    </row>
    <row r="31" spans="1:3" ht="15">
      <c r="A31" s="43" t="s">
        <v>875</v>
      </c>
      <c r="B31" s="132">
        <v>3511248809</v>
      </c>
      <c r="C31" s="132">
        <v>2770106115</v>
      </c>
    </row>
    <row r="32" spans="1:3" ht="15">
      <c r="A32" s="43" t="s">
        <v>902</v>
      </c>
      <c r="B32" s="132">
        <v>-2872069511</v>
      </c>
      <c r="C32" s="132">
        <v>-2099652670</v>
      </c>
    </row>
    <row r="33" spans="1:3" ht="15.75">
      <c r="A33" s="178" t="s">
        <v>1161</v>
      </c>
      <c r="B33" s="179">
        <f>B31+B32</f>
        <v>639179298</v>
      </c>
      <c r="C33" s="179">
        <f>C31+C32</f>
        <v>670453445</v>
      </c>
    </row>
    <row r="34" spans="1:3" ht="15.75">
      <c r="A34" s="41" t="s">
        <v>876</v>
      </c>
      <c r="B34" s="130">
        <f>B23+B29+B33</f>
        <v>550153929</v>
      </c>
      <c r="C34" s="130">
        <f>C23+C29+C33</f>
        <v>794362231</v>
      </c>
    </row>
  </sheetData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2"/>
  <sheetViews>
    <sheetView view="pageBreakPreview" zoomScaleNormal="100" zoomScaleSheetLayoutView="100" workbookViewId="0">
      <selection activeCell="B4" sqref="B4"/>
    </sheetView>
  </sheetViews>
  <sheetFormatPr defaultRowHeight="12.75"/>
  <cols>
    <col min="1" max="1" width="11.85546875" style="12" bestFit="1" customWidth="1"/>
    <col min="2" max="2" width="48.85546875" style="11" customWidth="1"/>
    <col min="3" max="4" width="18.28515625" style="11" customWidth="1"/>
    <col min="5" max="16384" width="9.140625" style="11"/>
  </cols>
  <sheetData>
    <row r="1" spans="1:4" ht="18.75">
      <c r="A1" s="193" t="s">
        <v>905</v>
      </c>
      <c r="B1" s="194"/>
      <c r="C1" s="194"/>
    </row>
    <row r="2" spans="1:4" ht="29.25" customHeight="1">
      <c r="A2" s="22"/>
      <c r="B2" s="23"/>
      <c r="C2" s="23"/>
    </row>
    <row r="3" spans="1:4" ht="35.25" customHeight="1">
      <c r="A3" s="134" t="s">
        <v>3</v>
      </c>
      <c r="B3" s="134" t="s">
        <v>4</v>
      </c>
      <c r="C3" s="135">
        <v>2012</v>
      </c>
      <c r="D3" s="136">
        <v>2011</v>
      </c>
    </row>
    <row r="4" spans="1:4" ht="30.75" customHeight="1">
      <c r="A4" s="24">
        <v>1</v>
      </c>
      <c r="B4" s="25" t="s">
        <v>26</v>
      </c>
      <c r="C4" s="280">
        <v>2419683</v>
      </c>
      <c r="D4" s="280">
        <v>2214710</v>
      </c>
    </row>
    <row r="5" spans="1:4" ht="30.75" customHeight="1">
      <c r="A5" s="24">
        <v>2</v>
      </c>
      <c r="B5" s="25" t="s">
        <v>27</v>
      </c>
      <c r="C5" s="280">
        <v>10596766</v>
      </c>
      <c r="D5" s="280">
        <v>11402566</v>
      </c>
    </row>
    <row r="6" spans="1:4" ht="30.75" customHeight="1">
      <c r="A6" s="24">
        <v>3</v>
      </c>
      <c r="B6" s="25" t="s">
        <v>28</v>
      </c>
      <c r="C6" s="280">
        <v>882236</v>
      </c>
      <c r="D6" s="280">
        <v>490414</v>
      </c>
    </row>
    <row r="7" spans="1:4" ht="30.75" customHeight="1">
      <c r="A7" s="24">
        <v>4</v>
      </c>
      <c r="B7" s="25" t="s">
        <v>29</v>
      </c>
      <c r="C7" s="280">
        <v>541948</v>
      </c>
      <c r="D7" s="280">
        <v>854868</v>
      </c>
    </row>
    <row r="8" spans="1:4" ht="30.75" customHeight="1">
      <c r="A8" s="24">
        <v>5</v>
      </c>
      <c r="B8" s="25" t="s">
        <v>30</v>
      </c>
      <c r="C8" s="280">
        <v>978126</v>
      </c>
      <c r="D8" s="280">
        <v>756164</v>
      </c>
    </row>
    <row r="9" spans="1:4" ht="30.75" customHeight="1">
      <c r="A9" s="24">
        <v>6</v>
      </c>
      <c r="B9" s="25" t="s">
        <v>31</v>
      </c>
      <c r="C9" s="280">
        <v>4070043</v>
      </c>
      <c r="D9" s="280">
        <v>8146371</v>
      </c>
    </row>
    <row r="10" spans="1:4" ht="30.75" customHeight="1">
      <c r="A10" s="24">
        <v>7</v>
      </c>
      <c r="B10" s="25" t="s">
        <v>1145</v>
      </c>
      <c r="C10" s="280">
        <v>6892857</v>
      </c>
      <c r="D10" s="280">
        <v>2125857</v>
      </c>
    </row>
    <row r="11" spans="1:4" ht="30.75" customHeight="1">
      <c r="A11" s="24">
        <v>8</v>
      </c>
      <c r="B11" s="25" t="s">
        <v>32</v>
      </c>
      <c r="C11" s="280">
        <v>66977205</v>
      </c>
      <c r="D11" s="280">
        <v>60170814</v>
      </c>
    </row>
    <row r="12" spans="1:4" ht="20.25" customHeight="1">
      <c r="A12" s="218" t="s">
        <v>36</v>
      </c>
      <c r="B12" s="218"/>
      <c r="C12" s="137">
        <f>SUM(C4:C11)</f>
        <v>93358864</v>
      </c>
      <c r="D12" s="138">
        <f>SUM(D4:D11)</f>
        <v>86161764</v>
      </c>
    </row>
    <row r="13" spans="1:4" ht="25.5" customHeight="1">
      <c r="A13" s="11"/>
      <c r="B13" s="28"/>
    </row>
    <row r="14" spans="1:4">
      <c r="A14" s="217"/>
      <c r="B14" s="217"/>
      <c r="C14" s="217"/>
    </row>
    <row r="15" spans="1:4">
      <c r="A15" s="217"/>
      <c r="B15" s="217"/>
      <c r="C15" s="217"/>
    </row>
    <row r="16" spans="1:4">
      <c r="A16" s="217"/>
      <c r="B16" s="217"/>
      <c r="C16" s="217"/>
    </row>
    <row r="17" spans="1:3" ht="2.25" customHeight="1">
      <c r="A17" s="217"/>
      <c r="B17" s="217"/>
      <c r="C17" s="217"/>
    </row>
    <row r="18" spans="1:3" hidden="1">
      <c r="A18" s="217"/>
      <c r="B18" s="217"/>
      <c r="C18" s="217"/>
    </row>
    <row r="19" spans="1:3" ht="7.5" hidden="1" customHeight="1">
      <c r="A19" s="217"/>
      <c r="B19" s="217"/>
      <c r="C19" s="217"/>
    </row>
    <row r="20" spans="1:3" ht="0.75" hidden="1" customHeight="1">
      <c r="A20" s="217"/>
      <c r="B20" s="217"/>
      <c r="C20" s="217"/>
    </row>
    <row r="21" spans="1:3" hidden="1">
      <c r="A21" s="217"/>
      <c r="B21" s="217"/>
      <c r="C21" s="217"/>
    </row>
    <row r="22" spans="1:3" ht="3" customHeight="1">
      <c r="A22" s="217"/>
      <c r="B22" s="217"/>
      <c r="C22" s="217"/>
    </row>
  </sheetData>
  <mergeCells count="3">
    <mergeCell ref="A1:C1"/>
    <mergeCell ref="A14:C22"/>
    <mergeCell ref="A12:B12"/>
  </mergeCells>
  <phoneticPr fontId="15" type="noConversion"/>
  <pageMargins left="0.42" right="0.39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3"/>
  <sheetViews>
    <sheetView view="pageBreakPreview" zoomScaleNormal="100" zoomScaleSheetLayoutView="100" workbookViewId="0">
      <selection sqref="A1:C1"/>
    </sheetView>
  </sheetViews>
  <sheetFormatPr defaultRowHeight="12.75"/>
  <cols>
    <col min="1" max="1" width="11.85546875" style="12" bestFit="1" customWidth="1"/>
    <col min="2" max="2" width="49.28515625" style="11" customWidth="1"/>
    <col min="3" max="3" width="19.7109375" style="11" bestFit="1" customWidth="1"/>
    <col min="4" max="4" width="17.5703125" style="11" bestFit="1" customWidth="1"/>
    <col min="5" max="16384" width="9.140625" style="11"/>
  </cols>
  <sheetData>
    <row r="1" spans="1:4" ht="18.75">
      <c r="A1" s="193" t="s">
        <v>903</v>
      </c>
      <c r="B1" s="194"/>
      <c r="C1" s="194"/>
    </row>
    <row r="2" spans="1:4" ht="61.5" customHeight="1">
      <c r="A2" s="22"/>
      <c r="B2" s="23"/>
      <c r="C2" s="23"/>
    </row>
    <row r="3" spans="1:4" ht="35.25" customHeight="1">
      <c r="A3" s="134" t="s">
        <v>3</v>
      </c>
      <c r="B3" s="134" t="s">
        <v>4</v>
      </c>
      <c r="C3" s="135">
        <v>2012</v>
      </c>
      <c r="D3" s="136">
        <v>2011</v>
      </c>
    </row>
    <row r="4" spans="1:4" ht="30.75" customHeight="1">
      <c r="A4" s="24">
        <v>1</v>
      </c>
      <c r="B4" s="25" t="s">
        <v>26</v>
      </c>
      <c r="C4" s="90">
        <v>644187</v>
      </c>
      <c r="D4" s="90">
        <v>965978</v>
      </c>
    </row>
    <row r="5" spans="1:4" ht="30.75" customHeight="1">
      <c r="A5" s="24">
        <v>2</v>
      </c>
      <c r="B5" s="25" t="s">
        <v>27</v>
      </c>
      <c r="C5" s="90">
        <v>5926872</v>
      </c>
      <c r="D5" s="90">
        <v>7793815</v>
      </c>
    </row>
    <row r="6" spans="1:4" ht="30.75" customHeight="1">
      <c r="A6" s="24">
        <v>3</v>
      </c>
      <c r="B6" s="25" t="s">
        <v>28</v>
      </c>
      <c r="C6" s="90">
        <v>941524</v>
      </c>
      <c r="D6" s="90">
        <v>2017465</v>
      </c>
    </row>
    <row r="7" spans="1:4" ht="30.75" customHeight="1">
      <c r="A7" s="24">
        <v>4</v>
      </c>
      <c r="B7" s="25" t="s">
        <v>29</v>
      </c>
      <c r="C7" s="90">
        <v>935033</v>
      </c>
      <c r="D7" s="90">
        <v>1935231</v>
      </c>
    </row>
    <row r="8" spans="1:4" ht="30.75" customHeight="1">
      <c r="A8" s="24">
        <v>5</v>
      </c>
      <c r="B8" s="25" t="s">
        <v>30</v>
      </c>
      <c r="C8" s="90">
        <v>1491625</v>
      </c>
      <c r="D8" s="90">
        <v>1661761</v>
      </c>
    </row>
    <row r="9" spans="1:4" ht="30.75" customHeight="1">
      <c r="A9" s="24">
        <v>6</v>
      </c>
      <c r="B9" s="25" t="s">
        <v>31</v>
      </c>
      <c r="C9" s="90">
        <v>0</v>
      </c>
      <c r="D9" s="90">
        <v>1944378</v>
      </c>
    </row>
    <row r="10" spans="1:4" ht="30.75" customHeight="1">
      <c r="A10" s="24">
        <v>7</v>
      </c>
      <c r="B10" s="25" t="s">
        <v>1145</v>
      </c>
      <c r="C10" s="90">
        <v>138429</v>
      </c>
      <c r="D10" s="90">
        <v>112035</v>
      </c>
    </row>
    <row r="11" spans="1:4" ht="30.75" customHeight="1">
      <c r="A11" s="24">
        <v>8</v>
      </c>
      <c r="B11" s="25" t="s">
        <v>32</v>
      </c>
      <c r="C11" s="90">
        <v>20488535</v>
      </c>
      <c r="D11" s="90">
        <v>11173639</v>
      </c>
    </row>
    <row r="12" spans="1:4" ht="20.25" customHeight="1">
      <c r="A12" s="218" t="s">
        <v>36</v>
      </c>
      <c r="B12" s="218"/>
      <c r="C12" s="139">
        <f>SUM(C4:C11)</f>
        <v>30566205</v>
      </c>
      <c r="D12" s="139">
        <f>SUM(D4:D11)</f>
        <v>27604302</v>
      </c>
    </row>
    <row r="13" spans="1:4" ht="63.75" customHeight="1">
      <c r="A13" s="26"/>
      <c r="C13" s="27"/>
    </row>
    <row r="14" spans="1:4" ht="25.5" customHeight="1">
      <c r="A14" s="11"/>
      <c r="B14" s="28"/>
    </row>
    <row r="15" spans="1:4">
      <c r="A15" s="217"/>
      <c r="B15" s="217"/>
      <c r="C15" s="217"/>
    </row>
    <row r="16" spans="1:4">
      <c r="A16" s="217"/>
      <c r="B16" s="217"/>
      <c r="C16" s="217"/>
    </row>
    <row r="17" spans="1:3">
      <c r="A17" s="217"/>
      <c r="B17" s="217"/>
      <c r="C17" s="217"/>
    </row>
    <row r="18" spans="1:3" ht="2.25" customHeight="1">
      <c r="A18" s="217"/>
      <c r="B18" s="217"/>
      <c r="C18" s="217"/>
    </row>
    <row r="19" spans="1:3" hidden="1">
      <c r="A19" s="217"/>
      <c r="B19" s="217"/>
      <c r="C19" s="217"/>
    </row>
    <row r="20" spans="1:3" ht="7.5" hidden="1" customHeight="1">
      <c r="A20" s="217"/>
      <c r="B20" s="217"/>
      <c r="C20" s="217"/>
    </row>
    <row r="21" spans="1:3" ht="0.75" hidden="1" customHeight="1">
      <c r="A21" s="217"/>
      <c r="B21" s="217"/>
      <c r="C21" s="217"/>
    </row>
    <row r="22" spans="1:3" hidden="1">
      <c r="A22" s="217"/>
      <c r="B22" s="217"/>
      <c r="C22" s="217"/>
    </row>
    <row r="23" spans="1:3" ht="3" customHeight="1">
      <c r="A23" s="217"/>
      <c r="B23" s="217"/>
      <c r="C23" s="217"/>
    </row>
  </sheetData>
  <mergeCells count="3">
    <mergeCell ref="A1:C1"/>
    <mergeCell ref="A12:B12"/>
    <mergeCell ref="A15:C23"/>
  </mergeCells>
  <phoneticPr fontId="15" type="noConversion"/>
  <pageMargins left="0.36" right="0.39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3"/>
  <sheetViews>
    <sheetView view="pageBreakPreview" zoomScaleNormal="100" zoomScaleSheetLayoutView="100" workbookViewId="0">
      <selection sqref="A1:C1"/>
    </sheetView>
  </sheetViews>
  <sheetFormatPr defaultRowHeight="12.75"/>
  <cols>
    <col min="1" max="1" width="11.85546875" style="12" bestFit="1" customWidth="1"/>
    <col min="2" max="2" width="49.140625" style="11" customWidth="1"/>
    <col min="3" max="3" width="19.7109375" style="11" bestFit="1" customWidth="1"/>
    <col min="4" max="4" width="17.5703125" style="11" bestFit="1" customWidth="1"/>
    <col min="5" max="16384" width="9.140625" style="11"/>
  </cols>
  <sheetData>
    <row r="1" spans="1:4" ht="18.75">
      <c r="A1" s="193" t="s">
        <v>1146</v>
      </c>
      <c r="B1" s="194"/>
      <c r="C1" s="194"/>
    </row>
    <row r="2" spans="1:4" ht="25.5" customHeight="1">
      <c r="A2" s="22"/>
      <c r="B2" s="23"/>
      <c r="C2" s="23"/>
    </row>
    <row r="3" spans="1:4" ht="35.25" customHeight="1">
      <c r="A3" s="134" t="s">
        <v>3</v>
      </c>
      <c r="B3" s="134" t="s">
        <v>4</v>
      </c>
      <c r="C3" s="135">
        <v>2012</v>
      </c>
      <c r="D3" s="136">
        <v>2011</v>
      </c>
    </row>
    <row r="4" spans="1:4" ht="30.75" customHeight="1">
      <c r="A4" s="24">
        <v>1</v>
      </c>
      <c r="B4" s="25" t="s">
        <v>26</v>
      </c>
      <c r="C4" s="91">
        <v>193231</v>
      </c>
      <c r="D4" s="91">
        <v>176079</v>
      </c>
    </row>
    <row r="5" spans="1:4" ht="30.75" customHeight="1">
      <c r="A5" s="24">
        <v>2</v>
      </c>
      <c r="B5" s="25" t="s">
        <v>27</v>
      </c>
      <c r="C5" s="91">
        <v>1053053</v>
      </c>
      <c r="D5" s="91">
        <v>731069</v>
      </c>
    </row>
    <row r="6" spans="1:4" ht="30.75" customHeight="1">
      <c r="A6" s="24">
        <v>3</v>
      </c>
      <c r="B6" s="25" t="s">
        <v>28</v>
      </c>
      <c r="C6" s="91">
        <v>437940</v>
      </c>
      <c r="D6" s="91">
        <v>81682</v>
      </c>
    </row>
    <row r="7" spans="1:4" ht="30.75" customHeight="1">
      <c r="A7" s="24">
        <v>4</v>
      </c>
      <c r="B7" s="25" t="s">
        <v>29</v>
      </c>
      <c r="C7" s="91">
        <v>160448</v>
      </c>
      <c r="D7" s="91">
        <v>324622</v>
      </c>
    </row>
    <row r="8" spans="1:4" ht="30.75" customHeight="1">
      <c r="A8" s="24">
        <v>5</v>
      </c>
      <c r="B8" s="25" t="s">
        <v>30</v>
      </c>
      <c r="C8" s="91">
        <v>169392</v>
      </c>
      <c r="D8" s="91">
        <v>6347</v>
      </c>
    </row>
    <row r="9" spans="1:4" ht="30.75" customHeight="1">
      <c r="A9" s="24">
        <v>6</v>
      </c>
      <c r="B9" s="25" t="s">
        <v>31</v>
      </c>
      <c r="C9" s="91">
        <v>0</v>
      </c>
      <c r="D9" s="91">
        <v>12243</v>
      </c>
    </row>
    <row r="10" spans="1:4" ht="30.75" customHeight="1">
      <c r="A10" s="24">
        <v>7</v>
      </c>
      <c r="B10" s="25" t="s">
        <v>1145</v>
      </c>
      <c r="C10" s="91">
        <v>0</v>
      </c>
      <c r="D10" s="92">
        <v>151699</v>
      </c>
    </row>
    <row r="11" spans="1:4" ht="30.75" customHeight="1">
      <c r="A11" s="24">
        <v>8</v>
      </c>
      <c r="B11" s="25" t="s">
        <v>32</v>
      </c>
      <c r="C11" s="91">
        <v>156432817</v>
      </c>
      <c r="D11" s="91">
        <v>167103657</v>
      </c>
    </row>
    <row r="12" spans="1:4" ht="20.25" customHeight="1">
      <c r="A12" s="218" t="s">
        <v>36</v>
      </c>
      <c r="B12" s="218"/>
      <c r="C12" s="137">
        <f>SUM(C4:C11)</f>
        <v>158446881</v>
      </c>
      <c r="D12" s="137">
        <f>SUM(D4:D11)</f>
        <v>168587398</v>
      </c>
    </row>
    <row r="13" spans="1:4" ht="63.75" customHeight="1">
      <c r="A13" s="26"/>
      <c r="C13" s="27"/>
    </row>
    <row r="14" spans="1:4" ht="25.5" customHeight="1">
      <c r="A14" s="11"/>
      <c r="B14" s="28"/>
    </row>
    <row r="15" spans="1:4">
      <c r="A15" s="217"/>
      <c r="B15" s="217"/>
      <c r="C15" s="217"/>
    </row>
    <row r="16" spans="1:4">
      <c r="A16" s="217"/>
      <c r="B16" s="217"/>
      <c r="C16" s="217"/>
    </row>
    <row r="17" spans="1:3">
      <c r="A17" s="217"/>
      <c r="B17" s="217"/>
      <c r="C17" s="217"/>
    </row>
    <row r="18" spans="1:3" ht="2.25" customHeight="1">
      <c r="A18" s="217"/>
      <c r="B18" s="217"/>
      <c r="C18" s="217"/>
    </row>
    <row r="19" spans="1:3" hidden="1">
      <c r="A19" s="217"/>
      <c r="B19" s="217"/>
      <c r="C19" s="217"/>
    </row>
    <row r="20" spans="1:3" ht="7.5" hidden="1" customHeight="1">
      <c r="A20" s="217"/>
      <c r="B20" s="217"/>
      <c r="C20" s="217"/>
    </row>
    <row r="21" spans="1:3" ht="0.75" hidden="1" customHeight="1">
      <c r="A21" s="217"/>
      <c r="B21" s="217"/>
      <c r="C21" s="217"/>
    </row>
    <row r="22" spans="1:3" hidden="1">
      <c r="A22" s="217"/>
      <c r="B22" s="217"/>
      <c r="C22" s="217"/>
    </row>
    <row r="23" spans="1:3" ht="3" customHeight="1">
      <c r="A23" s="217"/>
      <c r="B23" s="217"/>
      <c r="C23" s="217"/>
    </row>
  </sheetData>
  <mergeCells count="3">
    <mergeCell ref="A1:C1"/>
    <mergeCell ref="A12:B12"/>
    <mergeCell ref="A15:C23"/>
  </mergeCells>
  <phoneticPr fontId="15" type="noConversion"/>
  <pageMargins left="0.38" right="0.33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6"/>
  <sheetViews>
    <sheetView view="pageBreakPreview" zoomScaleNormal="100" zoomScaleSheetLayoutView="100" workbookViewId="0">
      <selection activeCell="F5" sqref="F5"/>
    </sheetView>
  </sheetViews>
  <sheetFormatPr defaultRowHeight="12.75"/>
  <cols>
    <col min="1" max="1" width="43.7109375" style="11" bestFit="1" customWidth="1"/>
    <col min="2" max="6" width="12.5703125" style="11" customWidth="1"/>
    <col min="7" max="16384" width="9.140625" style="11"/>
  </cols>
  <sheetData>
    <row r="1" spans="1:6" ht="18.75">
      <c r="A1" s="219" t="s">
        <v>1147</v>
      </c>
      <c r="B1" s="194"/>
      <c r="C1" s="194"/>
      <c r="D1" s="194"/>
      <c r="E1" s="194"/>
      <c r="F1" s="194"/>
    </row>
    <row r="2" spans="1:6" ht="26.25" customHeight="1">
      <c r="A2" s="220" t="s">
        <v>234</v>
      </c>
      <c r="B2" s="220"/>
      <c r="C2" s="220"/>
      <c r="D2" s="220"/>
      <c r="E2" s="220"/>
      <c r="F2" s="220"/>
    </row>
    <row r="3" spans="1:6" ht="39" customHeight="1">
      <c r="A3" s="128" t="s">
        <v>37</v>
      </c>
      <c r="B3" s="128" t="s">
        <v>5</v>
      </c>
      <c r="C3" s="128" t="s">
        <v>6</v>
      </c>
      <c r="D3" s="128" t="s">
        <v>7</v>
      </c>
      <c r="E3" s="128" t="s">
        <v>129</v>
      </c>
      <c r="F3" s="128" t="s">
        <v>8</v>
      </c>
    </row>
    <row r="4" spans="1:6" ht="27.75" customHeight="1">
      <c r="A4" s="5" t="s">
        <v>487</v>
      </c>
      <c r="B4" s="67">
        <v>880000</v>
      </c>
      <c r="C4" s="67">
        <v>2160000</v>
      </c>
      <c r="D4" s="94">
        <v>-2110000</v>
      </c>
      <c r="E4" s="13">
        <f>SUM(C4:D4)</f>
        <v>50000</v>
      </c>
      <c r="F4" s="13">
        <f>SUM(B4:D4)</f>
        <v>930000</v>
      </c>
    </row>
    <row r="5" spans="1:6" ht="27.75" customHeight="1">
      <c r="A5" s="5" t="s">
        <v>488</v>
      </c>
      <c r="B5" s="67">
        <v>54000</v>
      </c>
      <c r="C5" s="67">
        <v>216000</v>
      </c>
      <c r="D5" s="94">
        <v>-216000</v>
      </c>
      <c r="E5" s="13">
        <f>SUM(C5:D5)</f>
        <v>0</v>
      </c>
      <c r="F5" s="13">
        <f>SUM(B5:D5)</f>
        <v>54000</v>
      </c>
    </row>
    <row r="6" spans="1:6" ht="27.75" customHeight="1">
      <c r="A6" s="5" t="s">
        <v>489</v>
      </c>
      <c r="B6" s="67">
        <v>751600</v>
      </c>
      <c r="C6" s="67">
        <v>400000</v>
      </c>
      <c r="D6" s="94">
        <v>-500000</v>
      </c>
      <c r="E6" s="13">
        <f>SUM(C6:D6)</f>
        <v>-100000</v>
      </c>
      <c r="F6" s="13">
        <f>SUM(B6:D6)</f>
        <v>651600</v>
      </c>
    </row>
    <row r="7" spans="1:6" ht="27.75" customHeight="1">
      <c r="A7" s="5" t="s">
        <v>491</v>
      </c>
      <c r="B7" s="67">
        <v>44262</v>
      </c>
      <c r="C7" s="79">
        <v>0</v>
      </c>
      <c r="D7" s="94">
        <v>-22369</v>
      </c>
      <c r="E7" s="13">
        <f>SUM(C7:D7)</f>
        <v>-22369</v>
      </c>
      <c r="F7" s="13">
        <f>SUM(B7:D7)</f>
        <v>21893</v>
      </c>
    </row>
    <row r="8" spans="1:6" ht="27.75" customHeight="1">
      <c r="A8" s="5" t="s">
        <v>490</v>
      </c>
      <c r="B8" s="67">
        <v>450000</v>
      </c>
      <c r="C8" s="79">
        <v>185000</v>
      </c>
      <c r="D8" s="94">
        <v>0</v>
      </c>
      <c r="E8" s="13">
        <f>SUM(C8:D8)</f>
        <v>185000</v>
      </c>
      <c r="F8" s="13">
        <f>SUM(B8:D8)</f>
        <v>635000</v>
      </c>
    </row>
    <row r="9" spans="1:6" ht="27.75" customHeight="1">
      <c r="A9" s="9" t="s">
        <v>9</v>
      </c>
      <c r="B9" s="140">
        <f>SUM(B4:B8)</f>
        <v>2179862</v>
      </c>
      <c r="C9" s="140">
        <f>SUM(C4:C8)</f>
        <v>2961000</v>
      </c>
      <c r="D9" s="140">
        <f>SUM(D4:D8)</f>
        <v>-2848369</v>
      </c>
      <c r="E9" s="140">
        <f>SUM(E4:E8)</f>
        <v>112631</v>
      </c>
      <c r="F9" s="140">
        <f>SUM(F4:F8)</f>
        <v>2292493</v>
      </c>
    </row>
    <row r="10" spans="1:6" ht="6" customHeight="1">
      <c r="A10" s="6"/>
      <c r="B10" s="141"/>
      <c r="C10" s="141"/>
      <c r="D10" s="141"/>
      <c r="E10" s="141"/>
      <c r="F10" s="141"/>
    </row>
    <row r="11" spans="1:6" ht="27" customHeight="1">
      <c r="A11" s="5" t="s">
        <v>493</v>
      </c>
      <c r="B11" s="142">
        <v>564000</v>
      </c>
      <c r="C11" s="143">
        <v>0</v>
      </c>
      <c r="D11" s="143">
        <v>0</v>
      </c>
      <c r="E11" s="143">
        <f>SUM(C11:D11)</f>
        <v>0</v>
      </c>
      <c r="F11" s="142">
        <f>SUM(B11:D11)</f>
        <v>564000</v>
      </c>
    </row>
    <row r="12" spans="1:6" ht="27" customHeight="1">
      <c r="A12" s="5" t="s">
        <v>494</v>
      </c>
      <c r="B12" s="142">
        <v>470000</v>
      </c>
      <c r="C12" s="143">
        <v>564000</v>
      </c>
      <c r="D12" s="143">
        <v>0</v>
      </c>
      <c r="E12" s="143">
        <f>SUM(C12:D12)</f>
        <v>564000</v>
      </c>
      <c r="F12" s="142">
        <f>SUM(B12:D12)</f>
        <v>1034000</v>
      </c>
    </row>
    <row r="13" spans="1:6" ht="30.75" customHeight="1">
      <c r="A13" s="5" t="s">
        <v>492</v>
      </c>
      <c r="B13" s="142">
        <v>334875</v>
      </c>
      <c r="C13" s="142">
        <v>1249</v>
      </c>
      <c r="D13" s="144">
        <v>-40730</v>
      </c>
      <c r="E13" s="143">
        <f>SUM(C13:D13)</f>
        <v>-39481</v>
      </c>
      <c r="F13" s="142">
        <f>SUM(B13:D13)</f>
        <v>295394</v>
      </c>
    </row>
    <row r="14" spans="1:6" ht="30.75" customHeight="1">
      <c r="A14" s="9" t="s">
        <v>495</v>
      </c>
      <c r="B14" s="140">
        <f>SUM(B11:B13)</f>
        <v>1368875</v>
      </c>
      <c r="C14" s="140">
        <f>SUM(C11:C13)</f>
        <v>565249</v>
      </c>
      <c r="D14" s="140">
        <f>SUM(D11:D13)</f>
        <v>-40730</v>
      </c>
      <c r="E14" s="140">
        <f>SUM(E11:E13)</f>
        <v>524519</v>
      </c>
      <c r="F14" s="140">
        <f>SUM(F11:F13)</f>
        <v>1893394</v>
      </c>
    </row>
    <row r="15" spans="1:6" ht="6" customHeight="1">
      <c r="A15" s="5"/>
      <c r="B15" s="145"/>
      <c r="C15" s="145"/>
      <c r="D15" s="145"/>
      <c r="E15" s="145"/>
      <c r="F15" s="145"/>
    </row>
    <row r="16" spans="1:6" ht="24.75" customHeight="1">
      <c r="A16" s="9" t="s">
        <v>10</v>
      </c>
      <c r="B16" s="140">
        <f>B9+B14</f>
        <v>3548737</v>
      </c>
      <c r="C16" s="140">
        <f>C9+C14</f>
        <v>3526249</v>
      </c>
      <c r="D16" s="140">
        <f>D9+D14</f>
        <v>-2889099</v>
      </c>
      <c r="E16" s="140">
        <f>E9+E14</f>
        <v>637150</v>
      </c>
      <c r="F16" s="140">
        <f>F9+F14</f>
        <v>4185887</v>
      </c>
    </row>
  </sheetData>
  <mergeCells count="2">
    <mergeCell ref="A1:F1"/>
    <mergeCell ref="A2:F2"/>
  </mergeCells>
  <phoneticPr fontId="15" type="noConversion"/>
  <pageMargins left="0.63" right="0.75" top="1" bottom="1" header="0.5" footer="0.5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6"/>
  <sheetViews>
    <sheetView view="pageBreakPreview" zoomScaleNormal="100" zoomScaleSheetLayoutView="100" workbookViewId="0">
      <selection activeCell="L24" sqref="L24"/>
    </sheetView>
  </sheetViews>
  <sheetFormatPr defaultRowHeight="12.75"/>
  <cols>
    <col min="1" max="1" width="37.85546875" style="11" customWidth="1"/>
    <col min="2" max="3" width="17.7109375" style="11" customWidth="1"/>
    <col min="4" max="16384" width="9.140625" style="11"/>
  </cols>
  <sheetData>
    <row r="1" spans="1:8" ht="18.75">
      <c r="A1" s="193" t="s">
        <v>1155</v>
      </c>
      <c r="B1" s="194"/>
      <c r="C1" s="194"/>
      <c r="D1" s="194"/>
      <c r="E1" s="206"/>
    </row>
    <row r="2" spans="1:8" ht="37.5" customHeight="1">
      <c r="C2" s="19" t="s">
        <v>234</v>
      </c>
    </row>
    <row r="3" spans="1:8" ht="39.75" customHeight="1">
      <c r="A3" s="128" t="s">
        <v>37</v>
      </c>
      <c r="B3" s="146">
        <v>2012</v>
      </c>
      <c r="C3" s="146">
        <v>2011</v>
      </c>
    </row>
    <row r="4" spans="1:8" ht="29.25" customHeight="1">
      <c r="A4" s="147" t="s">
        <v>11</v>
      </c>
      <c r="B4" s="148">
        <v>125000</v>
      </c>
      <c r="C4" s="148">
        <v>125000</v>
      </c>
      <c r="G4" s="29"/>
      <c r="H4" s="29"/>
    </row>
    <row r="5" spans="1:8" ht="29.25" customHeight="1">
      <c r="A5" s="147" t="s">
        <v>12</v>
      </c>
      <c r="B5" s="148">
        <v>-38503</v>
      </c>
      <c r="C5" s="148">
        <v>-71386</v>
      </c>
      <c r="G5" s="30"/>
      <c r="H5" s="30"/>
    </row>
    <row r="6" spans="1:8" ht="21.75" customHeight="1">
      <c r="A6" s="149" t="s">
        <v>907</v>
      </c>
      <c r="B6" s="150">
        <f>SUM(B4:B5)</f>
        <v>86497</v>
      </c>
      <c r="C6" s="150">
        <f>SUM(C4:C5)</f>
        <v>53614</v>
      </c>
    </row>
  </sheetData>
  <mergeCells count="1">
    <mergeCell ref="A1:E1"/>
  </mergeCells>
  <phoneticPr fontId="15" type="noConversion"/>
  <pageMargins left="0.57999999999999996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07bfa-4e49-45ab-ad8a-454b984b5d0f" xsi:nil="true"/>
    <lcf76f155ced4ddcb4097134ff3c332f xmlns="b3b001d4-b64a-4cc2-a75a-fead1b2f602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5" ma:contentTypeDescription="Create a new document." ma:contentTypeScope="" ma:versionID="cddb55bcb9ad7506566802fa8b9437af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59df69b08e92f86ba1dafd5766b1b210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EDA2F7-32D3-4C61-926C-379189174DA3}">
  <ds:schemaRefs>
    <ds:schemaRef ds:uri="http://schemas.microsoft.com/office/2006/metadata/properties"/>
    <ds:schemaRef ds:uri="http://schemas.microsoft.com/office/infopath/2007/PartnerControls"/>
    <ds:schemaRef ds:uri="32107bfa-4e49-45ab-ad8a-454b984b5d0f"/>
    <ds:schemaRef ds:uri="b3b001d4-b64a-4cc2-a75a-fead1b2f6020"/>
  </ds:schemaRefs>
</ds:datastoreItem>
</file>

<file path=customXml/itemProps2.xml><?xml version="1.0" encoding="utf-8"?>
<ds:datastoreItem xmlns:ds="http://schemas.openxmlformats.org/officeDocument/2006/customXml" ds:itemID="{B8D34906-48A5-4E87-B4CD-6610F6BD91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90655E-3BB9-4C07-AE41-4F0761771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9</vt:i4>
      </vt:variant>
    </vt:vector>
  </HeadingPairs>
  <TitlesOfParts>
    <vt:vector size="26" baseType="lpstr">
      <vt:lpstr>Revenue - Expense Statement</vt:lpstr>
      <vt:lpstr>Oil Rev.</vt:lpstr>
      <vt:lpstr>Rev &amp; Exp </vt:lpstr>
      <vt:lpstr>Rev.</vt:lpstr>
      <vt:lpstr>Rev Details</vt:lpstr>
      <vt:lpstr>Budget</vt:lpstr>
      <vt:lpstr>Amendments</vt:lpstr>
      <vt:lpstr>Exp.</vt:lpstr>
      <vt:lpstr>Exp. Detalis</vt:lpstr>
      <vt:lpstr>Tran. Budget Exp</vt:lpstr>
      <vt:lpstr>Projects</vt:lpstr>
      <vt:lpstr>CF</vt:lpstr>
      <vt:lpstr>Account Pay</vt:lpstr>
      <vt:lpstr>Accrued Exp</vt:lpstr>
      <vt:lpstr>Encum</vt:lpstr>
      <vt:lpstr>Financing</vt:lpstr>
      <vt:lpstr>Credits</vt:lpstr>
      <vt:lpstr>'Account Pay'!Print_Area</vt:lpstr>
      <vt:lpstr>'Accrued Exp'!Print_Area</vt:lpstr>
      <vt:lpstr>Encum!Print_Area</vt:lpstr>
      <vt:lpstr>'Tran. Budget Exp'!Print_Area</vt:lpstr>
      <vt:lpstr>Amendments!Print_Titles</vt:lpstr>
      <vt:lpstr>Exp.!Print_Titles</vt:lpstr>
      <vt:lpstr>'Exp. Detalis'!Print_Titles</vt:lpstr>
      <vt:lpstr>'Rev &amp; Exp '!Print_Titles</vt:lpstr>
      <vt:lpstr>'Rev Details'!Print_Titles</vt:lpstr>
    </vt:vector>
  </TitlesOfParts>
  <Company>Ministry of Finance &amp; National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mffimaf</dc:creator>
  <cp:lastModifiedBy>Nawara Abdulelah AlMoalem</cp:lastModifiedBy>
  <cp:lastPrinted>2013-05-29T07:40:39Z</cp:lastPrinted>
  <dcterms:created xsi:type="dcterms:W3CDTF">2003-05-10T11:11:16Z</dcterms:created>
  <dcterms:modified xsi:type="dcterms:W3CDTF">2023-12-10T08:03:04Z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0x0101001EDFF2E1B68CE248BC61C48B2234E51B</vt:lpwstr>
  </property>
  <property fmtid="{D5CDD505-2E9C-101B-9397-08002B2CF9AE}" pid="3" name="Order">
    <vt:r8>219200</vt:r8>
  </property>
</Properties>
</file>