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A for Website/2010/"/>
    </mc:Choice>
  </mc:AlternateContent>
  <xr:revisionPtr revIDLastSave="46" documentId="11_A1746535F0B60EEE7C7FDCB7E78791F8A87622A0" xr6:coauthVersionLast="47" xr6:coauthVersionMax="47" xr10:uidLastSave="{2A4A6971-6AC9-4D86-8101-B3EC90D4404D}"/>
  <bookViews>
    <workbookView xWindow="-120" yWindow="-120" windowWidth="29040" windowHeight="15840" tabRatio="904" xr2:uid="{00000000-000D-0000-FFFF-FFFF00000000}"/>
  </bookViews>
  <sheets>
    <sheet name="Consolidated Revenue&amp;Expense" sheetId="39" r:id="rId1"/>
    <sheet name="Oil Rev." sheetId="48" r:id="rId2"/>
    <sheet name="Rev &amp; Exp" sheetId="42" r:id="rId3"/>
    <sheet name="Rev." sheetId="26" r:id="rId4"/>
    <sheet name="Rev Detalis" sheetId="49" r:id="rId5"/>
    <sheet name="Budget" sheetId="41" r:id="rId6"/>
    <sheet name="Amendments" sheetId="43" r:id="rId7"/>
    <sheet name="Exp." sheetId="7" r:id="rId8"/>
    <sheet name="Exp. Detalis" sheetId="50" r:id="rId9"/>
    <sheet name="Tran. Budget Exp" sheetId="59" r:id="rId10"/>
    <sheet name="Projects" sheetId="46" r:id="rId11"/>
    <sheet name="CF" sheetId="60" r:id="rId12"/>
    <sheet name="Account Pay" sheetId="51" r:id="rId13"/>
    <sheet name="Accrued Exp" sheetId="56" r:id="rId14"/>
    <sheet name="Encum" sheetId="52" r:id="rId15"/>
    <sheet name="Financing" sheetId="53" r:id="rId16"/>
    <sheet name="Credits" sheetId="54" r:id="rId17"/>
  </sheets>
  <externalReferences>
    <externalReference r:id="rId18"/>
  </externalReferences>
  <definedNames>
    <definedName name="leer">'[1]تفصيل المصروفات (3)'!$A$2:$A$6</definedName>
    <definedName name="_xlnm.Print_Area" localSheetId="12">'Account Pay'!$A$1:$D$12</definedName>
    <definedName name="_xlnm.Print_Area" localSheetId="13">'Accrued Exp'!$A$1:$D$12</definedName>
    <definedName name="_xlnm.Print_Area" localSheetId="16">Credits!$A$1:$C$6</definedName>
    <definedName name="_xlnm.Print_Area" localSheetId="14">Encum!$A$1:$D$11</definedName>
    <definedName name="_xlnm.Print_Area" localSheetId="9">'Tran. Budget Exp'!$A$1:$E$14</definedName>
    <definedName name="_xlnm.Print_Titles" localSheetId="6">Amendments!$2:$3</definedName>
    <definedName name="_xlnm.Print_Titles" localSheetId="7">Exp.!$3:$3</definedName>
    <definedName name="_xlnm.Print_Titles" localSheetId="8">'Exp. Detalis'!$3:$4</definedName>
    <definedName name="_xlnm.Print_Titles" localSheetId="2">'Rev &amp; Exp'!$3:$5</definedName>
    <definedName name="_xlnm.Print_Titles" localSheetId="4">'Rev Detalis'!$2:$4</definedName>
    <definedName name="المصروفات_حسب_الأبواب_والأقسام_والبنود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46" l="1"/>
  <c r="H308" i="50"/>
  <c r="H307" i="50"/>
  <c r="H306" i="50"/>
  <c r="H305" i="50"/>
  <c r="H304" i="50"/>
  <c r="H303" i="50"/>
  <c r="H302" i="50"/>
  <c r="H301" i="50"/>
  <c r="H300" i="50"/>
  <c r="H299" i="50"/>
  <c r="H298" i="50"/>
  <c r="H297" i="50"/>
  <c r="H296" i="50"/>
  <c r="H295" i="50"/>
  <c r="H294" i="50"/>
  <c r="H293" i="50"/>
  <c r="H292" i="50"/>
  <c r="H291" i="50"/>
  <c r="H290" i="50"/>
  <c r="H289" i="50"/>
  <c r="H288" i="50"/>
  <c r="H287" i="50"/>
  <c r="H286" i="50"/>
  <c r="H285" i="50"/>
  <c r="H284" i="50"/>
  <c r="H283" i="50"/>
  <c r="H282" i="50"/>
  <c r="H281" i="50"/>
  <c r="H280" i="50"/>
  <c r="H279" i="50"/>
  <c r="H278" i="50"/>
  <c r="H277" i="50"/>
  <c r="H276" i="50"/>
  <c r="H275" i="50"/>
  <c r="H274" i="50"/>
  <c r="H273" i="50"/>
  <c r="H272" i="50"/>
  <c r="H271" i="50"/>
  <c r="H270" i="50"/>
  <c r="H269" i="50"/>
  <c r="H268" i="50"/>
  <c r="H267" i="50"/>
  <c r="H266" i="50"/>
  <c r="H265" i="50"/>
  <c r="H264" i="50"/>
  <c r="H263" i="50"/>
  <c r="H262" i="50"/>
  <c r="H261" i="50"/>
  <c r="H260" i="50"/>
  <c r="H259" i="50"/>
  <c r="H258" i="50"/>
  <c r="H257" i="50"/>
  <c r="H256" i="50"/>
  <c r="H255" i="50"/>
  <c r="H254" i="50"/>
  <c r="H253" i="50"/>
  <c r="H252" i="50"/>
  <c r="H251" i="50"/>
  <c r="H250" i="50"/>
  <c r="H249" i="50"/>
  <c r="H248" i="50"/>
  <c r="H247" i="50"/>
  <c r="H246" i="50"/>
  <c r="H245" i="50"/>
  <c r="H244" i="50"/>
  <c r="H243" i="50"/>
  <c r="H242" i="50"/>
  <c r="H241" i="50"/>
  <c r="H240" i="50"/>
  <c r="H239" i="50"/>
  <c r="H238" i="50"/>
  <c r="H237" i="50"/>
  <c r="H236" i="50"/>
  <c r="H235" i="50"/>
  <c r="H234" i="50"/>
  <c r="H233" i="50"/>
  <c r="H232" i="50"/>
  <c r="H231" i="50"/>
  <c r="H230" i="50"/>
  <c r="H229" i="50"/>
  <c r="H228" i="50"/>
  <c r="H227" i="50"/>
  <c r="H226" i="50"/>
  <c r="H225" i="50"/>
  <c r="H224" i="50"/>
  <c r="H223" i="50"/>
  <c r="H222" i="50"/>
  <c r="H221" i="50"/>
  <c r="H220" i="50"/>
  <c r="H219" i="50"/>
  <c r="H218" i="50"/>
  <c r="H217" i="50"/>
  <c r="H216" i="50"/>
  <c r="H215" i="50"/>
  <c r="H214" i="50"/>
  <c r="H213" i="50"/>
  <c r="H212" i="50"/>
  <c r="H211" i="50"/>
  <c r="H210" i="50"/>
  <c r="H209" i="50"/>
  <c r="H208" i="50"/>
  <c r="H207" i="50"/>
  <c r="H206" i="50"/>
  <c r="H205" i="50"/>
  <c r="H204" i="50"/>
  <c r="H203" i="50"/>
  <c r="H202" i="50"/>
  <c r="H201" i="50"/>
  <c r="H200" i="50"/>
  <c r="H199" i="50"/>
  <c r="H198" i="50"/>
  <c r="H197" i="50"/>
  <c r="H196" i="50"/>
  <c r="H195" i="50"/>
  <c r="H194" i="50"/>
  <c r="H193" i="50"/>
  <c r="H192" i="50"/>
  <c r="H191" i="50"/>
  <c r="H190" i="50"/>
  <c r="H189" i="50"/>
  <c r="H188" i="50"/>
  <c r="H187" i="50"/>
  <c r="H186" i="50"/>
  <c r="H185" i="50"/>
  <c r="H184" i="50"/>
  <c r="H183" i="50"/>
  <c r="H182" i="50"/>
  <c r="H181" i="50"/>
  <c r="H180" i="50"/>
  <c r="H179" i="50"/>
  <c r="H178" i="50"/>
  <c r="H177" i="50"/>
  <c r="H176" i="50"/>
  <c r="H175" i="50"/>
  <c r="H174" i="50"/>
  <c r="H173" i="50"/>
  <c r="H172" i="50"/>
  <c r="H171" i="50"/>
  <c r="H170" i="50"/>
  <c r="H169" i="50"/>
  <c r="H168" i="50"/>
  <c r="H167" i="50"/>
  <c r="H166" i="50"/>
  <c r="H165" i="50"/>
  <c r="H164" i="50"/>
  <c r="H163" i="50"/>
  <c r="H162" i="50"/>
  <c r="H161" i="50"/>
  <c r="H160" i="50"/>
  <c r="H159" i="50"/>
  <c r="H158" i="50"/>
  <c r="H157" i="50"/>
  <c r="H156" i="50"/>
  <c r="H155" i="50"/>
  <c r="H154" i="50"/>
  <c r="H153" i="50"/>
  <c r="H152" i="50"/>
  <c r="H151" i="50"/>
  <c r="H150" i="50"/>
  <c r="H149" i="50"/>
  <c r="H148" i="50"/>
  <c r="H147" i="50"/>
  <c r="H146" i="50"/>
  <c r="H145" i="50"/>
  <c r="H144" i="50"/>
  <c r="H143" i="50"/>
  <c r="H142" i="50"/>
  <c r="H141" i="50"/>
  <c r="H140" i="50"/>
  <c r="H139" i="50"/>
  <c r="H138" i="50"/>
  <c r="H137" i="50"/>
  <c r="H136" i="50"/>
  <c r="H135" i="50"/>
  <c r="H134" i="50"/>
  <c r="H133" i="50"/>
  <c r="H132" i="50"/>
  <c r="H131" i="50"/>
  <c r="H130" i="50"/>
  <c r="H129" i="50"/>
  <c r="H128" i="50"/>
  <c r="H127" i="50"/>
  <c r="H126" i="50"/>
  <c r="H125" i="50"/>
  <c r="H124" i="50"/>
  <c r="H123" i="50"/>
  <c r="H122" i="50"/>
  <c r="H121" i="50"/>
  <c r="H120" i="50"/>
  <c r="H119" i="50"/>
  <c r="H118" i="50"/>
  <c r="H117" i="50"/>
  <c r="H116" i="50"/>
  <c r="H115" i="50"/>
  <c r="H114" i="50"/>
  <c r="H113" i="50"/>
  <c r="H112" i="50"/>
  <c r="H111" i="50"/>
  <c r="H110" i="50"/>
  <c r="H109" i="50"/>
  <c r="H108" i="50"/>
  <c r="H107" i="50"/>
  <c r="H106" i="50"/>
  <c r="H105" i="50"/>
  <c r="H104" i="50"/>
  <c r="H103" i="50"/>
  <c r="H102" i="50"/>
  <c r="H101" i="50"/>
  <c r="H100" i="50"/>
  <c r="H99" i="50"/>
  <c r="H98" i="50"/>
  <c r="H97" i="50"/>
  <c r="H96" i="50"/>
  <c r="H95" i="50"/>
  <c r="H94" i="50"/>
  <c r="H93" i="50"/>
  <c r="H92" i="50"/>
  <c r="H91" i="50"/>
  <c r="H90" i="50"/>
  <c r="H89" i="50"/>
  <c r="H88" i="50"/>
  <c r="H87" i="50"/>
  <c r="H86" i="50"/>
  <c r="H85" i="50"/>
  <c r="H84" i="50"/>
  <c r="H83" i="50"/>
  <c r="H82" i="50"/>
  <c r="H81" i="50"/>
  <c r="H80" i="50"/>
  <c r="H79" i="50"/>
  <c r="H78" i="50"/>
  <c r="H77" i="50"/>
  <c r="H76" i="50"/>
  <c r="H75" i="50"/>
  <c r="H74" i="50"/>
  <c r="H73" i="50"/>
  <c r="H72" i="50"/>
  <c r="H71" i="50"/>
  <c r="H70" i="50"/>
  <c r="H69" i="50"/>
  <c r="H68" i="50"/>
  <c r="H67" i="50"/>
  <c r="H66" i="50"/>
  <c r="H65" i="50"/>
  <c r="H64" i="50"/>
  <c r="H63" i="50"/>
  <c r="H62" i="50"/>
  <c r="H61" i="50"/>
  <c r="H60" i="50"/>
  <c r="H59" i="50"/>
  <c r="H58" i="50"/>
  <c r="H57" i="50"/>
  <c r="H56" i="50"/>
  <c r="H55" i="50"/>
  <c r="H54" i="50"/>
  <c r="H53" i="50"/>
  <c r="H52" i="50"/>
  <c r="H51" i="50"/>
  <c r="H50" i="50"/>
  <c r="H49" i="50"/>
  <c r="H48" i="50"/>
  <c r="H47" i="50"/>
  <c r="H46" i="50"/>
  <c r="H45" i="50"/>
  <c r="H44" i="50"/>
  <c r="H43" i="50"/>
  <c r="H42" i="50"/>
  <c r="H41" i="50"/>
  <c r="H40" i="50"/>
  <c r="H39" i="50"/>
  <c r="H38" i="50"/>
  <c r="H37" i="50"/>
  <c r="H36" i="50"/>
  <c r="H35" i="50"/>
  <c r="H34" i="50"/>
  <c r="H33" i="50"/>
  <c r="H32" i="50"/>
  <c r="H31" i="50"/>
  <c r="H30" i="50"/>
  <c r="H29" i="50"/>
  <c r="H28" i="50"/>
  <c r="H27" i="50"/>
  <c r="H26" i="50"/>
  <c r="H25" i="50"/>
  <c r="H24" i="50"/>
  <c r="H23" i="50"/>
  <c r="H22" i="50"/>
  <c r="H21" i="50"/>
  <c r="H20" i="50"/>
  <c r="H19" i="50"/>
  <c r="H18" i="50"/>
  <c r="H17" i="50"/>
  <c r="H16" i="50"/>
  <c r="H15" i="50"/>
  <c r="H14" i="50"/>
  <c r="H13" i="50"/>
  <c r="H12" i="50"/>
  <c r="H11" i="50"/>
  <c r="H10" i="50"/>
  <c r="H9" i="50"/>
  <c r="H8" i="50"/>
  <c r="H7" i="50"/>
  <c r="H6" i="50"/>
  <c r="H145" i="49"/>
  <c r="H144" i="49"/>
  <c r="H143" i="49"/>
  <c r="H142" i="49"/>
  <c r="H141" i="49"/>
  <c r="H140" i="49"/>
  <c r="H139" i="49"/>
  <c r="H138" i="49"/>
  <c r="H137" i="49"/>
  <c r="H136" i="49"/>
  <c r="H135" i="49"/>
  <c r="H134" i="49"/>
  <c r="H133" i="49"/>
  <c r="H132" i="49"/>
  <c r="H131" i="49"/>
  <c r="H130" i="49"/>
  <c r="H129" i="49"/>
  <c r="H128" i="49"/>
  <c r="H127" i="49"/>
  <c r="H126" i="49"/>
  <c r="H125" i="49"/>
  <c r="H124" i="49"/>
  <c r="H123" i="49"/>
  <c r="H122" i="49"/>
  <c r="H121" i="49"/>
  <c r="H120" i="49"/>
  <c r="H119" i="49"/>
  <c r="H118" i="49"/>
  <c r="H117" i="49"/>
  <c r="H116" i="49"/>
  <c r="H115" i="49"/>
  <c r="H114" i="49"/>
  <c r="H113" i="49"/>
  <c r="H112" i="49"/>
  <c r="H111" i="49"/>
  <c r="H110" i="49"/>
  <c r="H109" i="49"/>
  <c r="H108" i="49"/>
  <c r="H107" i="49"/>
  <c r="H106" i="49"/>
  <c r="H105" i="49"/>
  <c r="H104" i="49"/>
  <c r="H103" i="49"/>
  <c r="H102" i="49"/>
  <c r="H101" i="49"/>
  <c r="H100" i="49"/>
  <c r="H99" i="49"/>
  <c r="H98" i="49"/>
  <c r="H97" i="49"/>
  <c r="H96" i="49"/>
  <c r="H95" i="49"/>
  <c r="H94" i="49"/>
  <c r="H93" i="49"/>
  <c r="H92" i="49"/>
  <c r="H91" i="49"/>
  <c r="H90" i="49"/>
  <c r="H89" i="49"/>
  <c r="H88" i="49"/>
  <c r="H87" i="49"/>
  <c r="H86" i="49"/>
  <c r="H85" i="49"/>
  <c r="H84" i="49"/>
  <c r="H83" i="49"/>
  <c r="H82" i="49"/>
  <c r="H81" i="49"/>
  <c r="H80" i="49"/>
  <c r="H79" i="49"/>
  <c r="H78" i="49"/>
  <c r="H77" i="49"/>
  <c r="H76" i="49"/>
  <c r="H75" i="49"/>
  <c r="H74" i="49"/>
  <c r="H73" i="49"/>
  <c r="H72" i="49"/>
  <c r="H71" i="49"/>
  <c r="H70" i="49"/>
  <c r="H69" i="49"/>
  <c r="H68" i="49"/>
  <c r="H67" i="49"/>
  <c r="H66" i="49"/>
  <c r="H65" i="49"/>
  <c r="H64" i="49"/>
  <c r="H63" i="49"/>
  <c r="H62" i="49"/>
  <c r="H61" i="49"/>
  <c r="H60" i="49"/>
  <c r="H59" i="49"/>
  <c r="H58" i="49"/>
  <c r="H57" i="49"/>
  <c r="H56" i="49"/>
  <c r="H55" i="49"/>
  <c r="H54" i="49"/>
  <c r="H53" i="49"/>
  <c r="H52" i="49"/>
  <c r="H51" i="49"/>
  <c r="H50" i="49"/>
  <c r="H49" i="49"/>
  <c r="H48" i="49"/>
  <c r="H47" i="49"/>
  <c r="H46" i="49"/>
  <c r="H45" i="49"/>
  <c r="H44" i="49"/>
  <c r="H43" i="49"/>
  <c r="H42" i="49"/>
  <c r="H41" i="49"/>
  <c r="H40" i="49"/>
  <c r="H39" i="49"/>
  <c r="H38" i="49"/>
  <c r="H37" i="49"/>
  <c r="H36" i="49"/>
  <c r="H35" i="49"/>
  <c r="H34" i="49"/>
  <c r="H33" i="49"/>
  <c r="H32" i="49"/>
  <c r="H31" i="49"/>
  <c r="H30" i="49"/>
  <c r="H29" i="49"/>
  <c r="H28" i="49"/>
  <c r="H27" i="49"/>
  <c r="H26" i="49"/>
  <c r="H25" i="49"/>
  <c r="H24" i="49"/>
  <c r="H23" i="49"/>
  <c r="H22" i="49"/>
  <c r="H21" i="49"/>
  <c r="H20" i="49"/>
  <c r="H19" i="49"/>
  <c r="H18" i="49"/>
  <c r="H17" i="49"/>
  <c r="H16" i="49"/>
  <c r="H15" i="49"/>
  <c r="H14" i="49"/>
  <c r="H13" i="49"/>
  <c r="H12" i="49"/>
  <c r="H11" i="49"/>
  <c r="H10" i="49"/>
  <c r="H9" i="49"/>
  <c r="H8" i="49"/>
  <c r="H7" i="49"/>
  <c r="H6" i="49"/>
  <c r="L48" i="43" l="1"/>
  <c r="L47" i="43" s="1"/>
  <c r="K86" i="43"/>
  <c r="L86" i="43"/>
  <c r="K39" i="43"/>
  <c r="L39" i="43"/>
  <c r="K33" i="43"/>
  <c r="L33" i="43"/>
  <c r="K29" i="43"/>
  <c r="L29" i="43"/>
  <c r="K22" i="43"/>
  <c r="L22" i="43"/>
  <c r="K5" i="43"/>
  <c r="L5" i="43"/>
  <c r="H86" i="43"/>
  <c r="I86" i="43"/>
  <c r="K48" i="43"/>
  <c r="K47" i="43" s="1"/>
  <c r="K104" i="43" s="1"/>
  <c r="I48" i="43"/>
  <c r="I47" i="43" s="1"/>
  <c r="H48" i="43"/>
  <c r="H47" i="43" s="1"/>
  <c r="G86" i="43"/>
  <c r="J102" i="43"/>
  <c r="J101" i="43"/>
  <c r="J100" i="43"/>
  <c r="J99" i="43"/>
  <c r="J98" i="43"/>
  <c r="J97" i="43"/>
  <c r="J96" i="43"/>
  <c r="J95" i="43"/>
  <c r="J94" i="43"/>
  <c r="J93" i="43"/>
  <c r="J92" i="43"/>
  <c r="J91" i="43"/>
  <c r="J90" i="43"/>
  <c r="J89" i="43"/>
  <c r="J88" i="43"/>
  <c r="J87" i="43"/>
  <c r="L104" i="43" l="1"/>
  <c r="G48" i="43"/>
  <c r="G47" i="43" s="1"/>
  <c r="J85" i="43"/>
  <c r="J84" i="43"/>
  <c r="J83" i="43"/>
  <c r="J82" i="43"/>
  <c r="J81" i="43"/>
  <c r="J80" i="43"/>
  <c r="J79" i="43"/>
  <c r="J78" i="43"/>
  <c r="J77" i="43"/>
  <c r="J76" i="43"/>
  <c r="J75" i="43"/>
  <c r="J74" i="43"/>
  <c r="J73" i="43"/>
  <c r="J72" i="43"/>
  <c r="J71" i="43"/>
  <c r="J70" i="43"/>
  <c r="J69" i="43"/>
  <c r="J68" i="43"/>
  <c r="J67" i="43"/>
  <c r="J66" i="43"/>
  <c r="J65" i="43"/>
  <c r="J64" i="43"/>
  <c r="J63" i="43"/>
  <c r="J62" i="43"/>
  <c r="J61" i="43"/>
  <c r="J60" i="43"/>
  <c r="J59" i="43"/>
  <c r="J58" i="43"/>
  <c r="J57" i="43"/>
  <c r="J56" i="43"/>
  <c r="J55" i="43"/>
  <c r="J54" i="43"/>
  <c r="J53" i="43"/>
  <c r="J52" i="43"/>
  <c r="J51" i="43"/>
  <c r="J50" i="43"/>
  <c r="J49" i="43"/>
  <c r="J48" i="43" l="1"/>
  <c r="H39" i="43"/>
  <c r="I39" i="43"/>
  <c r="G39" i="43"/>
  <c r="J46" i="43"/>
  <c r="J45" i="43"/>
  <c r="J44" i="43"/>
  <c r="J43" i="43"/>
  <c r="J42" i="43"/>
  <c r="J41" i="43"/>
  <c r="J40" i="43"/>
  <c r="H33" i="43"/>
  <c r="I33" i="43"/>
  <c r="G33" i="43"/>
  <c r="J38" i="43"/>
  <c r="J37" i="43"/>
  <c r="J36" i="43"/>
  <c r="J35" i="43"/>
  <c r="J34" i="43"/>
  <c r="H29" i="43"/>
  <c r="I29" i="43"/>
  <c r="G29" i="43"/>
  <c r="J32" i="43"/>
  <c r="J31" i="43"/>
  <c r="J30" i="43"/>
  <c r="H22" i="43"/>
  <c r="I22" i="43"/>
  <c r="G22" i="43"/>
  <c r="J28" i="43"/>
  <c r="J27" i="43"/>
  <c r="J26" i="43"/>
  <c r="J25" i="43"/>
  <c r="J24" i="43"/>
  <c r="J23" i="43"/>
  <c r="H5" i="43"/>
  <c r="I5" i="43"/>
  <c r="G5" i="43"/>
  <c r="J21" i="43"/>
  <c r="J20" i="43"/>
  <c r="J19" i="43"/>
  <c r="J18" i="43"/>
  <c r="J17" i="43"/>
  <c r="J16" i="43"/>
  <c r="J15" i="43"/>
  <c r="J14" i="43"/>
  <c r="J13" i="43"/>
  <c r="J12" i="43"/>
  <c r="J11" i="43"/>
  <c r="J10" i="43"/>
  <c r="J9" i="43"/>
  <c r="J8" i="43"/>
  <c r="J7" i="43"/>
  <c r="J6" i="43"/>
  <c r="H104" i="43" l="1"/>
  <c r="I104" i="43"/>
  <c r="G104" i="43"/>
  <c r="J103" i="43" s="1"/>
  <c r="J86" i="43" s="1"/>
  <c r="J47" i="43" s="1"/>
  <c r="J39" i="43"/>
  <c r="J33" i="43"/>
  <c r="J29" i="43"/>
  <c r="J5" i="43"/>
  <c r="J22" i="43"/>
  <c r="D31" i="60"/>
  <c r="C31" i="60"/>
  <c r="D27" i="60"/>
  <c r="C27" i="60"/>
  <c r="D20" i="60"/>
  <c r="C20" i="60"/>
  <c r="D11" i="60"/>
  <c r="D21" i="60" s="1"/>
  <c r="D33" i="60" s="1"/>
  <c r="C11" i="60"/>
  <c r="C21" i="60" s="1"/>
  <c r="C14" i="59"/>
  <c r="E14" i="59"/>
  <c r="B14" i="59"/>
  <c r="D13" i="59"/>
  <c r="D12" i="59"/>
  <c r="D11" i="59"/>
  <c r="D10" i="59"/>
  <c r="D9" i="59"/>
  <c r="D8" i="59"/>
  <c r="D7" i="59"/>
  <c r="D6" i="59"/>
  <c r="D5" i="59"/>
  <c r="G13" i="48"/>
  <c r="F13" i="48"/>
  <c r="G7" i="48"/>
  <c r="G21" i="48" s="1"/>
  <c r="F7" i="48"/>
  <c r="F21" i="48" s="1"/>
  <c r="I309" i="50"/>
  <c r="H309" i="50"/>
  <c r="G309" i="50"/>
  <c r="F309" i="50"/>
  <c r="C31" i="46"/>
  <c r="B31" i="46"/>
  <c r="C14" i="53"/>
  <c r="D14" i="53"/>
  <c r="B14" i="53"/>
  <c r="F13" i="53"/>
  <c r="E13" i="53"/>
  <c r="F12" i="53"/>
  <c r="F14" i="53" s="1"/>
  <c r="E12" i="53"/>
  <c r="F11" i="53"/>
  <c r="E11" i="53"/>
  <c r="E14" i="53" s="1"/>
  <c r="C33" i="60" l="1"/>
  <c r="J104" i="43"/>
  <c r="D16" i="41"/>
  <c r="F16" i="41"/>
  <c r="F12" i="41"/>
  <c r="D12" i="41"/>
  <c r="C12" i="41"/>
  <c r="C16" i="41" s="1"/>
  <c r="E11" i="41"/>
  <c r="G11" i="41" s="1"/>
  <c r="E10" i="41"/>
  <c r="G10" i="41" s="1"/>
  <c r="E9" i="41"/>
  <c r="G9" i="41" s="1"/>
  <c r="E8" i="41"/>
  <c r="G8" i="41" s="1"/>
  <c r="E7" i="41"/>
  <c r="G7" i="41" s="1"/>
  <c r="E6" i="41"/>
  <c r="G6" i="41" s="1"/>
  <c r="H12" i="41"/>
  <c r="H16" i="41" s="1"/>
  <c r="E5" i="41"/>
  <c r="G5" i="41" s="1"/>
  <c r="G12" i="41" s="1"/>
  <c r="G16" i="41" s="1"/>
  <c r="G146" i="49"/>
  <c r="H146" i="49"/>
  <c r="I146" i="49"/>
  <c r="F146" i="49"/>
  <c r="C36" i="26"/>
  <c r="D36" i="26"/>
  <c r="E36" i="26"/>
  <c r="F36" i="26"/>
  <c r="G36" i="26"/>
  <c r="H36" i="26"/>
  <c r="I36" i="26"/>
  <c r="J36" i="26"/>
  <c r="K36" i="26"/>
  <c r="C45" i="42"/>
  <c r="D45" i="42"/>
  <c r="E12" i="41" l="1"/>
  <c r="E16" i="41" s="1"/>
  <c r="I5" i="41"/>
  <c r="I6" i="41"/>
  <c r="I7" i="41"/>
  <c r="I8" i="41"/>
  <c r="I9" i="41"/>
  <c r="I10" i="41"/>
  <c r="I11" i="41"/>
  <c r="D23" i="39"/>
  <c r="E23" i="39"/>
  <c r="C23" i="39"/>
  <c r="I12" i="41" l="1"/>
  <c r="I16" i="41" s="1"/>
  <c r="D12" i="56"/>
  <c r="C12" i="56"/>
  <c r="C6" i="54"/>
  <c r="B6" i="54"/>
  <c r="F9" i="53"/>
  <c r="F16" i="53" s="1"/>
  <c r="E9" i="53"/>
  <c r="E16" i="53" s="1"/>
  <c r="D9" i="53"/>
  <c r="D16" i="53" s="1"/>
  <c r="C9" i="53"/>
  <c r="C16" i="53" s="1"/>
  <c r="B9" i="53"/>
  <c r="B16" i="53" s="1"/>
  <c r="D11" i="52"/>
  <c r="C11" i="52"/>
  <c r="D12" i="51"/>
  <c r="C12" i="51"/>
  <c r="I45" i="42"/>
  <c r="F45" i="42"/>
  <c r="G45" i="42"/>
  <c r="J45" i="42"/>
  <c r="B42" i="7"/>
  <c r="C42" i="7"/>
  <c r="D42" i="7"/>
  <c r="E42" i="7"/>
  <c r="F42" i="7"/>
  <c r="G42" i="7"/>
  <c r="H42" i="7"/>
  <c r="I42" i="7"/>
  <c r="J42" i="7"/>
  <c r="K42" i="7"/>
  <c r="B36" i="26"/>
  <c r="D14" i="39"/>
  <c r="D25" i="39"/>
  <c r="D37" i="39"/>
  <c r="E14" i="39"/>
  <c r="E25" i="39"/>
  <c r="E37" i="39"/>
  <c r="C25" i="39"/>
  <c r="C14" i="39"/>
  <c r="B12" i="41"/>
  <c r="B16" i="41" s="1"/>
  <c r="D27" i="39" l="1"/>
  <c r="D31" i="39" s="1"/>
  <c r="E27" i="39"/>
  <c r="E31" i="39" s="1"/>
  <c r="C27" i="39"/>
  <c r="C31" i="39" s="1"/>
</calcChain>
</file>

<file path=xl/sharedStrings.xml><?xml version="1.0" encoding="utf-8"?>
<sst xmlns="http://schemas.openxmlformats.org/spreadsheetml/2006/main" count="2951" uniqueCount="1072">
  <si>
    <t>Ships and Marine Equipment  Maintenance</t>
  </si>
  <si>
    <t>Machines and Instruments  Maintenance</t>
  </si>
  <si>
    <t>Bahrain Gymnastic  Association</t>
  </si>
  <si>
    <t>Rewarding the Disabled</t>
  </si>
  <si>
    <t>Chapter</t>
  </si>
  <si>
    <t>Descriptions</t>
  </si>
  <si>
    <t>Grants, Subsidies, &amp; Repayment of Loan Intrests</t>
  </si>
  <si>
    <t>Beginning Balance</t>
  </si>
  <si>
    <t>Amount Received</t>
  </si>
  <si>
    <t>Amount Paid</t>
  </si>
  <si>
    <t>Ending Balance</t>
  </si>
  <si>
    <t xml:space="preserve">Total Local Loans </t>
  </si>
  <si>
    <t>Total (Balance)</t>
  </si>
  <si>
    <t>Available Facilities</t>
  </si>
  <si>
    <t>Used Amount</t>
  </si>
  <si>
    <t>Unused Facilities at 31/12/2006</t>
  </si>
  <si>
    <t>3- Revenues and Expenditures By Ministries &amp; Government Authorities</t>
  </si>
  <si>
    <t>2- Oil and Gas Revenue</t>
  </si>
  <si>
    <t>4- Revenue By Chapters And Ministries</t>
  </si>
  <si>
    <t>5- Revenues By Chapters, Sections, And Items</t>
  </si>
  <si>
    <t>6- Projects &amp; Recurrent Expenditures  Budget</t>
  </si>
  <si>
    <t>7- Initial Budget, Amendments, and Variation of Recurrent Expenditures</t>
  </si>
  <si>
    <t>8- Recurrent Expenditure By Chapters And Ministries</t>
  </si>
  <si>
    <t>9- Recurrent Expenditures By Chapters, Sections, And Items</t>
  </si>
  <si>
    <t>11- Projects Expenditures By Ministries &amp; Government Authorities</t>
  </si>
  <si>
    <t>Oil &amp; Gas</t>
  </si>
  <si>
    <t>Taxation &amp; Fees</t>
  </si>
  <si>
    <t>Gov. Goods &amp; Services</t>
  </si>
  <si>
    <t>Grants</t>
  </si>
  <si>
    <t>Sale of Capital Assets</t>
  </si>
  <si>
    <t>Fines, Penalties &amp; Mis.</t>
  </si>
  <si>
    <t>Manpower</t>
  </si>
  <si>
    <t>Services</t>
  </si>
  <si>
    <t>Consumables</t>
  </si>
  <si>
    <t>Assets</t>
  </si>
  <si>
    <t>Maintenance</t>
  </si>
  <si>
    <t>Transfers</t>
  </si>
  <si>
    <t>Projects</t>
  </si>
  <si>
    <t>Recurrent Expenditures</t>
  </si>
  <si>
    <t xml:space="preserve">Total </t>
  </si>
  <si>
    <t>Budget</t>
  </si>
  <si>
    <t>Total</t>
  </si>
  <si>
    <t>Description</t>
  </si>
  <si>
    <t>Total Revenue</t>
  </si>
  <si>
    <t>Revenue</t>
  </si>
  <si>
    <t>Total Recurrent Expenditure</t>
  </si>
  <si>
    <t>Total Expenditure</t>
  </si>
  <si>
    <t>Recurrent Expenditure</t>
  </si>
  <si>
    <t>Investments &amp; Gov. Properties</t>
  </si>
  <si>
    <t>Actual Expend.</t>
  </si>
  <si>
    <t>Ahmed Ben Mohammed Al Khalifa</t>
  </si>
  <si>
    <t>Total Carried Forward Budget</t>
  </si>
  <si>
    <t>Grants, Subsidies, &amp; Rep. of Loan Interests</t>
  </si>
  <si>
    <t>Budget After Amendment</t>
  </si>
  <si>
    <t>Available Budget</t>
  </si>
  <si>
    <t>Surplus (Exceeding)</t>
  </si>
  <si>
    <t>Ministry of Interior</t>
  </si>
  <si>
    <t>National Security Agency</t>
  </si>
  <si>
    <t>Ministry of Foreign Affairs</t>
  </si>
  <si>
    <t>Ministry Of  Education</t>
  </si>
  <si>
    <t>Ministry of Health</t>
  </si>
  <si>
    <t>P. Com. for Prot. of Marine Res. Env. &amp; Wildlife</t>
  </si>
  <si>
    <t>Ministry of Electricity &amp; Water</t>
  </si>
  <si>
    <t>Ministry of Transportation</t>
  </si>
  <si>
    <t>National Oil &amp; Gas Authority</t>
  </si>
  <si>
    <t>Civil Aviation Affairs</t>
  </si>
  <si>
    <t>Oil &amp; Gas Revenue</t>
  </si>
  <si>
    <t>Civil Service Bureau</t>
  </si>
  <si>
    <t>Ministry of Finance</t>
  </si>
  <si>
    <t>Ministry of Industry &amp; Commerce</t>
  </si>
  <si>
    <t>General Org. for Youth &amp; Sports</t>
  </si>
  <si>
    <t>National Guard</t>
  </si>
  <si>
    <t>Equestrian &amp; Horse Racing Club</t>
  </si>
  <si>
    <t>Ministry of Cabinet Affairs</t>
  </si>
  <si>
    <t>Min. of State For Shura Coun. &amp; Rep. Coun. Aff.</t>
  </si>
  <si>
    <t>Actual</t>
  </si>
  <si>
    <t>BD</t>
  </si>
  <si>
    <t>Oil and Gas Revenues</t>
  </si>
  <si>
    <t>Revenues</t>
  </si>
  <si>
    <t>Public Administration Sector</t>
  </si>
  <si>
    <t>Ministry of Defense</t>
  </si>
  <si>
    <t>Survey &amp; Land Registration Bureau</t>
  </si>
  <si>
    <t>Ministry of Education</t>
  </si>
  <si>
    <t>General Organization For Youth And Sport</t>
  </si>
  <si>
    <t>Infrastructure Sector</t>
  </si>
  <si>
    <t>Miscellaneous Budgets</t>
  </si>
  <si>
    <t xml:space="preserve">Moh’d Bin Khalifa Cardiac Center </t>
  </si>
  <si>
    <t>Transferred Budgets</t>
  </si>
  <si>
    <t>Municipalities Councils</t>
  </si>
  <si>
    <t>The Constitutional Court</t>
  </si>
  <si>
    <t>Bahrain Center for Studies &amp; Research</t>
  </si>
  <si>
    <t>Sunni Awqaf</t>
  </si>
  <si>
    <t>Ja’faria Awqaf</t>
  </si>
  <si>
    <t>University of Bahrain</t>
  </si>
  <si>
    <t>High Cost Grants</t>
  </si>
  <si>
    <t>Bait Al-quran</t>
  </si>
  <si>
    <t>Shura Council</t>
  </si>
  <si>
    <t>Council of Representatives</t>
  </si>
  <si>
    <t>High Council for Islamic Affairs</t>
  </si>
  <si>
    <t>Supreme Council For Profession Training</t>
  </si>
  <si>
    <t>Economic Development Board</t>
  </si>
  <si>
    <t>Bahrain International Exhibition Center</t>
  </si>
  <si>
    <t>Amendment</t>
  </si>
  <si>
    <t>National Security</t>
  </si>
  <si>
    <t xml:space="preserve">Ministry of Labor </t>
  </si>
  <si>
    <t>2-Accounts Under MoFNE Supervision</t>
  </si>
  <si>
    <t>Ministry of Social Development</t>
  </si>
  <si>
    <t>1- Transferred Budget</t>
  </si>
  <si>
    <t>National Audit Court</t>
  </si>
  <si>
    <t>Public Com. For The Protection Of Marine &amp; Wildlife</t>
  </si>
  <si>
    <t>Ministry of Labor</t>
  </si>
  <si>
    <t>Recurrent Expenditures Budget</t>
  </si>
  <si>
    <t>Projects Budget</t>
  </si>
  <si>
    <t>General Organization for Youth &amp; Sports</t>
  </si>
  <si>
    <t>Central Informatics Organization</t>
  </si>
  <si>
    <t>Amendments</t>
  </si>
  <si>
    <t>Carried Forward budget from previous years</t>
  </si>
  <si>
    <t>Grants and Subsidies</t>
  </si>
  <si>
    <t>Carried Forward Budget For The Year</t>
  </si>
  <si>
    <t>Kingdom Of Bahrain</t>
  </si>
  <si>
    <t>Consolidated Revenue/Expense Statement</t>
  </si>
  <si>
    <t>% Of Spend</t>
  </si>
  <si>
    <t>Projects Expenditures</t>
  </si>
  <si>
    <t>Grants &amp; Subsidies</t>
  </si>
  <si>
    <t>Ministries or Government Authorities</t>
  </si>
  <si>
    <t>Initial Budget</t>
  </si>
  <si>
    <t xml:space="preserve">National Guard </t>
  </si>
  <si>
    <t xml:space="preserve">% Of Spend </t>
  </si>
  <si>
    <t>Social Services Sector</t>
  </si>
  <si>
    <t>Economic Services Sector</t>
  </si>
  <si>
    <t xml:space="preserve">Trnsfrd Bud. &amp; Acc. Under MOF Supervision  </t>
  </si>
  <si>
    <t>Initial  Budget</t>
  </si>
  <si>
    <t>% Of Collec.</t>
  </si>
  <si>
    <t>Notes</t>
  </si>
  <si>
    <t>Ministries &amp; Government Authorities</t>
  </si>
  <si>
    <t>Ministry of Justice &amp; Islamic Affairs - Justice</t>
  </si>
  <si>
    <t>Min. of Justice &amp; Islamic Affairs - Islamic Aff.</t>
  </si>
  <si>
    <t>Grand Revenue</t>
  </si>
  <si>
    <t>Grand Costs</t>
  </si>
  <si>
    <t>Net Revenue</t>
  </si>
  <si>
    <t xml:space="preserve">Revenue from Bahrain Field and Refinery   </t>
  </si>
  <si>
    <t>Revenue from Abu-Sa'afa Field</t>
  </si>
  <si>
    <t>Gas Revenue</t>
  </si>
  <si>
    <t>Oil Taxation and Fees</t>
  </si>
  <si>
    <t>Net Revenue from Oil and Gas</t>
  </si>
  <si>
    <t>Code</t>
  </si>
  <si>
    <t>Item</t>
  </si>
  <si>
    <t>Sect.</t>
  </si>
  <si>
    <t>Chpt.</t>
  </si>
  <si>
    <t>Difference</t>
  </si>
  <si>
    <t>Gas Income Tax</t>
  </si>
  <si>
    <t>Oil Inspection Fees</t>
  </si>
  <si>
    <t>Petrol Tax</t>
  </si>
  <si>
    <t>Protection of Domestic Industries</t>
  </si>
  <si>
    <t>Commercial Agencies Registration Fees</t>
  </si>
  <si>
    <t>Residence Permit Fees</t>
  </si>
  <si>
    <t>Population Card Fees</t>
  </si>
  <si>
    <t>Employment Permission Fees</t>
  </si>
  <si>
    <t>Employment Permission Renewal Fees</t>
  </si>
  <si>
    <t>Ownership Registration Fees</t>
  </si>
  <si>
    <t>Ownership Transfer Fees</t>
  </si>
  <si>
    <t>Car Registration Fees</t>
  </si>
  <si>
    <t>Driving License Fees</t>
  </si>
  <si>
    <t>Legal Fees</t>
  </si>
  <si>
    <t>Documentation Fees</t>
  </si>
  <si>
    <t>Gold Assaying Fees</t>
  </si>
  <si>
    <t>Pearl Assaying Fees</t>
  </si>
  <si>
    <t>Departure Fees</t>
  </si>
  <si>
    <t>Tender Fees</t>
  </si>
  <si>
    <t>Wireless Equipment Fees</t>
  </si>
  <si>
    <t>Application Fees</t>
  </si>
  <si>
    <t>Airport Information Publication</t>
  </si>
  <si>
    <t>Road Accident Treatment Fees</t>
  </si>
  <si>
    <t>Occupational Injury Treatment Fees</t>
  </si>
  <si>
    <t>Post Box Rental</t>
  </si>
  <si>
    <t>Transit Post Fees</t>
  </si>
  <si>
    <t>Franking Machine Sales</t>
  </si>
  <si>
    <t>Customs Stamp - Containers</t>
  </si>
  <si>
    <t>Aeroplane Landing Fees</t>
  </si>
  <si>
    <t>Aeroplane Parking Fees</t>
  </si>
  <si>
    <t>Telephone Usage Charges</t>
  </si>
  <si>
    <t>Driving Instruction Fees</t>
  </si>
  <si>
    <t>Security Guard Income</t>
  </si>
  <si>
    <t>Printing Press Sales</t>
  </si>
  <si>
    <t>Publication Fees</t>
  </si>
  <si>
    <t>Official Forms and Documents Sales</t>
  </si>
  <si>
    <t>Philatelic Office Sales</t>
  </si>
  <si>
    <t>Bahrain Fuelling Company</t>
  </si>
  <si>
    <t>Land Rent</t>
  </si>
  <si>
    <t>Commercial Stores Rents</t>
  </si>
  <si>
    <t>Equipment Rents</t>
  </si>
  <si>
    <t>Fines</t>
  </si>
  <si>
    <t>Compensations</t>
  </si>
  <si>
    <t>Forfeited Trust Monies</t>
  </si>
  <si>
    <t>Recovery of Fixed Expenses</t>
  </si>
  <si>
    <t>Labour and Employees Cost</t>
  </si>
  <si>
    <t>Handmade Product Sales</t>
  </si>
  <si>
    <t>Inventory Sales</t>
  </si>
  <si>
    <t>Basic Salaries</t>
  </si>
  <si>
    <t>Overtime</t>
  </si>
  <si>
    <t>Social Allowance</t>
  </si>
  <si>
    <t>Telephone Allowance</t>
  </si>
  <si>
    <t>Other Personal Allowances</t>
  </si>
  <si>
    <t>Training Entitlements</t>
  </si>
  <si>
    <t>Course Expenses</t>
  </si>
  <si>
    <t>Computer Course Expenses</t>
  </si>
  <si>
    <t>Garments for Employees</t>
  </si>
  <si>
    <t>Food for Employees</t>
  </si>
  <si>
    <t>Part-Time Labour</t>
  </si>
  <si>
    <t>Internal Budget Transfer</t>
  </si>
  <si>
    <t>Internal Conferences</t>
  </si>
  <si>
    <t>Exhibition Costs</t>
  </si>
  <si>
    <t>Cost of Guest Entertainment</t>
  </si>
  <si>
    <t>Telex Installation &amp; Usage Charges</t>
  </si>
  <si>
    <t>Wireless Instruments</t>
  </si>
  <si>
    <t>Telegram Charges</t>
  </si>
  <si>
    <t>Municipality Fees-Various</t>
  </si>
  <si>
    <t>Land Rental</t>
  </si>
  <si>
    <t>Computer CPU Rental</t>
  </si>
  <si>
    <t>Computer Peripherals Rental</t>
  </si>
  <si>
    <t>Systems &amp; Application Software Rental</t>
  </si>
  <si>
    <t>Insurance on Vehicles</t>
  </si>
  <si>
    <t>Advertising</t>
  </si>
  <si>
    <t>Subscriptions to Various Organizations</t>
  </si>
  <si>
    <t>Printing</t>
  </si>
  <si>
    <t>Presents &amp; Incentives for Non-Employees</t>
  </si>
  <si>
    <t>Scholarships for Non-Employees</t>
  </si>
  <si>
    <t>Overseas Treatment</t>
  </si>
  <si>
    <t>Gas for Other Purposes</t>
  </si>
  <si>
    <t>Fuel &amp; Oil for Generators</t>
  </si>
  <si>
    <t>Fuel for Heavy Vehicles &amp; Machinery</t>
  </si>
  <si>
    <t>Fuel for Ships</t>
  </si>
  <si>
    <t>Other Fuel &amp; Oil</t>
  </si>
  <si>
    <t>Computer Stationery</t>
  </si>
  <si>
    <t>Stationery</t>
  </si>
  <si>
    <t>Books</t>
  </si>
  <si>
    <t>Surgical Materials</t>
  </si>
  <si>
    <t>X-Ray Materials</t>
  </si>
  <si>
    <t>Laboratory Materials</t>
  </si>
  <si>
    <t>Educational Programs</t>
  </si>
  <si>
    <t>Aircraft Imprest</t>
  </si>
  <si>
    <t>Other Maintenance</t>
  </si>
  <si>
    <t>Elevators Maintenance</t>
  </si>
  <si>
    <t>Public Parks Maintenance</t>
  </si>
  <si>
    <t>Local Transfers</t>
  </si>
  <si>
    <t>Interest on Treasury Bills</t>
  </si>
  <si>
    <t>Grants to Societies</t>
  </si>
  <si>
    <t>Grants to National Clubs</t>
  </si>
  <si>
    <t>Grants to Foreign Bodies</t>
  </si>
  <si>
    <t>Special Award</t>
  </si>
  <si>
    <t>DISCIPLINE AWARD</t>
  </si>
  <si>
    <t>Computer Books and Stationery</t>
  </si>
  <si>
    <t>Financing Lease</t>
  </si>
  <si>
    <t>Rate Variance Gain/Loss</t>
  </si>
  <si>
    <t>Furniture Clearing-In</t>
  </si>
  <si>
    <t>Other Equipment Clearing-In</t>
  </si>
  <si>
    <t>Computer Hardware-Clearing-In</t>
  </si>
  <si>
    <t>Computer Software-Clearing-In</t>
  </si>
  <si>
    <t>Asset Expense</t>
  </si>
  <si>
    <t>Future Clearing - Expense</t>
  </si>
  <si>
    <t xml:space="preserve">Thousand BD </t>
  </si>
  <si>
    <t xml:space="preserve"> </t>
  </si>
  <si>
    <t>For The Year Ended 31 December 2010</t>
  </si>
  <si>
    <t>Budget  2010</t>
  </si>
  <si>
    <t>Actual  2010</t>
  </si>
  <si>
    <t>Actual  2009</t>
  </si>
  <si>
    <t>Surplus(Deficit) For The Year</t>
  </si>
  <si>
    <t>Ministry of Defense (Note 13)</t>
  </si>
  <si>
    <t>Legislation &amp; Legal Opinion Commission</t>
  </si>
  <si>
    <t>Ministry of  Culture &amp; Information</t>
  </si>
  <si>
    <t>Min. of Mun. Aff. &amp; Urban Plan. (General Admin.)</t>
  </si>
  <si>
    <t>H.H. Prime Minister's Advisors Offices</t>
  </si>
  <si>
    <t>H.H. Prime Minister's Rep.</t>
  </si>
  <si>
    <t>Moh'd Bin Khalifa Al Khalifa Cardiac Cntr (note 13)</t>
  </si>
  <si>
    <t>Ministry of Housing</t>
  </si>
  <si>
    <t>Ministry of Works</t>
  </si>
  <si>
    <t>Electricity &amp; Water Authoroty (Note 12)</t>
  </si>
  <si>
    <t>Tender &amp; Auctions Board</t>
  </si>
  <si>
    <t>Transfers budgets</t>
  </si>
  <si>
    <t>Authority for Info. Aff. - Radio &amp; TV</t>
  </si>
  <si>
    <t>Customs Affairs</t>
  </si>
  <si>
    <t>-</t>
  </si>
  <si>
    <t>Legislation &amp; Legal Opinion Comm.</t>
  </si>
  <si>
    <t>Min. of Justice&amp;Islamic Aff. -Justice</t>
  </si>
  <si>
    <t>4</t>
  </si>
  <si>
    <t>1</t>
  </si>
  <si>
    <t>40011</t>
  </si>
  <si>
    <t>Oil Sales - Bahrain Field</t>
  </si>
  <si>
    <t>40012</t>
  </si>
  <si>
    <t>Oil Sales - Abu-Sa'afa Field</t>
  </si>
  <si>
    <t>40014</t>
  </si>
  <si>
    <t>Future Generations Reserve- Abu-Sa'afa Field</t>
  </si>
  <si>
    <t>2</t>
  </si>
  <si>
    <t>40031</t>
  </si>
  <si>
    <t>Gas Sales - Manama Power Station</t>
  </si>
  <si>
    <t>40032</t>
  </si>
  <si>
    <t>Gas Sales - Sitra Power Station</t>
  </si>
  <si>
    <t>40033</t>
  </si>
  <si>
    <t>Gas Sales - Sitra Water Station</t>
  </si>
  <si>
    <t>40034</t>
  </si>
  <si>
    <t>Gas Sales - Riffa Power Station</t>
  </si>
  <si>
    <t>40037</t>
  </si>
  <si>
    <t>Gas Sales to Electricity Power and Water Station</t>
  </si>
  <si>
    <t>40051</t>
  </si>
  <si>
    <t>Gas Sales - Alba</t>
  </si>
  <si>
    <t>40052</t>
  </si>
  <si>
    <t>Gas Sales - Bapco</t>
  </si>
  <si>
    <t>40053</t>
  </si>
  <si>
    <t>Gas Sales - Banagas</t>
  </si>
  <si>
    <t>40054</t>
  </si>
  <si>
    <t>Gas Sales - Other Companies</t>
  </si>
  <si>
    <t>3</t>
  </si>
  <si>
    <t>42011</t>
  </si>
  <si>
    <t>42013</t>
  </si>
  <si>
    <t>45014</t>
  </si>
  <si>
    <t>Investment Returns From Oil Company</t>
  </si>
  <si>
    <t>42501</t>
  </si>
  <si>
    <t>Customs Duty on Essential Trade</t>
  </si>
  <si>
    <t>42503</t>
  </si>
  <si>
    <t>Customs Duty on Vehicles</t>
  </si>
  <si>
    <t>42504</t>
  </si>
  <si>
    <t>Customs Duty on Manuf./Unmanuf. Tabacco</t>
  </si>
  <si>
    <t>42505</t>
  </si>
  <si>
    <t>Customs Duty on Luxury Goods</t>
  </si>
  <si>
    <t>42506</t>
  </si>
  <si>
    <t>Customs Duty on Yachts</t>
  </si>
  <si>
    <t>42507</t>
  </si>
  <si>
    <t>43011</t>
  </si>
  <si>
    <t>General Trade Activities Registration Fees</t>
  </si>
  <si>
    <t>43021</t>
  </si>
  <si>
    <t>Industrial Activities Registration Fees</t>
  </si>
  <si>
    <t>43031</t>
  </si>
  <si>
    <t>Financial Service Activities Registration Fees</t>
  </si>
  <si>
    <t>43041</t>
  </si>
  <si>
    <t>Miscellaneous Service Activities Registration Fees</t>
  </si>
  <si>
    <t>43051</t>
  </si>
  <si>
    <t>43071</t>
  </si>
  <si>
    <t>Organizing Engineering Professional Practice Fees</t>
  </si>
  <si>
    <t>42012</t>
  </si>
  <si>
    <t>44011</t>
  </si>
  <si>
    <t>Passport Fees</t>
  </si>
  <si>
    <t>44012</t>
  </si>
  <si>
    <t>44013</t>
  </si>
  <si>
    <t>Visa &amp; NOC Fees</t>
  </si>
  <si>
    <t>44015</t>
  </si>
  <si>
    <t>44021</t>
  </si>
  <si>
    <t>Labour Market Regulatory Authority Fee</t>
  </si>
  <si>
    <t>44031</t>
  </si>
  <si>
    <t>44032</t>
  </si>
  <si>
    <t>44051</t>
  </si>
  <si>
    <t>44052</t>
  </si>
  <si>
    <t>44071</t>
  </si>
  <si>
    <t>44072</t>
  </si>
  <si>
    <t>44091</t>
  </si>
  <si>
    <t>44092</t>
  </si>
  <si>
    <t>44093</t>
  </si>
  <si>
    <t>Certification of Official Documents Fees</t>
  </si>
  <si>
    <t>44111</t>
  </si>
  <si>
    <t>Tourism Services Classification Fees</t>
  </si>
  <si>
    <t>44112</t>
  </si>
  <si>
    <t>Hotel Service Fees</t>
  </si>
  <si>
    <t>44131</t>
  </si>
  <si>
    <t>44132</t>
  </si>
  <si>
    <t>44151</t>
  </si>
  <si>
    <t>Design &amp; Measurement Fees</t>
  </si>
  <si>
    <t>44152</t>
  </si>
  <si>
    <t>Design &amp; Trademark Fees</t>
  </si>
  <si>
    <t>44153</t>
  </si>
  <si>
    <t>Trademarks &amp; Commercial Reg. Amend. Fees</t>
  </si>
  <si>
    <t>44171</t>
  </si>
  <si>
    <t>44172</t>
  </si>
  <si>
    <t>Entrance Permit Fees</t>
  </si>
  <si>
    <t>44191</t>
  </si>
  <si>
    <t>44211</t>
  </si>
  <si>
    <t>44212</t>
  </si>
  <si>
    <t>Vedio Sales Distribution Rights</t>
  </si>
  <si>
    <t>44901</t>
  </si>
  <si>
    <t>Accounting Authority Fees</t>
  </si>
  <si>
    <t>44904</t>
  </si>
  <si>
    <t>Ship Arrival and Departure Permit Fees</t>
  </si>
  <si>
    <t>44905</t>
  </si>
  <si>
    <t>Lawyer &amp; Pilgrim Contractors Permit</t>
  </si>
  <si>
    <t>44908</t>
  </si>
  <si>
    <t>41011</t>
  </si>
  <si>
    <t>Hospital Private Room Charges</t>
  </si>
  <si>
    <t>41012</t>
  </si>
  <si>
    <t>Primary Health Care Charges</t>
  </si>
  <si>
    <t>41013</t>
  </si>
  <si>
    <t>General Health Care Charges</t>
  </si>
  <si>
    <t>41014</t>
  </si>
  <si>
    <t>Special Medical Services Charges</t>
  </si>
  <si>
    <t>41015</t>
  </si>
  <si>
    <t>41016</t>
  </si>
  <si>
    <t>Limited Private Practice Charges</t>
  </si>
  <si>
    <t>41017</t>
  </si>
  <si>
    <t>Out-Patient Charges</t>
  </si>
  <si>
    <t>41018</t>
  </si>
  <si>
    <t>Medical Commission Fees</t>
  </si>
  <si>
    <t>41019</t>
  </si>
  <si>
    <t>41020</t>
  </si>
  <si>
    <t>Pre-employment Medical Examination Fees</t>
  </si>
  <si>
    <t>41021</t>
  </si>
  <si>
    <t>Registration of College for Health Sciences</t>
  </si>
  <si>
    <t>41023</t>
  </si>
  <si>
    <t>X-Ray Fees</t>
  </si>
  <si>
    <t>41024</t>
  </si>
  <si>
    <t>Lab. Fees</t>
  </si>
  <si>
    <t>41025</t>
  </si>
  <si>
    <t>Operations Fees</t>
  </si>
  <si>
    <t>41026</t>
  </si>
  <si>
    <t>Maternity Services</t>
  </si>
  <si>
    <t>41031</t>
  </si>
  <si>
    <t>Parcel Fees</t>
  </si>
  <si>
    <t>41032</t>
  </si>
  <si>
    <t>41033</t>
  </si>
  <si>
    <t>41034</t>
  </si>
  <si>
    <t>Stamp Sales</t>
  </si>
  <si>
    <t>41035</t>
  </si>
  <si>
    <t>41052</t>
  </si>
  <si>
    <t>Harbor Services Charges</t>
  </si>
  <si>
    <t>41055</t>
  </si>
  <si>
    <t>41071</t>
  </si>
  <si>
    <t>41072</t>
  </si>
  <si>
    <t>41073</t>
  </si>
  <si>
    <t>Overflying Fees</t>
  </si>
  <si>
    <t>41091</t>
  </si>
  <si>
    <t>41111</t>
  </si>
  <si>
    <t>Vehicle Parking Fees</t>
  </si>
  <si>
    <t>41112</t>
  </si>
  <si>
    <t>41151</t>
  </si>
  <si>
    <t>Advertisement Sales</t>
  </si>
  <si>
    <t>41171</t>
  </si>
  <si>
    <t>41191</t>
  </si>
  <si>
    <t>Slaughter House Charges</t>
  </si>
  <si>
    <t>41212</t>
  </si>
  <si>
    <t>Subscriptions to Training Programmes</t>
  </si>
  <si>
    <t>41231</t>
  </si>
  <si>
    <t>Water Wells Drilling Income</t>
  </si>
  <si>
    <t>41232</t>
  </si>
  <si>
    <t>Land Survey Charges</t>
  </si>
  <si>
    <t>41901</t>
  </si>
  <si>
    <t>Issue of Certificate Charges</t>
  </si>
  <si>
    <t>41902</t>
  </si>
  <si>
    <t>Examination Charges</t>
  </si>
  <si>
    <t>41903</t>
  </si>
  <si>
    <t>Clearing House Charges</t>
  </si>
  <si>
    <t>40072</t>
  </si>
  <si>
    <t>Electricity Connection Charges</t>
  </si>
  <si>
    <t>40111</t>
  </si>
  <si>
    <t>Agricultural Product Sales</t>
  </si>
  <si>
    <t>40112</t>
  </si>
  <si>
    <t>Animal Product Sale</t>
  </si>
  <si>
    <t>40131</t>
  </si>
  <si>
    <t>40132</t>
  </si>
  <si>
    <t>40133</t>
  </si>
  <si>
    <t>Book Sales</t>
  </si>
  <si>
    <t>40134</t>
  </si>
  <si>
    <t>Magazines &amp; Newspaper Sales</t>
  </si>
  <si>
    <t>40135</t>
  </si>
  <si>
    <t>40136</t>
  </si>
  <si>
    <t>40151</t>
  </si>
  <si>
    <t>40914</t>
  </si>
  <si>
    <t>45011</t>
  </si>
  <si>
    <t>Shares Dividends and Capital Income</t>
  </si>
  <si>
    <t>45012</t>
  </si>
  <si>
    <t>Bahrain Airport Services Income</t>
  </si>
  <si>
    <t>45013</t>
  </si>
  <si>
    <t>45102</t>
  </si>
  <si>
    <t>Duty Free Shopping Concessions</t>
  </si>
  <si>
    <t>45501</t>
  </si>
  <si>
    <t>Interest of Deposits &amp; Bank Accounts</t>
  </si>
  <si>
    <t>46011</t>
  </si>
  <si>
    <t>46021</t>
  </si>
  <si>
    <t>Industrial Estates Rent</t>
  </si>
  <si>
    <t>46031</t>
  </si>
  <si>
    <t>Houses &amp; Building Rents</t>
  </si>
  <si>
    <t>46041</t>
  </si>
  <si>
    <t>46051</t>
  </si>
  <si>
    <t>Galleries &amp; Theaters Rents</t>
  </si>
  <si>
    <t>46071</t>
  </si>
  <si>
    <t>46081</t>
  </si>
  <si>
    <t>Exhibition Rents</t>
  </si>
  <si>
    <t>40201</t>
  </si>
  <si>
    <t>45103</t>
  </si>
  <si>
    <t>Government Concessions</t>
  </si>
  <si>
    <t>5</t>
  </si>
  <si>
    <t>47011</t>
  </si>
  <si>
    <t>External Grant Income</t>
  </si>
  <si>
    <t>6</t>
  </si>
  <si>
    <t>48011</t>
  </si>
  <si>
    <t>Income on Sale of Equipment Capital Assets</t>
  </si>
  <si>
    <t>48012</t>
  </si>
  <si>
    <t>Income on Sale of Materials Capital Assets</t>
  </si>
  <si>
    <t>48013</t>
  </si>
  <si>
    <t>Income on Sale of Apparatus Capital Assets</t>
  </si>
  <si>
    <t>48014</t>
  </si>
  <si>
    <t>Income on Sale of Vehicles Capital Assets</t>
  </si>
  <si>
    <t>48015</t>
  </si>
  <si>
    <t>Income on Sale of Furniture Capital Assets</t>
  </si>
  <si>
    <t>48101</t>
  </si>
  <si>
    <t>Income on Sale of Land</t>
  </si>
  <si>
    <t>48501</t>
  </si>
  <si>
    <t>Income on Auction Sales of Capital Assets</t>
  </si>
  <si>
    <t>7</t>
  </si>
  <si>
    <t>49011</t>
  </si>
  <si>
    <t>49021</t>
  </si>
  <si>
    <t>Penalties (Delay in Works Execution)</t>
  </si>
  <si>
    <t>49031</t>
  </si>
  <si>
    <t>49051</t>
  </si>
  <si>
    <t>Vehicle Towing Fees</t>
  </si>
  <si>
    <t>49052</t>
  </si>
  <si>
    <t>Traffic Accident &amp; Report Fees</t>
  </si>
  <si>
    <t>49061</t>
  </si>
  <si>
    <t>31012</t>
  </si>
  <si>
    <t>Adjustments to Prior Years Results</t>
  </si>
  <si>
    <t>49901</t>
  </si>
  <si>
    <t>49902</t>
  </si>
  <si>
    <t>49903</t>
  </si>
  <si>
    <t>Variance of Revenue Stamp Sales</t>
  </si>
  <si>
    <t>49906</t>
  </si>
  <si>
    <t>Other Institutions Revenues</t>
  </si>
  <si>
    <t>49999</t>
  </si>
  <si>
    <t>Unclassified Revenue</t>
  </si>
  <si>
    <t>Acct</t>
  </si>
  <si>
    <t>Additional Budget</t>
  </si>
  <si>
    <t xml:space="preserve">H.H. Prime Minister Rep. </t>
  </si>
  <si>
    <t>Custom Affairs</t>
  </si>
  <si>
    <t>Min. of Mun. Aff. &amp; Urban Plan.-General Admin.&amp;Aggr.</t>
  </si>
  <si>
    <t>Min. of Mun. Aff. &amp; Urban Plan.-Municipalities  Affairs</t>
  </si>
  <si>
    <t>Tenders &amp; Auctions Board</t>
  </si>
  <si>
    <t>King Hamad Hospital</t>
  </si>
  <si>
    <t>Districts</t>
  </si>
  <si>
    <t>E. Government Authority</t>
  </si>
  <si>
    <t>Fishermen Support</t>
  </si>
  <si>
    <t>National Health Regulatory Authority</t>
  </si>
  <si>
    <t>Quality Assurance Authority</t>
  </si>
  <si>
    <t>Issa Award For Human Sciences</t>
  </si>
  <si>
    <t>Contribution to GCC</t>
  </si>
  <si>
    <t>United Nations Development Programme(UNDP)</t>
  </si>
  <si>
    <t>Future Generation Reserve</t>
  </si>
  <si>
    <t>Retiree Financial Support</t>
  </si>
  <si>
    <t>Risk Financing</t>
  </si>
  <si>
    <t>Programme for Early Retirement Scheme</t>
  </si>
  <si>
    <t>Govt Unemployment Insurance Share</t>
  </si>
  <si>
    <t>Reduce Cost of Living Burden</t>
  </si>
  <si>
    <t>Council of Representatives' Elections Executive Committee</t>
  </si>
  <si>
    <t>Bahrain Institute For Political Development</t>
  </si>
  <si>
    <t>Housing Programme-Settlement</t>
  </si>
  <si>
    <t>Housing Programme-Rent Allowance</t>
  </si>
  <si>
    <t>Labour Market Regulatory Authority</t>
  </si>
  <si>
    <t>Supreme Council For Defence Secretariat General</t>
  </si>
  <si>
    <t>Bahrain Institute of Public Administration</t>
  </si>
  <si>
    <t>Bahrain Center for Strategic International and Energy studies</t>
  </si>
  <si>
    <t>Actual 2010</t>
  </si>
  <si>
    <t xml:space="preserve">   Treasyry Bills</t>
  </si>
  <si>
    <t xml:space="preserve">   AL-Salam Islamic Securities</t>
  </si>
  <si>
    <t xml:space="preserve">   Islamic Leasing Securities</t>
  </si>
  <si>
    <t xml:space="preserve">   Government Local Development Bonds</t>
  </si>
  <si>
    <t xml:space="preserve">   Other Local Loans</t>
  </si>
  <si>
    <t xml:space="preserve">   Development Funds Loans</t>
  </si>
  <si>
    <t xml:space="preserve">   International Islamic Leasing Securities</t>
  </si>
  <si>
    <t xml:space="preserve">   International Government Development Bonds</t>
  </si>
  <si>
    <t>Foreign Loans</t>
  </si>
  <si>
    <t>H.H. Prime Minister Court</t>
  </si>
  <si>
    <t>H.H. Prime Minister's Court</t>
  </si>
  <si>
    <t>Ministry of Culture &amp; Information</t>
  </si>
  <si>
    <t>Ministry of  Housing</t>
  </si>
  <si>
    <t>Authority for Informatin Affairs- General Dmin. For Radio &amp; TV</t>
  </si>
  <si>
    <t>Budget 2010</t>
  </si>
  <si>
    <t>60011</t>
  </si>
  <si>
    <t>60021</t>
  </si>
  <si>
    <t>61011</t>
  </si>
  <si>
    <t>61021</t>
  </si>
  <si>
    <t>61022</t>
  </si>
  <si>
    <t>61031</t>
  </si>
  <si>
    <t>61032</t>
  </si>
  <si>
    <t>61034</t>
  </si>
  <si>
    <t>61035</t>
  </si>
  <si>
    <t>61036</t>
  </si>
  <si>
    <t>61038</t>
  </si>
  <si>
    <t>61043</t>
  </si>
  <si>
    <t>61044</t>
  </si>
  <si>
    <t>61991</t>
  </si>
  <si>
    <t>61041</t>
  </si>
  <si>
    <t>61042</t>
  </si>
  <si>
    <t>61051</t>
  </si>
  <si>
    <t>61052</t>
  </si>
  <si>
    <t>62011</t>
  </si>
  <si>
    <t>62012</t>
  </si>
  <si>
    <t>62021</t>
  </si>
  <si>
    <t>62024</t>
  </si>
  <si>
    <t>74021</t>
  </si>
  <si>
    <t>74022</t>
  </si>
  <si>
    <t>61059</t>
  </si>
  <si>
    <t>61992</t>
  </si>
  <si>
    <t>64021</t>
  </si>
  <si>
    <t>64022</t>
  </si>
  <si>
    <t>63011</t>
  </si>
  <si>
    <t>63012</t>
  </si>
  <si>
    <t>63013</t>
  </si>
  <si>
    <t>63014</t>
  </si>
  <si>
    <t>75031</t>
  </si>
  <si>
    <t>75033</t>
  </si>
  <si>
    <t>8</t>
  </si>
  <si>
    <t>65041</t>
  </si>
  <si>
    <t>65042</t>
  </si>
  <si>
    <t>62022</t>
  </si>
  <si>
    <t>62023</t>
  </si>
  <si>
    <t>62031</t>
  </si>
  <si>
    <t>62041</t>
  </si>
  <si>
    <t>62042</t>
  </si>
  <si>
    <t>68021</t>
  </si>
  <si>
    <t>66011</t>
  </si>
  <si>
    <t>66021</t>
  </si>
  <si>
    <t>66031</t>
  </si>
  <si>
    <t>66032</t>
  </si>
  <si>
    <t>66033</t>
  </si>
  <si>
    <t>67011</t>
  </si>
  <si>
    <t>69011</t>
  </si>
  <si>
    <t>69021</t>
  </si>
  <si>
    <t>69039</t>
  </si>
  <si>
    <t>70011</t>
  </si>
  <si>
    <t>70012</t>
  </si>
  <si>
    <t>70014</t>
  </si>
  <si>
    <t>70021</t>
  </si>
  <si>
    <t>70022</t>
  </si>
  <si>
    <t>70023</t>
  </si>
  <si>
    <t>70024</t>
  </si>
  <si>
    <t>70031</t>
  </si>
  <si>
    <t>70032</t>
  </si>
  <si>
    <t>70039</t>
  </si>
  <si>
    <t>65011</t>
  </si>
  <si>
    <t>67029</t>
  </si>
  <si>
    <t>71011</t>
  </si>
  <si>
    <t>71012</t>
  </si>
  <si>
    <t>71021</t>
  </si>
  <si>
    <t>71031</t>
  </si>
  <si>
    <t>71032</t>
  </si>
  <si>
    <t>72019</t>
  </si>
  <si>
    <t>72021</t>
  </si>
  <si>
    <t>72022</t>
  </si>
  <si>
    <t>72023</t>
  </si>
  <si>
    <t>72024</t>
  </si>
  <si>
    <t>72031</t>
  </si>
  <si>
    <t>65031</t>
  </si>
  <si>
    <t>68011</t>
  </si>
  <si>
    <t>68031</t>
  </si>
  <si>
    <t>73059</t>
  </si>
  <si>
    <t>81991</t>
  </si>
  <si>
    <t>81992</t>
  </si>
  <si>
    <t>81995</t>
  </si>
  <si>
    <t>99991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</si>
  <si>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</si>
  <si>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</si>
  <si>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</si>
  <si>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</si>
  <si>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</si>
  <si>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</si>
  <si>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</si>
  <si>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</si>
  <si>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75026</t>
  </si>
  <si>
    <t>75029</t>
  </si>
  <si>
    <t>69012</t>
  </si>
  <si>
    <t>75032</t>
  </si>
  <si>
    <t>75041</t>
  </si>
  <si>
    <t>75051</t>
  </si>
  <si>
    <t>75991</t>
  </si>
  <si>
    <t>75999</t>
  </si>
  <si>
    <t>99012</t>
  </si>
  <si>
    <t>99013</t>
  </si>
  <si>
    <t>99042</t>
  </si>
  <si>
    <t>99995</t>
  </si>
  <si>
    <t>74011</t>
  </si>
  <si>
    <t>74012</t>
  </si>
  <si>
    <t>74013</t>
  </si>
  <si>
    <t>74023</t>
  </si>
  <si>
    <t>74991</t>
  </si>
  <si>
    <t>75061</t>
  </si>
  <si>
    <t>75062</t>
  </si>
  <si>
    <t>75063</t>
  </si>
  <si>
    <t>75064</t>
  </si>
  <si>
    <t>75071</t>
  </si>
  <si>
    <t>75072</t>
  </si>
  <si>
    <t>75073</t>
  </si>
  <si>
    <t>9</t>
  </si>
  <si>
    <t>99994</t>
  </si>
  <si>
    <t>17012</t>
  </si>
  <si>
    <t>17022</t>
  </si>
  <si>
    <t>17032</t>
  </si>
  <si>
    <t>17042</t>
  </si>
  <si>
    <t>17072</t>
  </si>
  <si>
    <t>17082</t>
  </si>
  <si>
    <t>17092</t>
  </si>
  <si>
    <t>17102</t>
  </si>
  <si>
    <t>17202</t>
  </si>
  <si>
    <t>17052</t>
  </si>
  <si>
    <t>17053</t>
  </si>
  <si>
    <t>17054</t>
  </si>
  <si>
    <t>17062</t>
  </si>
  <si>
    <t>17112</t>
  </si>
  <si>
    <t>17122</t>
  </si>
  <si>
    <t>17132</t>
  </si>
  <si>
    <t>17142</t>
  </si>
  <si>
    <t>17152</t>
  </si>
  <si>
    <t>17162</t>
  </si>
  <si>
    <t>17172</t>
  </si>
  <si>
    <t>17182</t>
  </si>
  <si>
    <t>17902</t>
  </si>
  <si>
    <t>19002</t>
  </si>
  <si>
    <t>19101</t>
  </si>
  <si>
    <t>19103</t>
  </si>
  <si>
    <t>19111</t>
  </si>
  <si>
    <t>19112</t>
  </si>
  <si>
    <t>19113</t>
  </si>
  <si>
    <t>19121</t>
  </si>
  <si>
    <t>19131</t>
  </si>
  <si>
    <t>19132</t>
  </si>
  <si>
    <t>31013</t>
  </si>
  <si>
    <t>98001</t>
  </si>
  <si>
    <t>98011</t>
  </si>
  <si>
    <t>98101</t>
  </si>
  <si>
    <t>98103</t>
  </si>
  <si>
    <t>98111</t>
  </si>
  <si>
    <t>98112</t>
  </si>
  <si>
    <t>98113</t>
  </si>
  <si>
    <t>98121</t>
  </si>
  <si>
    <t>98131</t>
  </si>
  <si>
    <t>98132</t>
  </si>
  <si>
    <t>78011</t>
  </si>
  <si>
    <t>78012</t>
  </si>
  <si>
    <t>78013</t>
  </si>
  <si>
    <t>78021</t>
  </si>
  <si>
    <t>78022</t>
  </si>
  <si>
    <t>78023</t>
  </si>
  <si>
    <t>78024</t>
  </si>
  <si>
    <t>78031</t>
  </si>
  <si>
    <t>78034</t>
  </si>
  <si>
    <t>78041</t>
  </si>
  <si>
    <t>78042</t>
  </si>
  <si>
    <t>78043</t>
  </si>
  <si>
    <t>78051</t>
  </si>
  <si>
    <t>78052</t>
  </si>
  <si>
    <t>78053</t>
  </si>
  <si>
    <t>78054</t>
  </si>
  <si>
    <t>78032</t>
  </si>
  <si>
    <t>78033</t>
  </si>
  <si>
    <t>78035</t>
  </si>
  <si>
    <t>78036</t>
  </si>
  <si>
    <t>78044</t>
  </si>
  <si>
    <t>78045</t>
  </si>
  <si>
    <t>78046</t>
  </si>
  <si>
    <t>78047</t>
  </si>
  <si>
    <t>78998</t>
  </si>
  <si>
    <t>78999</t>
  </si>
  <si>
    <t>78048</t>
  </si>
  <si>
    <t>78091</t>
  </si>
  <si>
    <t>78092</t>
  </si>
  <si>
    <t>78093</t>
  </si>
  <si>
    <t>78094</t>
  </si>
  <si>
    <t>78111</t>
  </si>
  <si>
    <t>78112</t>
  </si>
  <si>
    <t>81536</t>
  </si>
  <si>
    <t>81537</t>
  </si>
  <si>
    <t>81901</t>
  </si>
  <si>
    <t>81902</t>
  </si>
  <si>
    <t>81501</t>
  </si>
  <si>
    <t>81502</t>
  </si>
  <si>
    <t>81503</t>
  </si>
  <si>
    <t>81504</t>
  </si>
  <si>
    <t>81505</t>
  </si>
  <si>
    <t>81506</t>
  </si>
  <si>
    <t>81507</t>
  </si>
  <si>
    <t>81508</t>
  </si>
  <si>
    <t>81509</t>
  </si>
  <si>
    <t>81510</t>
  </si>
  <si>
    <t>81511</t>
  </si>
  <si>
    <t>81512</t>
  </si>
  <si>
    <t>81513</t>
  </si>
  <si>
    <t>81515</t>
  </si>
  <si>
    <t>81516</t>
  </si>
  <si>
    <t>81517</t>
  </si>
  <si>
    <t>81518</t>
  </si>
  <si>
    <t>81519</t>
  </si>
  <si>
    <t>81520</t>
  </si>
  <si>
    <t>81521</t>
  </si>
  <si>
    <t>81523</t>
  </si>
  <si>
    <t>81525</t>
  </si>
  <si>
    <t>81526</t>
  </si>
  <si>
    <t>81527</t>
  </si>
  <si>
    <t>81529</t>
  </si>
  <si>
    <t>81530</t>
  </si>
  <si>
    <t>81531</t>
  </si>
  <si>
    <t>81532</t>
  </si>
  <si>
    <t>81533</t>
  </si>
  <si>
    <t>81534</t>
  </si>
  <si>
    <t>81535</t>
  </si>
  <si>
    <t>88889</t>
  </si>
  <si>
    <t>80021</t>
  </si>
  <si>
    <t>80022</t>
  </si>
  <si>
    <t>80023</t>
  </si>
  <si>
    <t>80024</t>
  </si>
  <si>
    <t>80025</t>
  </si>
  <si>
    <t>80026</t>
  </si>
  <si>
    <t>80029</t>
  </si>
  <si>
    <t>80011</t>
  </si>
  <si>
    <t>80012</t>
  </si>
  <si>
    <t>80013</t>
  </si>
  <si>
    <t>80014</t>
  </si>
  <si>
    <t>80016</t>
  </si>
  <si>
    <t>81031</t>
  </si>
  <si>
    <t>81032</t>
  </si>
  <si>
    <t>81033</t>
  </si>
  <si>
    <t>81011</t>
  </si>
  <si>
    <t>81012</t>
  </si>
  <si>
    <t>81013</t>
  </si>
  <si>
    <t>81014</t>
  </si>
  <si>
    <t>81015</t>
  </si>
  <si>
    <t>81017</t>
  </si>
  <si>
    <t>81018</t>
  </si>
  <si>
    <t>81999</t>
  </si>
  <si>
    <t>81021</t>
  </si>
  <si>
    <t>Car &amp; Transport Allowance</t>
  </si>
  <si>
    <t>On Call Allowance (Consultant-Doctor)</t>
  </si>
  <si>
    <t>Dedicated Govt Practice Allowance (Consultant-Doct</t>
  </si>
  <si>
    <t>Air Navigation Allowance</t>
  </si>
  <si>
    <t>Housing Cost</t>
  </si>
  <si>
    <t>Special Allowance</t>
  </si>
  <si>
    <t>Other Allowances</t>
  </si>
  <si>
    <t>Expatriate Inducements</t>
  </si>
  <si>
    <t>Recruitment, Termination and Leave Cost</t>
  </si>
  <si>
    <t>Computer Training Entitlements</t>
  </si>
  <si>
    <t>Academic Entitlements</t>
  </si>
  <si>
    <t>Books and Stationery (Training)</t>
  </si>
  <si>
    <t>Training Allowances</t>
  </si>
  <si>
    <t>Other Computer Allowances</t>
  </si>
  <si>
    <t>Travel Costs</t>
  </si>
  <si>
    <t>Computer Travel Costs</t>
  </si>
  <si>
    <t>Government Share in Pension Scheme</t>
  </si>
  <si>
    <t>Govt Pension Share for Bahraini Military Persons</t>
  </si>
  <si>
    <t>Govt Incentives for Non- Bahraini Military Persons</t>
  </si>
  <si>
    <t>Supply of Contract Labor</t>
  </si>
  <si>
    <t>Overseas Conferences and Missions</t>
  </si>
  <si>
    <t>Official Business Visit</t>
  </si>
  <si>
    <t>Internal Sports Tournament</t>
  </si>
  <si>
    <t>External Sports Tournament</t>
  </si>
  <si>
    <t>Telephone Installation and Usage Charges</t>
  </si>
  <si>
    <t>Intercom Equipment</t>
  </si>
  <si>
    <t>Postage Charges.</t>
  </si>
  <si>
    <t>Desalinated and Artesian Water Costs</t>
  </si>
  <si>
    <t>Electricity Supply and Usage Costs</t>
  </si>
  <si>
    <t>Operating Lease</t>
  </si>
  <si>
    <t>Personal Computer Rental</t>
  </si>
  <si>
    <t>Vehicles Including Trucks Rental</t>
  </si>
  <si>
    <t>Tools and Heavy Machinery Rental</t>
  </si>
  <si>
    <t>Instruments and Equipment Rental</t>
  </si>
  <si>
    <t>Cleaning of Buildings and Power Stations</t>
  </si>
  <si>
    <t>Transportation and Freight - Various</t>
  </si>
  <si>
    <t>Insurance for Power and Desalination Stations</t>
  </si>
  <si>
    <t>Insurance on Building &amp; Office Assets</t>
  </si>
  <si>
    <t>Insurance on Machinery and Equipment</t>
  </si>
  <si>
    <t>Insurance on Ships and Planes</t>
  </si>
  <si>
    <t>Subscriptions to Papers and Magazines</t>
  </si>
  <si>
    <t>Subscriptions to Exhibitions, Societies and Clubs</t>
  </si>
  <si>
    <t>Subscriptions to Radio, TV &amp; Press Agencies</t>
  </si>
  <si>
    <t>Guards and Security</t>
  </si>
  <si>
    <t>Fees and Commissions</t>
  </si>
  <si>
    <t>Consultation and Research Costs</t>
  </si>
  <si>
    <t>Outsourcing Cost of Operation &amp; Mgt. of Hosp.</t>
  </si>
  <si>
    <t>Other Miscellaneous Costs &amp; Petty Cash</t>
  </si>
  <si>
    <t>Other Military Expenses</t>
  </si>
  <si>
    <t>Gas for Laboratories and Office Use</t>
  </si>
  <si>
    <t>Lubricants</t>
  </si>
  <si>
    <t>Aircraft Expenses</t>
  </si>
  <si>
    <t>Aircraft Fuel &amp; Oil</t>
  </si>
  <si>
    <t>Water Purchasing (Elec. &amp; Water)</t>
  </si>
  <si>
    <t>Garments and Food for Non-Employees</t>
  </si>
  <si>
    <t>Chemical, Insecticides and Detergents</t>
  </si>
  <si>
    <t>Utensils and Miscellaneous Light Equipment</t>
  </si>
  <si>
    <t>Decorating Materials for Special Occasions</t>
  </si>
  <si>
    <t>Other Supplies &amp; Materials</t>
  </si>
  <si>
    <t>Invoice Price Variance</t>
  </si>
  <si>
    <t>Inventory Write 0n/off</t>
  </si>
  <si>
    <t>Average Cost Adjustment</t>
  </si>
  <si>
    <t>Printing and Photocopying Items</t>
  </si>
  <si>
    <t>Maps and Posters</t>
  </si>
  <si>
    <t>Drugs and Medicines</t>
  </si>
  <si>
    <t>Advertising and Informative Programs</t>
  </si>
  <si>
    <t>Television Programmes</t>
  </si>
  <si>
    <t>Furnishing Additions</t>
  </si>
  <si>
    <t>Passenger Vehicles Additions</t>
  </si>
  <si>
    <t>Trucks and Transport Vehicles Additions</t>
  </si>
  <si>
    <t>Special Purpose Vehicles Additions</t>
  </si>
  <si>
    <t>Ships and Marine Equipment Additions</t>
  </si>
  <si>
    <t>Heavy Machinery and Tools Additions</t>
  </si>
  <si>
    <t xml:space="preserve"> Machines &amp; Instruments Additions</t>
  </si>
  <si>
    <t>Motorcycle and Bicycles Additions</t>
  </si>
  <si>
    <t>Aircraft and Related Equipment Additions</t>
  </si>
  <si>
    <t>Computer (CPU) Additions</t>
  </si>
  <si>
    <t>Computer Peripherals Additions</t>
  </si>
  <si>
    <t>Personal Computer Additions</t>
  </si>
  <si>
    <t xml:space="preserve"> System and Application Software Addition</t>
  </si>
  <si>
    <t>Television Equipment Additions</t>
  </si>
  <si>
    <t>Broadcasting Equipment Additions</t>
  </si>
  <si>
    <t>Medical Equipment Additions</t>
  </si>
  <si>
    <t>Wire and Wireless Equipment Additions</t>
  </si>
  <si>
    <t>Photocopiers, Printers &amp; Word Processing Equip Add</t>
  </si>
  <si>
    <t>Agricultural Equipment Additions</t>
  </si>
  <si>
    <t>Air Conditioning and Heating Equipment Additions</t>
  </si>
  <si>
    <t>Fire Extinguishing Equipment Additions</t>
  </si>
  <si>
    <t>Other Equipment Additions</t>
  </si>
  <si>
    <t>Recurrent Asset Additions Clearing In</t>
  </si>
  <si>
    <t>Machines &amp; Equipment-Clearing-In</t>
  </si>
  <si>
    <t>Wireless Equipment-Clearing-In</t>
  </si>
  <si>
    <t>Air Conditioning Equipment-Clearing-In</t>
  </si>
  <si>
    <t>Medical Equipment-Clearing-In</t>
  </si>
  <si>
    <t>Prior Year Retained Earnings</t>
  </si>
  <si>
    <t>Depreciation Expense</t>
  </si>
  <si>
    <t>Other Equipment Clearing - Expense</t>
  </si>
  <si>
    <t>Machines &amp; Equipment Clearing - Expense</t>
  </si>
  <si>
    <t>Wireless Equipment Clearing - Expense</t>
  </si>
  <si>
    <t>Air Conditioning Equipment Clearing - Expense</t>
  </si>
  <si>
    <t>Medical Equipment Clearing - Expense</t>
  </si>
  <si>
    <t>Computer Hardware Clearing -  Expense</t>
  </si>
  <si>
    <t>Computer Software Clearing -  Expense</t>
  </si>
  <si>
    <t>Commercial Building Maintenance</t>
  </si>
  <si>
    <t>Residential Buildings Maintenance</t>
  </si>
  <si>
    <t>Office Buildings Maintenance</t>
  </si>
  <si>
    <t>Passenger Vehicle Maintenance</t>
  </si>
  <si>
    <t>Trucks &amp; Transport Vehicle Maintenance</t>
  </si>
  <si>
    <t>Special Purpose Vehicles Maintenance</t>
  </si>
  <si>
    <t>Motorcycles and Bicycles Maintenance</t>
  </si>
  <si>
    <t>Aircraft and Related Equipment Maintenance</t>
  </si>
  <si>
    <t>Furniture  Maintenance</t>
  </si>
  <si>
    <t>Heavy Machinery &amp; Tools Maintenance</t>
  </si>
  <si>
    <t>Computer (CPU) Maintenance</t>
  </si>
  <si>
    <t>Computer Peripherals Maintenance</t>
  </si>
  <si>
    <t>Personal Computers Maintenance</t>
  </si>
  <si>
    <t>System and Application Software Maintenance</t>
  </si>
  <si>
    <t>Television Equipment Maintenance</t>
  </si>
  <si>
    <t>Broadcasting Equipment Maintenance</t>
  </si>
  <si>
    <t>Medical Equipment Maintenance</t>
  </si>
  <si>
    <t>Agricultural Equipment Maintenance</t>
  </si>
  <si>
    <t>Wire and Wireless Equipment Maintenance</t>
  </si>
  <si>
    <t>Photocopiers, Printers and Word Proc Equip Maint</t>
  </si>
  <si>
    <t>Air Conditioning and Heating Equipment Maintenance</t>
  </si>
  <si>
    <t>Fire Extinguishing Equipment Maintenance</t>
  </si>
  <si>
    <t>Other Equipment Maintenance</t>
  </si>
  <si>
    <t>Public Water Distribution  Maintenance</t>
  </si>
  <si>
    <t>Water Production Plants  Maintenance</t>
  </si>
  <si>
    <t>Public Power Distribution  Maintenance</t>
  </si>
  <si>
    <t>Power Houses &amp; Sub-Stations  Maintenance</t>
  </si>
  <si>
    <t>Runways Maintenance (Planes) Maintenance</t>
  </si>
  <si>
    <t>National Commission for Childhood</t>
  </si>
  <si>
    <t>High Committee for Disable Affairs</t>
  </si>
  <si>
    <t>Local Transfers Payroll</t>
  </si>
  <si>
    <t>Bahrain Olympic Committee Transfer</t>
  </si>
  <si>
    <t>Bahrain Shooting Association</t>
  </si>
  <si>
    <t>Bahrain Sports for All Transfer</t>
  </si>
  <si>
    <t>Bahrain Maritime Sports Association</t>
  </si>
  <si>
    <t>Bahrain Football Association Transfer</t>
  </si>
  <si>
    <t>Bahrain Basketball Association Transfer</t>
  </si>
  <si>
    <t>Bahrain Volleyball Association Transfer</t>
  </si>
  <si>
    <t>Bahrain Handball Association Transfer</t>
  </si>
  <si>
    <t>Champ. &amp; Camp Sports Association Transfer</t>
  </si>
  <si>
    <t>Bahrain Athletics Association Transfer</t>
  </si>
  <si>
    <t>Bahrain Swimming Association Transfer</t>
  </si>
  <si>
    <t>Bahrain Weightlifting Association Transfer</t>
  </si>
  <si>
    <t>Bahrain Golf Committee Transfer</t>
  </si>
  <si>
    <t>Bahrain Equestrian Association Transfer</t>
  </si>
  <si>
    <t>Bahrain Snooker Committee Transfer</t>
  </si>
  <si>
    <t>Bahrain Table Tennis Association Transfer</t>
  </si>
  <si>
    <t>Bahrain Badminton and Squash Association Transfer</t>
  </si>
  <si>
    <t>Bahrain Bowling Association Transfer</t>
  </si>
  <si>
    <t>Bahrain Mind Sports  Association</t>
  </si>
  <si>
    <t>Bahrain Bicycle Association Transfer</t>
  </si>
  <si>
    <t>Handicapped Sports Association Transfer</t>
  </si>
  <si>
    <t>Bahrain Tennis Association Transfer</t>
  </si>
  <si>
    <t>Arab Volleyball Organization</t>
  </si>
  <si>
    <t>Bahrain Martial arts Association</t>
  </si>
  <si>
    <t>Sports For All Committee For Gulf Cooperation Coun</t>
  </si>
  <si>
    <t>Bahrain Motor Federation</t>
  </si>
  <si>
    <t>Bahrain Golf Association</t>
  </si>
  <si>
    <t>G.C.C. Bowling Organizing Committee</t>
  </si>
  <si>
    <t>Bahrain Pigeons Committee</t>
  </si>
  <si>
    <t>Bahrain Fencing Association</t>
  </si>
  <si>
    <t>Saudi Development Fund Interest</t>
  </si>
  <si>
    <t>Abu Dhabi Fund for Economic Development Interest</t>
  </si>
  <si>
    <t>Arab Fund - Economic &amp; Social Development Interest</t>
  </si>
  <si>
    <t>Kuwait Fund for Arab Economic Development Interest</t>
  </si>
  <si>
    <t>Islamic Fund - Interest</t>
  </si>
  <si>
    <t>Interest Int. Issue - Islamic L. Sec.</t>
  </si>
  <si>
    <t>Other External Loans Interest</t>
  </si>
  <si>
    <t>Interest on Development Bonds</t>
  </si>
  <si>
    <t>Interest - Others</t>
  </si>
  <si>
    <t>AL-Salam Islamic Security Interest</t>
  </si>
  <si>
    <t>Interest on Islamic Leasing Security</t>
  </si>
  <si>
    <t>Flour Subsidy</t>
  </si>
  <si>
    <t>Lamb and Beef Subsidy</t>
  </si>
  <si>
    <t>Chicken Subsidy</t>
  </si>
  <si>
    <t>Grants to Under-Privileged Families</t>
  </si>
  <si>
    <t>Grants to Overseas Student Clubs</t>
  </si>
  <si>
    <t>Grants to the General Committee of Bahrain Workers</t>
  </si>
  <si>
    <t>Other Grants</t>
  </si>
  <si>
    <t>5,4,2</t>
  </si>
  <si>
    <t>5,4</t>
  </si>
  <si>
    <t>5,4,3</t>
  </si>
  <si>
    <t>9,8,6</t>
  </si>
  <si>
    <t>9,8,7,6,3</t>
  </si>
  <si>
    <t>11,6,3</t>
  </si>
  <si>
    <t>Arming and Development Projects</t>
  </si>
  <si>
    <t>Surplus(Deficit) in Budget</t>
  </si>
  <si>
    <t>Finance Minister</t>
  </si>
  <si>
    <t>Minister of State Office</t>
  </si>
  <si>
    <t>Electricity &amp; Water Authority (Note 12)</t>
  </si>
  <si>
    <t>Min. of Shura Coun. &amp; Rep. Coun. Aff.</t>
  </si>
  <si>
    <t>Transfers budgets (Note 10)</t>
  </si>
  <si>
    <t>10- Transferred Budget Expenditures</t>
  </si>
  <si>
    <t>Government Entity</t>
  </si>
  <si>
    <t xml:space="preserve">Budget </t>
  </si>
  <si>
    <t xml:space="preserve">Actual </t>
  </si>
  <si>
    <t>Food Support</t>
  </si>
  <si>
    <t>Housing Support</t>
  </si>
  <si>
    <t>Supports from Government</t>
  </si>
  <si>
    <t>Retentions, Forwarded budgets, and Other Commitments</t>
  </si>
  <si>
    <t>Inventory</t>
  </si>
  <si>
    <t>Sale of Assets</t>
  </si>
  <si>
    <t>Net Cash Flow form Investment Activities</t>
  </si>
  <si>
    <t xml:space="preserve"> Cash Flow form Investment Activities</t>
  </si>
  <si>
    <t xml:space="preserve"> Cash Flow form Financing Activities</t>
  </si>
  <si>
    <t>Loans Received</t>
  </si>
  <si>
    <t xml:space="preserve"> Net Cash Flow form Financing Activities</t>
  </si>
  <si>
    <t>Net Increase/Decrease in Cash</t>
  </si>
  <si>
    <t>Payments</t>
  </si>
  <si>
    <t>Receipts</t>
  </si>
  <si>
    <t xml:space="preserve"> Cash Flow form Operating  Activities</t>
  </si>
  <si>
    <t xml:space="preserve"> Net Cash Flow form Operating  Activities</t>
  </si>
  <si>
    <t>Capital Assets</t>
  </si>
  <si>
    <t>Teachers' College (University of Bahrain)</t>
  </si>
  <si>
    <t>Isa Cultural Center</t>
  </si>
  <si>
    <t>Forwarded Amounts</t>
  </si>
  <si>
    <t>Social Insurance Public Authroity</t>
  </si>
  <si>
    <t>Misc. Commitments</t>
  </si>
  <si>
    <t>Government Supports</t>
  </si>
  <si>
    <t>Royal Charity Organization</t>
  </si>
  <si>
    <t>Electricity &amp; Water Authority</t>
  </si>
  <si>
    <t>Budget Forwarded From Prior Years</t>
  </si>
  <si>
    <r>
      <t>Bahrain Polytechnic</t>
    </r>
    <r>
      <rPr>
        <sz val="14"/>
        <color rgb="FF000000"/>
        <rFont val="Times New Roman"/>
        <family val="1"/>
      </rPr>
      <t xml:space="preserve"> </t>
    </r>
  </si>
  <si>
    <t>15,7,6</t>
  </si>
  <si>
    <t>16,6</t>
  </si>
  <si>
    <t>Goods &amp; Services</t>
  </si>
  <si>
    <t xml:space="preserve"> Investments &amp; Properties</t>
  </si>
  <si>
    <t>Fines &amp; Mis.</t>
  </si>
  <si>
    <t>Carried Forward Budget from Prior Years</t>
  </si>
  <si>
    <r>
      <t>Social Insurance Organisation</t>
    </r>
    <r>
      <rPr>
        <sz val="14"/>
        <color rgb="FF000000"/>
        <rFont val="Arial"/>
        <family val="2"/>
      </rPr>
      <t xml:space="preserve"> </t>
    </r>
  </si>
  <si>
    <t>Maintenance Fund</t>
  </si>
  <si>
    <t>.Bahrain Chamber For Dispute Resolution</t>
  </si>
  <si>
    <t>Repayment of Loan Interest</t>
  </si>
  <si>
    <t>Contributions to United Nations</t>
  </si>
  <si>
    <t>Other Estimates</t>
  </si>
  <si>
    <t>Reserve Account (3%)</t>
  </si>
  <si>
    <t>Government Entities with Attached &amp; Independent budgets</t>
  </si>
  <si>
    <t>Contributions to International Organizations</t>
  </si>
  <si>
    <t>Retirement, Social Insurance, and employment  programs</t>
  </si>
  <si>
    <t>Loans and securities Interests</t>
  </si>
  <si>
    <t>Distributed Dividends (Oil &amp; Gas Holding Co.)</t>
  </si>
  <si>
    <t>Loans Repayment</t>
  </si>
  <si>
    <t>Appendix 3:  Accrued Expenses</t>
  </si>
  <si>
    <t>Appendix 1: Statement of Receipts &amp; Payments</t>
  </si>
  <si>
    <t>Appendix 2: Account Payable</t>
  </si>
  <si>
    <t>Appendix 5:  Encumbrances By Chapters</t>
  </si>
  <si>
    <t>Appendix 6: Loans</t>
  </si>
  <si>
    <t>Appendix 7: Credit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</si>
</sst>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3" formatCode="_(* #,##0.00_);_(* \(#,##0.00\);_(* &quot;-&quot;??_);_(@_)"/>
    <numFmt numFmtId="164" formatCode="_-* #,##0_-;_-* #,##0\-;_-* &quot;-&quot;_-;_-@_-"/>
    <numFmt numFmtId="165" formatCode="_(&quot;د.ب.&quot;\ * #,##0.00_);_(&quot;د.ب.&quot;\ * \(#,##0.00\);_(&quot;د.ب.&quot;\ * &quot;-&quot;??_);_(@_)"/>
    <numFmt numFmtId="166" formatCode="#,##0_-;\(#,##0\)"/>
    <numFmt numFmtId="167" formatCode="_(* #,##0_);_(* \(#,##0\);_(* &quot;-&quot;??_);_(@_)"/>
    <numFmt numFmtId="168" formatCode="_(&quot; &quot;* #,##0_);_(&quot; &quot;* \(#,##0\);_(&quot; &quot;* &quot;-&quot;_);_(@_)"/>
    <numFmt numFmtId="169" formatCode="\ #,##0;\(\ #,##0\)"/>
  </numFmts>
  <fonts count="38">
    <font>
      <sz val="10"/>
      <name val="Arial"/>
      <charset val="17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abic Transparent"/>
      <charset val="178"/>
    </font>
    <font>
      <sz val="11"/>
      <name val="Arabic Transparent"/>
      <charset val="178"/>
    </font>
    <font>
      <b/>
      <sz val="12"/>
      <color indexed="18"/>
      <name val="Arabic Transparent"/>
      <charset val="178"/>
    </font>
    <font>
      <sz val="10"/>
      <name val="MS Sans Serif"/>
      <family val="2"/>
      <charset val="178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Arabic Transparent"/>
      <charset val="178"/>
    </font>
    <font>
      <sz val="8"/>
      <name val="Arial"/>
      <family val="2"/>
    </font>
    <font>
      <b/>
      <sz val="9"/>
      <name val="Times New Roman"/>
      <family val="1"/>
    </font>
    <font>
      <sz val="14"/>
      <name val="Arabic Transparent"/>
      <charset val="178"/>
    </font>
    <font>
      <sz val="13"/>
      <name val="Times New Roman"/>
      <family val="1"/>
    </font>
    <font>
      <u/>
      <sz val="14"/>
      <name val="Times New Roman"/>
      <family val="1"/>
    </font>
    <font>
      <sz val="10"/>
      <name val="Arial"/>
      <family val="2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b/>
      <u/>
      <sz val="12"/>
      <name val="Times New Roman"/>
      <family val="1"/>
    </font>
    <font>
      <b/>
      <u/>
      <sz val="11"/>
      <name val="Times New Roman"/>
      <family val="1"/>
    </font>
    <font>
      <b/>
      <sz val="10"/>
      <color indexed="18"/>
      <name val="Times New Roman"/>
      <family val="1"/>
    </font>
    <font>
      <b/>
      <u/>
      <sz val="12"/>
      <color indexed="18"/>
      <name val="Times New Roman"/>
      <family val="1"/>
    </font>
    <font>
      <sz val="11"/>
      <color indexed="18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b/>
      <sz val="8"/>
      <color indexed="8"/>
      <name val="Times New Roman"/>
      <family val="1"/>
    </font>
    <font>
      <u/>
      <sz val="13"/>
      <name val="Times New Roman"/>
      <family val="1"/>
    </font>
    <font>
      <sz val="14"/>
      <color rgb="FF000000"/>
      <name val="Times New Roman"/>
      <family val="1"/>
    </font>
    <font>
      <sz val="11"/>
      <color theme="8" tint="-0.249977111117893"/>
      <name val="Times New Roman"/>
      <family val="1"/>
    </font>
    <font>
      <b/>
      <sz val="9"/>
      <color indexed="8"/>
      <name val="Times New Roman"/>
      <family val="1"/>
    </font>
    <font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5" fillId="2" borderId="1" applyNumberFormat="0" applyAlignment="0">
      <alignment horizontal="center" vertical="center"/>
    </xf>
    <xf numFmtId="43" fontId="2" fillId="0" borderId="0" applyFont="0" applyFill="0" applyBorder="0" applyAlignment="0" applyProtection="0"/>
    <xf numFmtId="0" fontId="3" fillId="0" borderId="0" applyNumberFormat="0">
      <alignment horizontal="right"/>
    </xf>
    <xf numFmtId="0" fontId="6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1" fillId="0" borderId="0"/>
    <xf numFmtId="43" fontId="2" fillId="0" borderId="0" applyFont="0" applyFill="0" applyBorder="0" applyAlignment="0" applyProtection="0"/>
  </cellStyleXfs>
  <cellXfs count="2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164" fontId="4" fillId="0" borderId="0" xfId="0" applyNumberFormat="1" applyFont="1"/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7" fontId="7" fillId="3" borderId="0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164" fontId="15" fillId="3" borderId="0" xfId="0" applyNumberFormat="1" applyFont="1" applyFill="1" applyAlignment="1">
      <alignment horizontal="center" vertical="center"/>
    </xf>
    <xf numFmtId="167" fontId="9" fillId="3" borderId="0" xfId="2" applyNumberFormat="1" applyFont="1" applyFill="1" applyBorder="1" applyAlignment="1">
      <alignment horizontal="right" vertical="center"/>
    </xf>
    <xf numFmtId="167" fontId="10" fillId="0" borderId="0" xfId="0" applyNumberFormat="1" applyFont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167" fontId="9" fillId="0" borderId="0" xfId="2" applyNumberFormat="1" applyFont="1" applyBorder="1" applyAlignment="1">
      <alignment horizontal="right" vertical="center"/>
    </xf>
    <xf numFmtId="167" fontId="9" fillId="0" borderId="0" xfId="2" applyNumberFormat="1" applyFont="1" applyFill="1" applyBorder="1" applyAlignment="1">
      <alignment vertical="center"/>
    </xf>
    <xf numFmtId="167" fontId="9" fillId="3" borderId="0" xfId="0" applyNumberFormat="1" applyFont="1" applyFill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67" fontId="10" fillId="0" borderId="0" xfId="2" applyNumberFormat="1" applyFont="1" applyFill="1" applyBorder="1" applyAlignment="1">
      <alignment vertical="center"/>
    </xf>
    <xf numFmtId="164" fontId="15" fillId="0" borderId="0" xfId="0" applyNumberFormat="1" applyFont="1" applyAlignment="1">
      <alignment horizontal="right"/>
    </xf>
    <xf numFmtId="167" fontId="10" fillId="0" borderId="0" xfId="2" applyNumberFormat="1" applyFont="1" applyFill="1" applyBorder="1" applyAlignment="1">
      <alignment horizontal="right" vertical="center"/>
    </xf>
    <xf numFmtId="167" fontId="8" fillId="0" borderId="0" xfId="2" applyNumberFormat="1" applyFont="1" applyFill="1" applyAlignment="1">
      <alignment horizontal="center"/>
    </xf>
    <xf numFmtId="167" fontId="8" fillId="0" borderId="0" xfId="2" applyNumberFormat="1" applyFont="1" applyFill="1" applyBorder="1" applyAlignment="1">
      <alignment horizontal="center"/>
    </xf>
    <xf numFmtId="167" fontId="9" fillId="0" borderId="0" xfId="2" applyNumberFormat="1" applyFont="1" applyFill="1" applyBorder="1" applyAlignment="1">
      <alignment horizontal="right" vertical="center"/>
    </xf>
    <xf numFmtId="164" fontId="15" fillId="0" borderId="0" xfId="0" applyNumberFormat="1" applyFont="1"/>
    <xf numFmtId="167" fontId="9" fillId="3" borderId="0" xfId="2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left" vertical="center"/>
    </xf>
    <xf numFmtId="167" fontId="9" fillId="4" borderId="0" xfId="2" applyNumberFormat="1" applyFont="1" applyFill="1" applyBorder="1" applyAlignment="1">
      <alignment horizontal="right" vertical="center"/>
    </xf>
    <xf numFmtId="0" fontId="9" fillId="0" borderId="0" xfId="2" applyNumberFormat="1" applyFont="1" applyBorder="1" applyAlignment="1">
      <alignment horizontal="center" vertical="center"/>
    </xf>
    <xf numFmtId="49" fontId="16" fillId="4" borderId="0" xfId="0" applyNumberFormat="1" applyFont="1" applyFill="1" applyAlignment="1">
      <alignment horizontal="center" vertical="center"/>
    </xf>
    <xf numFmtId="167" fontId="9" fillId="0" borderId="0" xfId="2" applyNumberFormat="1" applyFont="1" applyFill="1" applyBorder="1" applyAlignment="1">
      <alignment horizontal="center" vertical="center" wrapText="1"/>
    </xf>
    <xf numFmtId="167" fontId="12" fillId="0" borderId="0" xfId="2" applyNumberFormat="1" applyFont="1" applyAlignment="1">
      <alignment horizontal="right"/>
    </xf>
    <xf numFmtId="167" fontId="11" fillId="3" borderId="0" xfId="2" applyNumberFormat="1" applyFont="1" applyFill="1" applyBorder="1" applyAlignment="1">
      <alignment horizontal="right" vertical="top" readingOrder="2"/>
    </xf>
    <xf numFmtId="0" fontId="10" fillId="0" borderId="0" xfId="0" applyFont="1"/>
    <xf numFmtId="0" fontId="9" fillId="3" borderId="0" xfId="0" applyFont="1" applyFill="1"/>
    <xf numFmtId="167" fontId="11" fillId="3" borderId="0" xfId="2" applyNumberFormat="1" applyFont="1" applyFill="1" applyAlignment="1">
      <alignment horizontal="right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8" fontId="8" fillId="0" borderId="0" xfId="2" applyNumberFormat="1" applyFont="1" applyFill="1" applyBorder="1" applyAlignment="1" applyProtection="1">
      <alignment horizontal="right"/>
    </xf>
    <xf numFmtId="0" fontId="7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167" fontId="12" fillId="0" borderId="0" xfId="2" applyNumberFormat="1" applyFont="1" applyFill="1" applyBorder="1" applyAlignment="1">
      <alignment horizontal="center" vertical="center" wrapText="1"/>
    </xf>
    <xf numFmtId="43" fontId="9" fillId="0" borderId="0" xfId="0" applyNumberFormat="1" applyFont="1" applyAlignment="1">
      <alignment horizontal="center" vertical="center" wrapText="1"/>
    </xf>
    <xf numFmtId="43" fontId="8" fillId="0" borderId="0" xfId="0" applyNumberFormat="1" applyFont="1" applyAlignment="1">
      <alignment vertical="center" wrapText="1"/>
    </xf>
    <xf numFmtId="0" fontId="21" fillId="0" borderId="0" xfId="0" applyFont="1" applyAlignment="1">
      <alignment horizontal="right"/>
    </xf>
    <xf numFmtId="165" fontId="11" fillId="3" borderId="0" xfId="0" applyNumberFormat="1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167" fontId="7" fillId="3" borderId="0" xfId="2" applyNumberFormat="1" applyFont="1" applyFill="1" applyBorder="1" applyAlignment="1">
      <alignment vertical="center"/>
    </xf>
    <xf numFmtId="167" fontId="12" fillId="0" borderId="0" xfId="2" applyNumberFormat="1" applyFont="1" applyBorder="1"/>
    <xf numFmtId="167" fontId="11" fillId="0" borderId="0" xfId="2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15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167" fontId="12" fillId="0" borderId="0" xfId="2" applyNumberFormat="1" applyFont="1" applyFill="1" applyBorder="1" applyAlignment="1">
      <alignment horizontal="right" vertical="center"/>
    </xf>
    <xf numFmtId="38" fontId="19" fillId="0" borderId="0" xfId="0" applyNumberFormat="1" applyFont="1"/>
    <xf numFmtId="41" fontId="11" fillId="3" borderId="0" xfId="2" applyNumberFormat="1" applyFont="1" applyFill="1" applyBorder="1" applyAlignment="1">
      <alignment horizontal="center" vertical="center"/>
    </xf>
    <xf numFmtId="167" fontId="9" fillId="3" borderId="0" xfId="2" applyNumberFormat="1" applyFont="1" applyFill="1" applyBorder="1" applyAlignment="1">
      <alignment vertical="center"/>
    </xf>
    <xf numFmtId="0" fontId="9" fillId="3" borderId="0" xfId="0" applyFont="1" applyFill="1" applyAlignment="1">
      <alignment horizontal="center" vertical="center"/>
    </xf>
    <xf numFmtId="167" fontId="8" fillId="0" borderId="0" xfId="2" applyNumberFormat="1" applyFont="1" applyFill="1" applyBorder="1" applyAlignment="1">
      <alignment vertical="center"/>
    </xf>
    <xf numFmtId="167" fontId="8" fillId="0" borderId="0" xfId="2" applyNumberFormat="1" applyFont="1" applyFill="1" applyBorder="1" applyAlignment="1">
      <alignment horizontal="right" vertical="center"/>
    </xf>
    <xf numFmtId="0" fontId="23" fillId="0" borderId="0" xfId="0" applyFont="1" applyAlignment="1">
      <alignment horizontal="left" vertical="center"/>
    </xf>
    <xf numFmtId="168" fontId="8" fillId="8" borderId="0" xfId="0" applyNumberFormat="1" applyFont="1" applyFill="1"/>
    <xf numFmtId="0" fontId="24" fillId="0" borderId="0" xfId="0" applyFont="1" applyAlignment="1">
      <alignment horizontal="center"/>
    </xf>
    <xf numFmtId="0" fontId="9" fillId="7" borderId="0" xfId="0" applyFont="1" applyFill="1" applyAlignment="1">
      <alignment horizontal="left" vertical="center"/>
    </xf>
    <xf numFmtId="167" fontId="9" fillId="7" borderId="0" xfId="2" applyNumberFormat="1" applyFont="1" applyFill="1" applyBorder="1" applyAlignment="1">
      <alignment horizontal="right" vertical="center"/>
    </xf>
    <xf numFmtId="0" fontId="9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right" vertical="center"/>
    </xf>
    <xf numFmtId="167" fontId="11" fillId="3" borderId="0" xfId="2" applyNumberFormat="1" applyFont="1" applyFill="1" applyAlignment="1">
      <alignment horizontal="right" vertical="center"/>
    </xf>
    <xf numFmtId="0" fontId="11" fillId="3" borderId="0" xfId="0" applyFont="1" applyFill="1" applyAlignment="1">
      <alignment horizontal="center" vertical="center"/>
    </xf>
    <xf numFmtId="0" fontId="23" fillId="0" borderId="0" xfId="0" applyFont="1" applyAlignment="1">
      <alignment horizontal="left"/>
    </xf>
    <xf numFmtId="0" fontId="25" fillId="4" borderId="0" xfId="7" quotePrefix="1" applyFont="1" applyFill="1" applyAlignment="1">
      <alignment horizontal="left"/>
    </xf>
    <xf numFmtId="0" fontId="9" fillId="4" borderId="0" xfId="7" applyFont="1" applyFill="1" applyAlignment="1">
      <alignment horizontal="center"/>
    </xf>
    <xf numFmtId="164" fontId="9" fillId="7" borderId="0" xfId="7" applyNumberFormat="1" applyFont="1" applyFill="1" applyAlignment="1">
      <alignment vertical="center"/>
    </xf>
    <xf numFmtId="164" fontId="8" fillId="4" borderId="0" xfId="7" applyNumberFormat="1" applyFont="1" applyFill="1"/>
    <xf numFmtId="0" fontId="26" fillId="4" borderId="0" xfId="7" applyFont="1" applyFill="1" applyAlignment="1">
      <alignment horizontal="left"/>
    </xf>
    <xf numFmtId="0" fontId="27" fillId="4" borderId="0" xfId="7" applyFont="1" applyFill="1" applyAlignment="1">
      <alignment horizontal="center"/>
    </xf>
    <xf numFmtId="164" fontId="8" fillId="7" borderId="0" xfId="7" applyNumberFormat="1" applyFont="1" applyFill="1" applyAlignment="1">
      <alignment vertical="center"/>
    </xf>
    <xf numFmtId="164" fontId="8" fillId="4" borderId="0" xfId="7" applyNumberFormat="1" applyFont="1" applyFill="1" applyAlignment="1">
      <alignment vertical="center"/>
    </xf>
    <xf numFmtId="0" fontId="7" fillId="4" borderId="0" xfId="7" applyFont="1" applyFill="1" applyAlignment="1">
      <alignment horizontal="center" vertical="center"/>
    </xf>
    <xf numFmtId="0" fontId="8" fillId="4" borderId="0" xfId="7" applyFont="1" applyFill="1" applyAlignment="1">
      <alignment horizontal="left" vertical="center"/>
    </xf>
    <xf numFmtId="0" fontId="9" fillId="4" borderId="0" xfId="7" applyFont="1" applyFill="1" applyAlignment="1">
      <alignment horizontal="left"/>
    </xf>
    <xf numFmtId="0" fontId="26" fillId="4" borderId="0" xfId="7" quotePrefix="1" applyFont="1" applyFill="1" applyAlignment="1">
      <alignment horizontal="left"/>
    </xf>
    <xf numFmtId="0" fontId="8" fillId="4" borderId="0" xfId="7" applyFont="1" applyFill="1" applyAlignment="1">
      <alignment horizontal="right" vertical="center"/>
    </xf>
    <xf numFmtId="0" fontId="27" fillId="4" borderId="0" xfId="7" applyFont="1" applyFill="1" applyAlignment="1">
      <alignment horizontal="center" vertical="center"/>
    </xf>
    <xf numFmtId="0" fontId="28" fillId="4" borderId="0" xfId="7" applyFont="1" applyFill="1" applyAlignment="1">
      <alignment horizontal="left" vertical="center"/>
    </xf>
    <xf numFmtId="0" fontId="7" fillId="9" borderId="0" xfId="7" applyFont="1" applyFill="1" applyAlignment="1">
      <alignment horizontal="center" vertical="center"/>
    </xf>
    <xf numFmtId="0" fontId="9" fillId="9" borderId="0" xfId="7" quotePrefix="1" applyFont="1" applyFill="1" applyAlignment="1">
      <alignment horizontal="left"/>
    </xf>
    <xf numFmtId="0" fontId="27" fillId="9" borderId="0" xfId="7" applyFont="1" applyFill="1" applyAlignment="1">
      <alignment horizontal="center"/>
    </xf>
    <xf numFmtId="0" fontId="27" fillId="9" borderId="0" xfId="7" applyFont="1" applyFill="1" applyAlignment="1">
      <alignment horizontal="center" vertical="center"/>
    </xf>
    <xf numFmtId="167" fontId="14" fillId="7" borderId="0" xfId="6" applyNumberFormat="1" applyFont="1" applyFill="1" applyBorder="1" applyAlignment="1">
      <alignment horizontal="right" vertical="center"/>
    </xf>
    <xf numFmtId="167" fontId="14" fillId="4" borderId="0" xfId="6" applyNumberFormat="1" applyFont="1" applyFill="1" applyBorder="1" applyAlignment="1">
      <alignment horizontal="right" vertical="center"/>
    </xf>
    <xf numFmtId="167" fontId="15" fillId="7" borderId="3" xfId="6" applyNumberFormat="1" applyFont="1" applyFill="1" applyBorder="1" applyAlignment="1">
      <alignment horizontal="right" vertical="center"/>
    </xf>
    <xf numFmtId="167" fontId="14" fillId="7" borderId="0" xfId="6" applyNumberFormat="1" applyFont="1" applyFill="1" applyBorder="1" applyAlignment="1">
      <alignment horizontal="right"/>
    </xf>
    <xf numFmtId="167" fontId="14" fillId="4" borderId="0" xfId="6" applyNumberFormat="1" applyFont="1" applyFill="1" applyBorder="1" applyAlignment="1">
      <alignment horizontal="right"/>
    </xf>
    <xf numFmtId="167" fontId="15" fillId="7" borderId="3" xfId="6" applyNumberFormat="1" applyFont="1" applyFill="1" applyBorder="1" applyAlignment="1">
      <alignment horizontal="right"/>
    </xf>
    <xf numFmtId="167" fontId="15" fillId="9" borderId="4" xfId="6" applyNumberFormat="1" applyFont="1" applyFill="1" applyBorder="1" applyAlignment="1">
      <alignment horizontal="right" vertical="center"/>
    </xf>
    <xf numFmtId="167" fontId="15" fillId="9" borderId="3" xfId="6" applyNumberFormat="1" applyFont="1" applyFill="1" applyBorder="1" applyAlignment="1">
      <alignment horizontal="right" vertical="center"/>
    </xf>
    <xf numFmtId="167" fontId="29" fillId="7" borderId="0" xfId="6" applyNumberFormat="1" applyFont="1" applyFill="1" applyBorder="1" applyAlignment="1">
      <alignment horizontal="right" vertical="center"/>
    </xf>
    <xf numFmtId="167" fontId="29" fillId="4" borderId="0" xfId="6" applyNumberFormat="1" applyFont="1" applyFill="1" applyBorder="1" applyAlignment="1">
      <alignment horizontal="right" vertical="center"/>
    </xf>
    <xf numFmtId="167" fontId="29" fillId="4" borderId="0" xfId="6" applyNumberFormat="1" applyFont="1" applyFill="1" applyBorder="1" applyAlignment="1">
      <alignment horizontal="left" vertical="center"/>
    </xf>
    <xf numFmtId="167" fontId="15" fillId="9" borderId="5" xfId="6" applyNumberFormat="1" applyFont="1" applyFill="1" applyBorder="1" applyAlignment="1">
      <alignment horizontal="right" vertical="center"/>
    </xf>
    <xf numFmtId="0" fontId="14" fillId="4" borderId="0" xfId="7" quotePrefix="1" applyFont="1" applyFill="1" applyAlignment="1">
      <alignment horizontal="left"/>
    </xf>
    <xf numFmtId="3" fontId="8" fillId="7" borderId="0" xfId="6" applyNumberFormat="1" applyFont="1" applyFill="1" applyBorder="1" applyAlignment="1">
      <alignment horizontal="right" vertical="center"/>
    </xf>
    <xf numFmtId="168" fontId="8" fillId="7" borderId="0" xfId="6" applyNumberFormat="1" applyFont="1" applyFill="1" applyBorder="1" applyAlignment="1">
      <alignment horizontal="right" vertical="center"/>
    </xf>
    <xf numFmtId="167" fontId="7" fillId="3" borderId="0" xfId="2" applyNumberFormat="1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167" fontId="12" fillId="0" borderId="0" xfId="5" applyNumberFormat="1" applyFont="1" applyAlignment="1">
      <alignment horizontal="right"/>
    </xf>
    <xf numFmtId="167" fontId="12" fillId="0" borderId="0" xfId="5" applyNumberFormat="1" applyFont="1" applyBorder="1" applyAlignment="1">
      <alignment horizontal="right" vertical="top" readingOrder="2"/>
    </xf>
    <xf numFmtId="0" fontId="8" fillId="3" borderId="0" xfId="0" applyFont="1" applyFill="1"/>
    <xf numFmtId="0" fontId="8" fillId="3" borderId="0" xfId="0" applyFont="1" applyFill="1" applyAlignment="1">
      <alignment vertical="center"/>
    </xf>
    <xf numFmtId="167" fontId="8" fillId="0" borderId="0" xfId="2" applyNumberFormat="1" applyFont="1" applyFill="1"/>
    <xf numFmtId="167" fontId="8" fillId="0" borderId="0" xfId="2" applyNumberFormat="1" applyFont="1" applyFill="1" applyBorder="1"/>
    <xf numFmtId="10" fontId="8" fillId="0" borderId="0" xfId="2" applyNumberFormat="1" applyFont="1" applyFill="1"/>
    <xf numFmtId="167" fontId="13" fillId="0" borderId="0" xfId="2" applyNumberFormat="1" applyFont="1" applyFill="1" applyBorder="1" applyAlignment="1"/>
    <xf numFmtId="167" fontId="8" fillId="0" borderId="0" xfId="2" applyNumberFormat="1" applyFont="1" applyFill="1" applyAlignment="1">
      <alignment horizontal="center" vertical="justify"/>
    </xf>
    <xf numFmtId="167" fontId="8" fillId="0" borderId="0" xfId="2" applyNumberFormat="1" applyFont="1" applyFill="1" applyAlignment="1">
      <alignment vertical="center"/>
    </xf>
    <xf numFmtId="167" fontId="7" fillId="0" borderId="0" xfId="2" applyNumberFormat="1" applyFont="1" applyFill="1" applyBorder="1" applyAlignment="1">
      <alignment horizontal="right" vertical="center"/>
    </xf>
    <xf numFmtId="2" fontId="8" fillId="0" borderId="0" xfId="2" applyNumberFormat="1" applyFont="1" applyFill="1" applyBorder="1" applyAlignment="1">
      <alignment vertical="center"/>
    </xf>
    <xf numFmtId="167" fontId="8" fillId="0" borderId="0" xfId="2" applyNumberFormat="1" applyFont="1" applyFill="1" applyAlignment="1">
      <alignment horizontal="center" vertical="center"/>
    </xf>
    <xf numFmtId="167" fontId="7" fillId="0" borderId="0" xfId="2" applyNumberFormat="1" applyFont="1" applyFill="1" applyBorder="1" applyAlignment="1">
      <alignment horizontal="center" vertical="center"/>
    </xf>
    <xf numFmtId="10" fontId="8" fillId="0" borderId="0" xfId="2" applyNumberFormat="1" applyFont="1" applyFill="1" applyBorder="1"/>
    <xf numFmtId="167" fontId="8" fillId="0" borderId="0" xfId="2" applyNumberFormat="1" applyFont="1" applyFill="1" applyBorder="1" applyAlignment="1"/>
    <xf numFmtId="0" fontId="8" fillId="0" borderId="2" xfId="0" applyFont="1" applyBorder="1"/>
    <xf numFmtId="0" fontId="7" fillId="3" borderId="0" xfId="0" applyFont="1" applyFill="1" applyAlignment="1">
      <alignment horizontal="centerContinuous" vertical="center" wrapText="1"/>
    </xf>
    <xf numFmtId="0" fontId="24" fillId="0" borderId="0" xfId="0" applyFont="1" applyAlignment="1">
      <alignment horizontal="left" vertical="center"/>
    </xf>
    <xf numFmtId="167" fontId="31" fillId="0" borderId="0" xfId="2" applyNumberFormat="1" applyFont="1" applyFill="1" applyBorder="1" applyAlignment="1">
      <alignment horizontal="center" vertical="center"/>
    </xf>
    <xf numFmtId="167" fontId="31" fillId="0" borderId="0" xfId="2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31" fillId="0" borderId="0" xfId="2" applyNumberFormat="1" applyFont="1" applyFill="1" applyBorder="1" applyAlignment="1">
      <alignment horizontal="center" vertical="center"/>
    </xf>
    <xf numFmtId="0" fontId="32" fillId="6" borderId="0" xfId="0" applyFont="1" applyFill="1" applyAlignment="1">
      <alignment horizontal="center"/>
    </xf>
    <xf numFmtId="167" fontId="30" fillId="3" borderId="0" xfId="0" applyNumberFormat="1" applyFont="1" applyFill="1" applyAlignment="1">
      <alignment horizontal="center"/>
    </xf>
    <xf numFmtId="164" fontId="8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7" fillId="3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37" fontId="14" fillId="4" borderId="0" xfId="5" applyNumberFormat="1" applyFont="1" applyFill="1" applyAlignment="1">
      <alignment horizontal="right" vertical="center"/>
    </xf>
    <xf numFmtId="37" fontId="14" fillId="7" borderId="0" xfId="5" applyNumberFormat="1" applyFont="1" applyFill="1" applyBorder="1" applyAlignment="1">
      <alignment horizontal="right" vertical="center"/>
    </xf>
    <xf numFmtId="41" fontId="14" fillId="7" borderId="0" xfId="5" applyNumberFormat="1" applyFont="1" applyFill="1" applyBorder="1" applyAlignment="1">
      <alignment horizontal="right" vertical="center"/>
    </xf>
    <xf numFmtId="37" fontId="14" fillId="4" borderId="0" xfId="5" applyNumberFormat="1" applyFont="1" applyFill="1" applyBorder="1" applyAlignment="1">
      <alignment horizontal="right" vertical="center"/>
    </xf>
    <xf numFmtId="41" fontId="14" fillId="4" borderId="0" xfId="5" applyNumberFormat="1" applyFont="1" applyFill="1" applyBorder="1" applyAlignment="1">
      <alignment horizontal="right" vertical="center"/>
    </xf>
    <xf numFmtId="41" fontId="14" fillId="7" borderId="0" xfId="5" applyNumberFormat="1" applyFont="1" applyFill="1" applyBorder="1" applyAlignment="1">
      <alignment vertical="center"/>
    </xf>
    <xf numFmtId="3" fontId="14" fillId="7" borderId="0" xfId="5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166" fontId="7" fillId="3" borderId="0" xfId="0" applyNumberFormat="1" applyFont="1" applyFill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38" fontId="7" fillId="3" borderId="0" xfId="0" applyNumberFormat="1" applyFont="1" applyFill="1" applyAlignment="1">
      <alignment horizontal="right" vertical="center"/>
    </xf>
    <xf numFmtId="43" fontId="7" fillId="3" borderId="0" xfId="2" applyFont="1" applyFill="1" applyBorder="1" applyAlignment="1">
      <alignment horizontal="right" vertical="center"/>
    </xf>
    <xf numFmtId="38" fontId="8" fillId="0" borderId="0" xfId="0" applyNumberFormat="1" applyFont="1" applyAlignment="1">
      <alignment horizontal="right" vertical="center"/>
    </xf>
    <xf numFmtId="43" fontId="8" fillId="0" borderId="0" xfId="2" applyFont="1" applyFill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33" fillId="0" borderId="0" xfId="0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 applyAlignment="1">
      <alignment horizontal="center"/>
    </xf>
    <xf numFmtId="0" fontId="8" fillId="0" borderId="0" xfId="4" applyFont="1"/>
    <xf numFmtId="0" fontId="11" fillId="0" borderId="0" xfId="4" applyFont="1" applyAlignment="1">
      <alignment horizontal="right" readingOrder="2"/>
    </xf>
    <xf numFmtId="0" fontId="9" fillId="0" borderId="0" xfId="4" applyFont="1" applyAlignment="1">
      <alignment horizontal="right"/>
    </xf>
    <xf numFmtId="0" fontId="7" fillId="3" borderId="0" xfId="0" applyFont="1" applyFill="1" applyAlignment="1">
      <alignment horizontal="center" vertical="justify"/>
    </xf>
    <xf numFmtId="0" fontId="7" fillId="0" borderId="0" xfId="0" applyFont="1" applyAlignment="1">
      <alignment horizontal="center" vertical="justify"/>
    </xf>
    <xf numFmtId="0" fontId="7" fillId="5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top"/>
    </xf>
    <xf numFmtId="167" fontId="7" fillId="0" borderId="0" xfId="2" applyNumberFormat="1" applyFont="1" applyFill="1" applyBorder="1" applyAlignment="1">
      <alignment vertical="center"/>
    </xf>
    <xf numFmtId="0" fontId="35" fillId="0" borderId="0" xfId="0" applyFont="1"/>
    <xf numFmtId="0" fontId="8" fillId="0" borderId="0" xfId="4" applyFont="1" applyAlignment="1">
      <alignment vertical="top"/>
    </xf>
    <xf numFmtId="167" fontId="7" fillId="9" borderId="0" xfId="2" applyNumberFormat="1" applyFont="1" applyFill="1" applyBorder="1" applyAlignment="1">
      <alignment vertical="center"/>
    </xf>
    <xf numFmtId="41" fontId="8" fillId="0" borderId="0" xfId="4" applyNumberFormat="1" applyFont="1"/>
    <xf numFmtId="41" fontId="7" fillId="0" borderId="0" xfId="4" applyNumberFormat="1" applyFont="1"/>
    <xf numFmtId="0" fontId="36" fillId="6" borderId="0" xfId="0" applyFont="1" applyFill="1" applyAlignment="1">
      <alignment horizontal="center"/>
    </xf>
    <xf numFmtId="167" fontId="18" fillId="3" borderId="0" xfId="0" applyNumberFormat="1" applyFont="1" applyFill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0" fontId="9" fillId="0" borderId="0" xfId="0" applyFont="1" applyAlignment="1">
      <alignment horizontal="right" vertical="center" wrapText="1"/>
    </xf>
    <xf numFmtId="0" fontId="9" fillId="3" borderId="0" xfId="0" applyFont="1" applyFill="1" applyAlignment="1">
      <alignment horizontal="center" vertical="center" wrapText="1"/>
    </xf>
    <xf numFmtId="167" fontId="10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9" fillId="3" borderId="0" xfId="0" applyFont="1" applyFill="1" applyAlignment="1">
      <alignment horizontal="centerContinuous" vertical="center" wrapText="1"/>
    </xf>
    <xf numFmtId="0" fontId="8" fillId="0" borderId="0" xfId="0" applyFont="1" applyAlignment="1">
      <alignment horizontal="center" vertical="justify"/>
    </xf>
    <xf numFmtId="43" fontId="10" fillId="0" borderId="0" xfId="2" applyFont="1" applyFill="1" applyBorder="1" applyAlignment="1">
      <alignment vertical="center"/>
    </xf>
    <xf numFmtId="167" fontId="10" fillId="0" borderId="0" xfId="2" applyNumberFormat="1" applyFont="1" applyFill="1" applyBorder="1" applyAlignment="1">
      <alignment horizontal="center" vertical="center"/>
    </xf>
    <xf numFmtId="9" fontId="8" fillId="0" borderId="0" xfId="2" applyNumberFormat="1" applyFont="1" applyFill="1" applyBorder="1"/>
    <xf numFmtId="168" fontId="14" fillId="7" borderId="0" xfId="5" applyNumberFormat="1" applyFont="1" applyFill="1" applyBorder="1" applyAlignment="1">
      <alignment horizontal="right" vertical="center"/>
    </xf>
    <xf numFmtId="0" fontId="9" fillId="8" borderId="0" xfId="0" applyFont="1" applyFill="1" applyAlignment="1">
      <alignment horizontal="left" vertical="center"/>
    </xf>
    <xf numFmtId="49" fontId="16" fillId="8" borderId="0" xfId="0" applyNumberFormat="1" applyFont="1" applyFill="1" applyAlignment="1">
      <alignment horizontal="center" vertical="center"/>
    </xf>
    <xf numFmtId="167" fontId="9" fillId="8" borderId="0" xfId="2" applyNumberFormat="1" applyFont="1" applyFill="1" applyBorder="1" applyAlignment="1">
      <alignment horizontal="right" vertical="center"/>
    </xf>
    <xf numFmtId="169" fontId="24" fillId="0" borderId="0" xfId="0" applyNumberFormat="1" applyFont="1" applyAlignment="1">
      <alignment horizontal="right"/>
    </xf>
    <xf numFmtId="169" fontId="8" fillId="0" borderId="0" xfId="0" applyNumberFormat="1" applyFont="1"/>
    <xf numFmtId="49" fontId="1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41" fontId="4" fillId="0" borderId="0" xfId="2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41" fontId="4" fillId="0" borderId="0" xfId="2" applyNumberFormat="1" applyFont="1" applyFill="1" applyBorder="1" applyAlignment="1">
      <alignment horizontal="center" vertical="center"/>
    </xf>
    <xf numFmtId="167" fontId="14" fillId="0" borderId="0" xfId="2" applyNumberFormat="1" applyFont="1" applyFill="1" applyAlignment="1">
      <alignment horizontal="right" vertical="center"/>
    </xf>
    <xf numFmtId="164" fontId="15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9" fillId="3" borderId="0" xfId="0" applyNumberFormat="1" applyFont="1" applyFill="1" applyAlignment="1">
      <alignment horizontal="center" vertical="center"/>
    </xf>
    <xf numFmtId="167" fontId="9" fillId="0" borderId="0" xfId="2" applyNumberFormat="1" applyFont="1" applyFill="1" applyBorder="1" applyAlignment="1">
      <alignment horizontal="right"/>
    </xf>
    <xf numFmtId="167" fontId="9" fillId="3" borderId="0" xfId="2" applyNumberFormat="1" applyFont="1" applyFill="1" applyBorder="1" applyAlignment="1">
      <alignment horizontal="center"/>
    </xf>
    <xf numFmtId="167" fontId="9" fillId="3" borderId="0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7" fillId="3" borderId="0" xfId="0" applyFont="1" applyFill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10" fillId="3" borderId="6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4" applyFont="1" applyAlignment="1">
      <alignment horizontal="right" readingOrder="2"/>
    </xf>
    <xf numFmtId="0" fontId="8" fillId="0" borderId="0" xfId="4" applyFont="1"/>
    <xf numFmtId="0" fontId="8" fillId="0" borderId="0" xfId="0" applyFont="1" applyAlignment="1">
      <alignment horizontal="left"/>
    </xf>
    <xf numFmtId="0" fontId="11" fillId="0" borderId="0" xfId="0" applyFont="1" applyAlignment="1" applyProtection="1">
      <alignment horizontal="left" readingOrder="2"/>
      <protection locked="0"/>
    </xf>
    <xf numFmtId="0" fontId="12" fillId="0" borderId="0" xfId="0" applyFont="1" applyAlignment="1">
      <alignment horizontal="justify" vertical="justify"/>
    </xf>
    <xf numFmtId="43" fontId="11" fillId="3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</cellXfs>
  <cellStyles count="10">
    <cellStyle name="a1" xfId="1" xr:uid="{00000000-0005-0000-0000-000000000000}"/>
    <cellStyle name="Comma" xfId="2" builtinId="3"/>
    <cellStyle name="Comma 2" xfId="9" xr:uid="{00000000-0005-0000-0000-000002000000}"/>
    <cellStyle name="Comma 3" xfId="6" xr:uid="{00000000-0005-0000-0000-000003000000}"/>
    <cellStyle name="Comma 5" xfId="5" xr:uid="{00000000-0005-0000-0000-000004000000}"/>
    <cellStyle name="MS_Arabic" xfId="3" xr:uid="{00000000-0005-0000-0000-000005000000}"/>
    <cellStyle name="Normal" xfId="0" builtinId="0"/>
    <cellStyle name="Normal 2" xfId="7" xr:uid="{00000000-0005-0000-0000-000007000000}"/>
    <cellStyle name="Normal 3" xfId="8" xr:uid="{00000000-0005-0000-0000-000008000000}"/>
    <cellStyle name="Normal_الأصلية والمناقلات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id="{00000000-0008-0000-0700-000001080000}"/>
            </a:ext>
          </a:extLst>
        </xdr:cNvPr>
        <xdr:cNvSpPr>
          <a:spLocks noChangeArrowheads="1"/>
        </xdr:cNvSpPr>
      </xdr:nvSpPr>
      <xdr:spPr bwMode="auto">
        <a:xfrm flipH="1">
          <a:off x="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1">
          <a:solidFill>
            <a:srgbClr xmlns:mc="http://schemas.openxmlformats.org/markup-compatibility/2006" xmlns:a14="http://schemas.microsoft.com/office/drawing/2010/main" val="000000" mc:Ignorable="a14" a14:legacySpreadsheetColorIndex="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050" name="Rectangle 2">
          <a:extLst>
            <a:ext uri="{FF2B5EF4-FFF2-40B4-BE49-F238E27FC236}">
              <a16:creationId xmlns:a16="http://schemas.microsoft.com/office/drawing/2014/main" id="{00000000-0008-0000-0700-000002080000}"/>
            </a:ext>
          </a:extLst>
        </xdr:cNvPr>
        <xdr:cNvSpPr>
          <a:spLocks noChangeArrowheads="1"/>
        </xdr:cNvSpPr>
      </xdr:nvSpPr>
      <xdr:spPr bwMode="auto">
        <a:xfrm flipH="1">
          <a:off x="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1">
          <a:solidFill>
            <a:srgbClr xmlns:mc="http://schemas.openxmlformats.org/markup-compatibility/2006" xmlns:a14="http://schemas.microsoft.com/office/drawing/2010/main" val="000000" mc:Ignorable="a14" a14:legacySpreadsheetColorIndex="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051" name="Rectangle 3">
          <a:extLst>
            <a:ext uri="{FF2B5EF4-FFF2-40B4-BE49-F238E27FC236}">
              <a16:creationId xmlns:a16="http://schemas.microsoft.com/office/drawing/2014/main" id="{00000000-0008-0000-0700-000003080000}"/>
            </a:ext>
          </a:extLst>
        </xdr:cNvPr>
        <xdr:cNvSpPr>
          <a:spLocks noChangeArrowheads="1"/>
        </xdr:cNvSpPr>
      </xdr:nvSpPr>
      <xdr:spPr bwMode="auto">
        <a:xfrm flipH="1">
          <a:off x="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1">
          <a:solidFill>
            <a:srgbClr xmlns:mc="http://schemas.openxmlformats.org/markup-compatibility/2006" xmlns:a14="http://schemas.microsoft.com/office/drawing/2010/main" val="000000" mc:Ignorable="a14" a14:legacySpreadsheetColorIndex="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00000000-0008-0000-0700-000004080000}"/>
            </a:ext>
          </a:extLst>
        </xdr:cNvPr>
        <xdr:cNvSpPr>
          <a:spLocks noChangeArrowheads="1"/>
        </xdr:cNvSpPr>
      </xdr:nvSpPr>
      <xdr:spPr bwMode="auto">
        <a:xfrm flipH="1">
          <a:off x="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1">
          <a:solidFill>
            <a:srgbClr xmlns:mc="http://schemas.openxmlformats.org/markup-compatibility/2006" xmlns:a14="http://schemas.microsoft.com/office/drawing/2010/main" val="000000" mc:Ignorable="a14" a14:legacySpreadsheetColorIndex="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053" name="WordArt 5">
          <a:extLst>
            <a:ext uri="{FF2B5EF4-FFF2-40B4-BE49-F238E27FC236}">
              <a16:creationId xmlns:a16="http://schemas.microsoft.com/office/drawing/2014/main" id="{00000000-0008-0000-0700-000005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525" y="0"/>
          <a:ext cx="0" cy="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ar-BH" sz="1000" kern="10" spc="-50">
              <a:ln>
                <a:noFill/>
              </a:ln>
              <a:gradFill rotWithShape="0">
                <a:gsLst>
                  <a:gs pos="0">
                    <a:srgbClr xmlns:mc="http://schemas.openxmlformats.org/markup-compatibility/2006" xmlns:a14="http://schemas.microsoft.com/office/drawing/2010/main" val="B20000" mc:Ignorable="a14" a14:legacySpreadsheetColorIndex="10">
                      <a:gamma/>
                      <a:shade val="69804"/>
                      <a:invGamma/>
                    </a:srgbClr>
                  </a:gs>
                  <a:gs pos="50000">
                    <a:srgbClr xmlns:mc="http://schemas.openxmlformats.org/markup-compatibility/2006" xmlns:a14="http://schemas.microsoft.com/office/drawing/2010/main" val="FF0000" mc:Ignorable="a14" a14:legacySpreadsheetColorIndex="10"/>
                  </a:gs>
                  <a:gs pos="100000">
                    <a:srgbClr xmlns:mc="http://schemas.openxmlformats.org/markup-compatibility/2006" xmlns:a14="http://schemas.microsoft.com/office/drawing/2010/main" val="B20000" mc:Ignorable="a14" a14:legacySpreadsheetColorIndex="1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xmlns:mc="http://schemas.openxmlformats.org/markup-compatibility/2006" xmlns:a14="http://schemas.microsoft.com/office/drawing/2010/main" val="C0C0C0" mc:Ignorable="a14" a14:legacySpreadsheetColorIndex="22"/>
                </a:outerShdw>
              </a:effectLst>
              <a:latin typeface="AF_Unizah"/>
            </a:rPr>
            <a:t>جدول رقم ( 3 )</a:t>
          </a:r>
          <a:endParaRPr lang="en-US" sz="1000" kern="10" spc="-50">
            <a:ln>
              <a:noFill/>
            </a:ln>
            <a:gradFill rotWithShape="0">
              <a:gsLst>
                <a:gs pos="0">
                  <a:srgbClr xmlns:mc="http://schemas.openxmlformats.org/markup-compatibility/2006" xmlns:a14="http://schemas.microsoft.com/office/drawing/2010/main" val="B20000" mc:Ignorable="a14" a14:legacySpreadsheetColorIndex="10">
                    <a:gamma/>
                    <a:shade val="69804"/>
                    <a:invGamma/>
                  </a:srgbClr>
                </a:gs>
                <a:gs pos="50000">
                  <a:srgbClr xmlns:mc="http://schemas.openxmlformats.org/markup-compatibility/2006" xmlns:a14="http://schemas.microsoft.com/office/drawing/2010/main" val="FF0000" mc:Ignorable="a14" a14:legacySpreadsheetColorIndex="10"/>
                </a:gs>
                <a:gs pos="100000">
                  <a:srgbClr xmlns:mc="http://schemas.openxmlformats.org/markup-compatibility/2006" xmlns:a14="http://schemas.microsoft.com/office/drawing/2010/main" val="B20000" mc:Ignorable="a14" a14:legacySpreadsheetColorIndex="1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xmlns:mc="http://schemas.openxmlformats.org/markup-compatibility/2006" xmlns:a14="http://schemas.microsoft.com/office/drawing/2010/main" val="C0C0C0" mc:Ignorable="a14" a14:legacySpreadsheetColorIndex="22"/>
              </a:outerShdw>
            </a:effectLst>
            <a:latin typeface="AF_Unizah"/>
          </a:endParaRP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054" name="WordArt 6">
          <a:extLst>
            <a:ext uri="{FF2B5EF4-FFF2-40B4-BE49-F238E27FC236}">
              <a16:creationId xmlns:a16="http://schemas.microsoft.com/office/drawing/2014/main" id="{00000000-0008-0000-0700-000006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525" y="0"/>
          <a:ext cx="0" cy="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ar-BH" sz="1000" kern="10" spc="-50">
              <a:ln>
                <a:noFill/>
              </a:ln>
              <a:gradFill rotWithShape="0">
                <a:gsLst>
                  <a:gs pos="0">
                    <a:srgbClr xmlns:mc="http://schemas.openxmlformats.org/markup-compatibility/2006" xmlns:a14="http://schemas.microsoft.com/office/drawing/2010/main" val="000000" mc:Ignorable="a14" a14:legacySpreadsheetColorIndex="8"/>
                  </a:gs>
                  <a:gs pos="50000">
                    <a:srgbClr xmlns:mc="http://schemas.openxmlformats.org/markup-compatibility/2006" xmlns:a14="http://schemas.microsoft.com/office/drawing/2010/main" val="333333" mc:Ignorable="a14" a14:legacySpreadsheetColorIndex="8">
                      <a:gamma/>
                      <a:tint val="80000"/>
                      <a:invGamma/>
                    </a:srgbClr>
                  </a:gs>
                  <a:gs pos="100000">
                    <a:srgbClr xmlns:mc="http://schemas.openxmlformats.org/markup-compatibility/2006" xmlns:a14="http://schemas.microsoft.com/office/drawing/2010/main" val="000000" mc:Ignorable="a14" a14:legacySpreadsheetColorIndex="8"/>
                  </a:gs>
                </a:gsLst>
                <a:lin ang="5400000" scaled="1"/>
              </a:gradFill>
              <a:effectLst>
                <a:outerShdw dist="35921" dir="2700000" algn="ctr" rotWithShape="0">
                  <a:srgbClr xmlns:mc="http://schemas.openxmlformats.org/markup-compatibility/2006" xmlns:a14="http://schemas.microsoft.com/office/drawing/2010/main" val="C0C0C0" mc:Ignorable="a14" a14:legacySpreadsheetColorIndex="22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>
              <a:noFill/>
            </a:ln>
            <a:gradFill rotWithShape="0">
              <a:gsLst>
                <a:gs pos="0">
                  <a:srgbClr xmlns:mc="http://schemas.openxmlformats.org/markup-compatibility/2006" xmlns:a14="http://schemas.microsoft.com/office/drawing/2010/main" val="000000" mc:Ignorable="a14" a14:legacySpreadsheetColorIndex="8"/>
                </a:gs>
                <a:gs pos="50000">
                  <a:srgbClr xmlns:mc="http://schemas.openxmlformats.org/markup-compatibility/2006" xmlns:a14="http://schemas.microsoft.com/office/drawing/2010/main" val="333333" mc:Ignorable="a14" a14:legacySpreadsheetColorIndex="8">
                    <a:gamma/>
                    <a:tint val="80000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000000" mc:Ignorable="a14" a14:legacySpreadsheetColorIndex="8"/>
                </a:gs>
              </a:gsLst>
              <a:lin ang="5400000" scaled="1"/>
            </a:gradFill>
            <a:effectLst>
              <a:outerShdw dist="35921" dir="2700000" algn="ctr" rotWithShape="0">
                <a:srgbClr xmlns:mc="http://schemas.openxmlformats.org/markup-compatibility/2006" xmlns:a14="http://schemas.microsoft.com/office/drawing/2010/main" val="C0C0C0" mc:Ignorable="a14" a14:legacySpreadsheetColorIndex="22"/>
              </a:outerShdw>
            </a:effectLst>
            <a:latin typeface="AF_Unizah"/>
          </a:endParaRPr>
        </a:p>
      </xdr:txBody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055" name="WordArt 7">
          <a:extLst>
            <a:ext uri="{FF2B5EF4-FFF2-40B4-BE49-F238E27FC236}">
              <a16:creationId xmlns:a16="http://schemas.microsoft.com/office/drawing/2014/main" id="{00000000-0008-0000-0700-000007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525" y="0"/>
          <a:ext cx="0" cy="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ar-BH" sz="1000" kern="10" spc="-50">
              <a:ln>
                <a:noFill/>
              </a:ln>
              <a:gradFill rotWithShape="0">
                <a:gsLst>
                  <a:gs pos="0">
                    <a:srgbClr xmlns:mc="http://schemas.openxmlformats.org/markup-compatibility/2006" xmlns:a14="http://schemas.microsoft.com/office/drawing/2010/main" val="000000" mc:Ignorable="a14" a14:legacySpreadsheetColorIndex="8"/>
                  </a:gs>
                  <a:gs pos="50000">
                    <a:srgbClr xmlns:mc="http://schemas.openxmlformats.org/markup-compatibility/2006" xmlns:a14="http://schemas.microsoft.com/office/drawing/2010/main" val="333333" mc:Ignorable="a14" a14:legacySpreadsheetColorIndex="8">
                      <a:gamma/>
                      <a:tint val="80000"/>
                      <a:invGamma/>
                    </a:srgbClr>
                  </a:gs>
                  <a:gs pos="100000">
                    <a:srgbClr xmlns:mc="http://schemas.openxmlformats.org/markup-compatibility/2006" xmlns:a14="http://schemas.microsoft.com/office/drawing/2010/main" val="000000" mc:Ignorable="a14" a14:legacySpreadsheetColorIndex="8"/>
                  </a:gs>
                </a:gsLst>
                <a:lin ang="5400000" scaled="1"/>
              </a:gradFill>
              <a:effectLst>
                <a:outerShdw dist="35921" dir="2700000" algn="ctr" rotWithShape="0">
                  <a:srgbClr xmlns:mc="http://schemas.openxmlformats.org/markup-compatibility/2006" xmlns:a14="http://schemas.microsoft.com/office/drawing/2010/main" val="C0C0C0" mc:Ignorable="a14" a14:legacySpreadsheetColorIndex="22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>
              <a:noFill/>
            </a:ln>
            <a:gradFill rotWithShape="0">
              <a:gsLst>
                <a:gs pos="0">
                  <a:srgbClr xmlns:mc="http://schemas.openxmlformats.org/markup-compatibility/2006" xmlns:a14="http://schemas.microsoft.com/office/drawing/2010/main" val="000000" mc:Ignorable="a14" a14:legacySpreadsheetColorIndex="8"/>
                </a:gs>
                <a:gs pos="50000">
                  <a:srgbClr xmlns:mc="http://schemas.openxmlformats.org/markup-compatibility/2006" xmlns:a14="http://schemas.microsoft.com/office/drawing/2010/main" val="333333" mc:Ignorable="a14" a14:legacySpreadsheetColorIndex="8">
                    <a:gamma/>
                    <a:tint val="80000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000000" mc:Ignorable="a14" a14:legacySpreadsheetColorIndex="8"/>
                </a:gs>
              </a:gsLst>
              <a:lin ang="5400000" scaled="1"/>
            </a:gradFill>
            <a:effectLst>
              <a:outerShdw dist="35921" dir="2700000" algn="ctr" rotWithShape="0">
                <a:srgbClr xmlns:mc="http://schemas.openxmlformats.org/markup-compatibility/2006" xmlns:a14="http://schemas.microsoft.com/office/drawing/2010/main" val="C0C0C0" mc:Ignorable="a14" a14:legacySpreadsheetColorIndex="22"/>
              </a:outerShdw>
            </a:effectLst>
            <a:latin typeface="AF_Unizah"/>
          </a:endParaRP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056" name="Rectangle 8">
          <a:extLst>
            <a:ext uri="{FF2B5EF4-FFF2-40B4-BE49-F238E27FC236}">
              <a16:creationId xmlns:a16="http://schemas.microsoft.com/office/drawing/2014/main" id="{00000000-0008-0000-0700-000008080000}"/>
            </a:ext>
          </a:extLst>
        </xdr:cNvPr>
        <xdr:cNvSpPr>
          <a:spLocks noChangeArrowheads="1"/>
        </xdr:cNvSpPr>
      </xdr:nvSpPr>
      <xdr:spPr bwMode="auto">
        <a:xfrm flipH="1">
          <a:off x="39052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1">
          <a:solidFill>
            <a:srgbClr xmlns:mc="http://schemas.openxmlformats.org/markup-compatibility/2006" xmlns:a14="http://schemas.microsoft.com/office/drawing/2010/main" val="000000" mc:Ignorable="a14" a14:legacySpreadsheetColorIndex="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057" name="Rectangle 9">
          <a:extLst>
            <a:ext uri="{FF2B5EF4-FFF2-40B4-BE49-F238E27FC236}">
              <a16:creationId xmlns:a16="http://schemas.microsoft.com/office/drawing/2014/main" id="{00000000-0008-0000-0700-000009080000}"/>
            </a:ext>
          </a:extLst>
        </xdr:cNvPr>
        <xdr:cNvSpPr>
          <a:spLocks noChangeArrowheads="1"/>
        </xdr:cNvSpPr>
      </xdr:nvSpPr>
      <xdr:spPr bwMode="auto">
        <a:xfrm flipH="1">
          <a:off x="39052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1">
          <a:solidFill>
            <a:srgbClr xmlns:mc="http://schemas.openxmlformats.org/markup-compatibility/2006" xmlns:a14="http://schemas.microsoft.com/office/drawing/2010/main" val="000000" mc:Ignorable="a14" a14:legacySpreadsheetColorIndex="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058" name="Rectangle 10">
          <a:extLst>
            <a:ext uri="{FF2B5EF4-FFF2-40B4-BE49-F238E27FC236}">
              <a16:creationId xmlns:a16="http://schemas.microsoft.com/office/drawing/2014/main" id="{00000000-0008-0000-0700-00000A080000}"/>
            </a:ext>
          </a:extLst>
        </xdr:cNvPr>
        <xdr:cNvSpPr>
          <a:spLocks noChangeArrowheads="1"/>
        </xdr:cNvSpPr>
      </xdr:nvSpPr>
      <xdr:spPr bwMode="auto">
        <a:xfrm flipH="1">
          <a:off x="39052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1">
          <a:solidFill>
            <a:srgbClr xmlns:mc="http://schemas.openxmlformats.org/markup-compatibility/2006" xmlns:a14="http://schemas.microsoft.com/office/drawing/2010/main" val="000000" mc:Ignorable="a14" a14:legacySpreadsheetColorIndex="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059" name="Rectangle 11">
          <a:extLst>
            <a:ext uri="{FF2B5EF4-FFF2-40B4-BE49-F238E27FC236}">
              <a16:creationId xmlns:a16="http://schemas.microsoft.com/office/drawing/2014/main" id="{00000000-0008-0000-0700-00000B080000}"/>
            </a:ext>
          </a:extLst>
        </xdr:cNvPr>
        <xdr:cNvSpPr>
          <a:spLocks noChangeArrowheads="1"/>
        </xdr:cNvSpPr>
      </xdr:nvSpPr>
      <xdr:spPr bwMode="auto">
        <a:xfrm flipH="1">
          <a:off x="39052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1">
          <a:solidFill>
            <a:srgbClr xmlns:mc="http://schemas.openxmlformats.org/markup-compatibility/2006" xmlns:a14="http://schemas.microsoft.com/office/drawing/2010/main" val="000000" mc:Ignorable="a14" a14:legacySpreadsheetColorIndex="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060" name="WordArt 12">
          <a:extLst>
            <a:ext uri="{FF2B5EF4-FFF2-40B4-BE49-F238E27FC236}">
              <a16:creationId xmlns:a16="http://schemas.microsoft.com/office/drawing/2014/main" id="{00000000-0008-0000-0700-00000C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47975" y="0"/>
          <a:ext cx="0" cy="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ar-BH" sz="1000" kern="10" spc="-50">
              <a:ln>
                <a:noFill/>
              </a:ln>
              <a:gradFill rotWithShape="0">
                <a:gsLst>
                  <a:gs pos="0">
                    <a:srgbClr xmlns:mc="http://schemas.openxmlformats.org/markup-compatibility/2006" xmlns:a14="http://schemas.microsoft.com/office/drawing/2010/main" val="B20000" mc:Ignorable="a14" a14:legacySpreadsheetColorIndex="10">
                      <a:gamma/>
                      <a:shade val="69804"/>
                      <a:invGamma/>
                    </a:srgbClr>
                  </a:gs>
                  <a:gs pos="50000">
                    <a:srgbClr xmlns:mc="http://schemas.openxmlformats.org/markup-compatibility/2006" xmlns:a14="http://schemas.microsoft.com/office/drawing/2010/main" val="FF0000" mc:Ignorable="a14" a14:legacySpreadsheetColorIndex="10"/>
                  </a:gs>
                  <a:gs pos="100000">
                    <a:srgbClr xmlns:mc="http://schemas.openxmlformats.org/markup-compatibility/2006" xmlns:a14="http://schemas.microsoft.com/office/drawing/2010/main" val="B20000" mc:Ignorable="a14" a14:legacySpreadsheetColorIndex="1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xmlns:mc="http://schemas.openxmlformats.org/markup-compatibility/2006" xmlns:a14="http://schemas.microsoft.com/office/drawing/2010/main" val="C0C0C0" mc:Ignorable="a14" a14:legacySpreadsheetColorIndex="22"/>
                </a:outerShdw>
              </a:effectLst>
              <a:latin typeface="AF_Unizah"/>
            </a:rPr>
            <a:t>جدول رقم ( 3 )</a:t>
          </a:r>
          <a:endParaRPr lang="en-US" sz="1000" kern="10" spc="-50">
            <a:ln>
              <a:noFill/>
            </a:ln>
            <a:gradFill rotWithShape="0">
              <a:gsLst>
                <a:gs pos="0">
                  <a:srgbClr xmlns:mc="http://schemas.openxmlformats.org/markup-compatibility/2006" xmlns:a14="http://schemas.microsoft.com/office/drawing/2010/main" val="B20000" mc:Ignorable="a14" a14:legacySpreadsheetColorIndex="10">
                    <a:gamma/>
                    <a:shade val="69804"/>
                    <a:invGamma/>
                  </a:srgbClr>
                </a:gs>
                <a:gs pos="50000">
                  <a:srgbClr xmlns:mc="http://schemas.openxmlformats.org/markup-compatibility/2006" xmlns:a14="http://schemas.microsoft.com/office/drawing/2010/main" val="FF0000" mc:Ignorable="a14" a14:legacySpreadsheetColorIndex="10"/>
                </a:gs>
                <a:gs pos="100000">
                  <a:srgbClr xmlns:mc="http://schemas.openxmlformats.org/markup-compatibility/2006" xmlns:a14="http://schemas.microsoft.com/office/drawing/2010/main" val="B20000" mc:Ignorable="a14" a14:legacySpreadsheetColorIndex="1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xmlns:mc="http://schemas.openxmlformats.org/markup-compatibility/2006" xmlns:a14="http://schemas.microsoft.com/office/drawing/2010/main" val="C0C0C0" mc:Ignorable="a14" a14:legacySpreadsheetColorIndex="22"/>
              </a:outerShdw>
            </a:effectLst>
            <a:latin typeface="AF_Unizah"/>
          </a:endParaRPr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061" name="WordArt 13">
          <a:extLst>
            <a:ext uri="{FF2B5EF4-FFF2-40B4-BE49-F238E27FC236}">
              <a16:creationId xmlns:a16="http://schemas.microsoft.com/office/drawing/2014/main" id="{00000000-0008-0000-0700-00000D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47975" y="0"/>
          <a:ext cx="0" cy="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ar-BH" sz="1000" kern="10" spc="-50">
              <a:ln>
                <a:noFill/>
              </a:ln>
              <a:gradFill rotWithShape="0">
                <a:gsLst>
                  <a:gs pos="0">
                    <a:srgbClr xmlns:mc="http://schemas.openxmlformats.org/markup-compatibility/2006" xmlns:a14="http://schemas.microsoft.com/office/drawing/2010/main" val="000000" mc:Ignorable="a14" a14:legacySpreadsheetColorIndex="8"/>
                  </a:gs>
                  <a:gs pos="50000">
                    <a:srgbClr xmlns:mc="http://schemas.openxmlformats.org/markup-compatibility/2006" xmlns:a14="http://schemas.microsoft.com/office/drawing/2010/main" val="333333" mc:Ignorable="a14" a14:legacySpreadsheetColorIndex="8">
                      <a:gamma/>
                      <a:tint val="80000"/>
                      <a:invGamma/>
                    </a:srgbClr>
                  </a:gs>
                  <a:gs pos="100000">
                    <a:srgbClr xmlns:mc="http://schemas.openxmlformats.org/markup-compatibility/2006" xmlns:a14="http://schemas.microsoft.com/office/drawing/2010/main" val="000000" mc:Ignorable="a14" a14:legacySpreadsheetColorIndex="8"/>
                  </a:gs>
                </a:gsLst>
                <a:lin ang="5400000" scaled="1"/>
              </a:gradFill>
              <a:effectLst>
                <a:outerShdw dist="35921" dir="2700000" algn="ctr" rotWithShape="0">
                  <a:srgbClr xmlns:mc="http://schemas.openxmlformats.org/markup-compatibility/2006" xmlns:a14="http://schemas.microsoft.com/office/drawing/2010/main" val="C0C0C0" mc:Ignorable="a14" a14:legacySpreadsheetColorIndex="22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>
              <a:noFill/>
            </a:ln>
            <a:gradFill rotWithShape="0">
              <a:gsLst>
                <a:gs pos="0">
                  <a:srgbClr xmlns:mc="http://schemas.openxmlformats.org/markup-compatibility/2006" xmlns:a14="http://schemas.microsoft.com/office/drawing/2010/main" val="000000" mc:Ignorable="a14" a14:legacySpreadsheetColorIndex="8"/>
                </a:gs>
                <a:gs pos="50000">
                  <a:srgbClr xmlns:mc="http://schemas.openxmlformats.org/markup-compatibility/2006" xmlns:a14="http://schemas.microsoft.com/office/drawing/2010/main" val="333333" mc:Ignorable="a14" a14:legacySpreadsheetColorIndex="8">
                    <a:gamma/>
                    <a:tint val="80000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000000" mc:Ignorable="a14" a14:legacySpreadsheetColorIndex="8"/>
                </a:gs>
              </a:gsLst>
              <a:lin ang="5400000" scaled="1"/>
            </a:gradFill>
            <a:effectLst>
              <a:outerShdw dist="35921" dir="2700000" algn="ctr" rotWithShape="0">
                <a:srgbClr xmlns:mc="http://schemas.openxmlformats.org/markup-compatibility/2006" xmlns:a14="http://schemas.microsoft.com/office/drawing/2010/main" val="C0C0C0" mc:Ignorable="a14" a14:legacySpreadsheetColorIndex="22"/>
              </a:outerShdw>
            </a:effectLst>
            <a:latin typeface="AF_Unizah"/>
          </a:endParaRPr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062" name="WordArt 14">
          <a:extLst>
            <a:ext uri="{FF2B5EF4-FFF2-40B4-BE49-F238E27FC236}">
              <a16:creationId xmlns:a16="http://schemas.microsoft.com/office/drawing/2014/main" id="{00000000-0008-0000-0700-00000E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47975" y="0"/>
          <a:ext cx="0" cy="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ar-BH" sz="1000" kern="10" spc="-50">
              <a:ln>
                <a:noFill/>
              </a:ln>
              <a:gradFill rotWithShape="0">
                <a:gsLst>
                  <a:gs pos="0">
                    <a:srgbClr xmlns:mc="http://schemas.openxmlformats.org/markup-compatibility/2006" xmlns:a14="http://schemas.microsoft.com/office/drawing/2010/main" val="000000" mc:Ignorable="a14" a14:legacySpreadsheetColorIndex="8"/>
                  </a:gs>
                  <a:gs pos="50000">
                    <a:srgbClr xmlns:mc="http://schemas.openxmlformats.org/markup-compatibility/2006" xmlns:a14="http://schemas.microsoft.com/office/drawing/2010/main" val="333333" mc:Ignorable="a14" a14:legacySpreadsheetColorIndex="8">
                      <a:gamma/>
                      <a:tint val="80000"/>
                      <a:invGamma/>
                    </a:srgbClr>
                  </a:gs>
                  <a:gs pos="100000">
                    <a:srgbClr xmlns:mc="http://schemas.openxmlformats.org/markup-compatibility/2006" xmlns:a14="http://schemas.microsoft.com/office/drawing/2010/main" val="000000" mc:Ignorable="a14" a14:legacySpreadsheetColorIndex="8"/>
                  </a:gs>
                </a:gsLst>
                <a:lin ang="5400000" scaled="1"/>
              </a:gradFill>
              <a:effectLst>
                <a:outerShdw dist="35921" dir="2700000" algn="ctr" rotWithShape="0">
                  <a:srgbClr xmlns:mc="http://schemas.openxmlformats.org/markup-compatibility/2006" xmlns:a14="http://schemas.microsoft.com/office/drawing/2010/main" val="C0C0C0" mc:Ignorable="a14" a14:legacySpreadsheetColorIndex="22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>
              <a:noFill/>
            </a:ln>
            <a:gradFill rotWithShape="0">
              <a:gsLst>
                <a:gs pos="0">
                  <a:srgbClr xmlns:mc="http://schemas.openxmlformats.org/markup-compatibility/2006" xmlns:a14="http://schemas.microsoft.com/office/drawing/2010/main" val="000000" mc:Ignorable="a14" a14:legacySpreadsheetColorIndex="8"/>
                </a:gs>
                <a:gs pos="50000">
                  <a:srgbClr xmlns:mc="http://schemas.openxmlformats.org/markup-compatibility/2006" xmlns:a14="http://schemas.microsoft.com/office/drawing/2010/main" val="333333" mc:Ignorable="a14" a14:legacySpreadsheetColorIndex="8">
                    <a:gamma/>
                    <a:tint val="80000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000000" mc:Ignorable="a14" a14:legacySpreadsheetColorIndex="8"/>
                </a:gs>
              </a:gsLst>
              <a:lin ang="5400000" scaled="1"/>
            </a:gradFill>
            <a:effectLst>
              <a:outerShdw dist="35921" dir="2700000" algn="ctr" rotWithShape="0">
                <a:srgbClr xmlns:mc="http://schemas.openxmlformats.org/markup-compatibility/2006" xmlns:a14="http://schemas.microsoft.com/office/drawing/2010/main" val="C0C0C0" mc:Ignorable="a14" a14:legacySpreadsheetColorIndex="22"/>
              </a:outerShdw>
            </a:effectLst>
            <a:latin typeface="AF_Unizah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161925</xdr:rowOff>
    </xdr:to>
    <xdr:sp macro="" textlink="">
      <xdr:nvSpPr>
        <xdr:cNvPr id="4" name="Text Box 16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154533600" y="5972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ac016/My%20Documents/Audit/&#1575;&#1604;&#1581;&#1587;&#1575;&#1576;%20&#1575;&#1604;&#1582;&#1578;&#1575;&#1605;&#1610;%20&#1604;&#1604;&#1583;&#1608;&#1604;&#1577;/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E40"/>
  <sheetViews>
    <sheetView tabSelected="1" view="pageBreakPreview" zoomScaleNormal="75" zoomScaleSheetLayoutView="100" workbookViewId="0">
      <selection sqref="A1:E1"/>
    </sheetView>
  </sheetViews>
  <sheetFormatPr defaultRowHeight="15.75"/>
  <cols>
    <col min="1" max="1" width="32.7109375" style="3" customWidth="1"/>
    <col min="2" max="2" width="11.5703125" style="3" customWidth="1"/>
    <col min="3" max="5" width="18.85546875" style="4" customWidth="1"/>
    <col min="6" max="6" width="9.140625" style="1"/>
    <col min="7" max="9" width="11" style="1" bestFit="1" customWidth="1"/>
    <col min="10" max="16384" width="9.140625" style="1"/>
  </cols>
  <sheetData>
    <row r="1" spans="1:5" ht="18" customHeight="1">
      <c r="A1" s="214" t="s">
        <v>119</v>
      </c>
      <c r="B1" s="214"/>
      <c r="C1" s="215"/>
      <c r="D1" s="215"/>
      <c r="E1" s="215"/>
    </row>
    <row r="2" spans="1:5" ht="18" customHeight="1">
      <c r="A2" s="214" t="s">
        <v>120</v>
      </c>
      <c r="B2" s="214"/>
      <c r="C2" s="215"/>
      <c r="D2" s="215"/>
      <c r="E2" s="215"/>
    </row>
    <row r="3" spans="1:5" ht="18" customHeight="1">
      <c r="A3" s="214" t="s">
        <v>262</v>
      </c>
      <c r="B3" s="214"/>
      <c r="C3" s="214"/>
      <c r="D3" s="214"/>
      <c r="E3" s="214"/>
    </row>
    <row r="4" spans="1:5" ht="13.5" customHeight="1">
      <c r="A4" s="8"/>
      <c r="B4" s="8"/>
      <c r="C4" s="9"/>
      <c r="D4" s="9"/>
      <c r="E4" s="22" t="s">
        <v>76</v>
      </c>
    </row>
    <row r="5" spans="1:5" ht="28.5" customHeight="1">
      <c r="A5" s="10" t="s">
        <v>42</v>
      </c>
      <c r="B5" s="10" t="s">
        <v>133</v>
      </c>
      <c r="C5" s="10" t="s">
        <v>263</v>
      </c>
      <c r="D5" s="10" t="s">
        <v>264</v>
      </c>
      <c r="E5" s="10" t="s">
        <v>265</v>
      </c>
    </row>
    <row r="6" spans="1:5" s="2" customFormat="1" ht="21.75" customHeight="1">
      <c r="A6" s="6" t="s">
        <v>44</v>
      </c>
      <c r="B6" s="207" t="s">
        <v>1003</v>
      </c>
      <c r="C6" s="208"/>
      <c r="D6" s="208"/>
      <c r="E6" s="208"/>
    </row>
    <row r="7" spans="1:5" s="2" customFormat="1" ht="21.75" customHeight="1">
      <c r="A7" s="5" t="s">
        <v>25</v>
      </c>
      <c r="B7" s="207" t="s">
        <v>1004</v>
      </c>
      <c r="C7" s="209">
        <v>1123628001</v>
      </c>
      <c r="D7" s="209">
        <v>1852113074</v>
      </c>
      <c r="E7" s="209">
        <v>1417823196</v>
      </c>
    </row>
    <row r="8" spans="1:5" s="2" customFormat="1" ht="21.75" customHeight="1">
      <c r="A8" s="5" t="s">
        <v>26</v>
      </c>
      <c r="B8" s="207" t="s">
        <v>1004</v>
      </c>
      <c r="C8" s="209">
        <v>149982575</v>
      </c>
      <c r="D8" s="209">
        <v>179017163</v>
      </c>
      <c r="E8" s="209">
        <v>159343586</v>
      </c>
    </row>
    <row r="9" spans="1:5" s="2" customFormat="1" ht="21.75" customHeight="1">
      <c r="A9" s="5" t="s">
        <v>27</v>
      </c>
      <c r="B9" s="207" t="s">
        <v>1004</v>
      </c>
      <c r="C9" s="209">
        <v>35500395</v>
      </c>
      <c r="D9" s="209">
        <v>52031999</v>
      </c>
      <c r="E9" s="209">
        <v>44740048</v>
      </c>
    </row>
    <row r="10" spans="1:5" s="2" customFormat="1" ht="21.75" customHeight="1">
      <c r="A10" s="5" t="s">
        <v>48</v>
      </c>
      <c r="B10" s="207" t="s">
        <v>1004</v>
      </c>
      <c r="C10" s="209">
        <v>84585389</v>
      </c>
      <c r="D10" s="209">
        <v>19406806</v>
      </c>
      <c r="E10" s="209">
        <v>23891799</v>
      </c>
    </row>
    <row r="11" spans="1:5" s="2" customFormat="1" ht="21.75" customHeight="1">
      <c r="A11" s="5" t="s">
        <v>28</v>
      </c>
      <c r="B11" s="207" t="s">
        <v>1004</v>
      </c>
      <c r="C11" s="209">
        <v>37600000</v>
      </c>
      <c r="D11" s="209">
        <v>28611517</v>
      </c>
      <c r="E11" s="209">
        <v>28410267</v>
      </c>
    </row>
    <row r="12" spans="1:5" s="2" customFormat="1" ht="21.75" customHeight="1">
      <c r="A12" s="5" t="s">
        <v>29</v>
      </c>
      <c r="B12" s="207" t="s">
        <v>1004</v>
      </c>
      <c r="C12" s="209">
        <v>285500</v>
      </c>
      <c r="D12" s="209">
        <v>356272</v>
      </c>
      <c r="E12" s="209">
        <v>862417</v>
      </c>
    </row>
    <row r="13" spans="1:5" s="2" customFormat="1" ht="21.75" customHeight="1">
      <c r="A13" s="5" t="s">
        <v>30</v>
      </c>
      <c r="B13" s="207" t="s">
        <v>1004</v>
      </c>
      <c r="C13" s="209">
        <v>32335141</v>
      </c>
      <c r="D13" s="209">
        <v>44092442</v>
      </c>
      <c r="E13" s="209">
        <v>33134623</v>
      </c>
    </row>
    <row r="14" spans="1:5" s="2" customFormat="1" ht="21.75" customHeight="1">
      <c r="A14" s="13" t="s">
        <v>43</v>
      </c>
      <c r="B14" s="28" t="s">
        <v>1005</v>
      </c>
      <c r="C14" s="11">
        <f>SUM(C7:C13)</f>
        <v>1463917001</v>
      </c>
      <c r="D14" s="11">
        <f>SUM(D7:D13)</f>
        <v>2175629273</v>
      </c>
      <c r="E14" s="11">
        <f>SUM(E7:E13)</f>
        <v>1708205936</v>
      </c>
    </row>
    <row r="15" spans="1:5" s="2" customFormat="1" ht="21.75" customHeight="1">
      <c r="A15" s="6" t="s">
        <v>38</v>
      </c>
      <c r="B15" s="210"/>
      <c r="C15" s="12"/>
      <c r="D15" s="12"/>
      <c r="E15" s="12"/>
    </row>
    <row r="16" spans="1:5" s="2" customFormat="1" ht="21.75" customHeight="1">
      <c r="A16" s="5" t="s">
        <v>31</v>
      </c>
      <c r="B16" s="207" t="s">
        <v>1006</v>
      </c>
      <c r="C16" s="209">
        <v>863352358</v>
      </c>
      <c r="D16" s="209">
        <v>868071862</v>
      </c>
      <c r="E16" s="209">
        <v>833932197</v>
      </c>
    </row>
    <row r="17" spans="1:5" s="2" customFormat="1" ht="21.75" customHeight="1">
      <c r="A17" s="5" t="s">
        <v>32</v>
      </c>
      <c r="B17" s="207" t="s">
        <v>1006</v>
      </c>
      <c r="C17" s="209">
        <v>131519885</v>
      </c>
      <c r="D17" s="209">
        <v>130549409</v>
      </c>
      <c r="E17" s="209">
        <v>129714467</v>
      </c>
    </row>
    <row r="18" spans="1:5" s="2" customFormat="1" ht="21.75" customHeight="1">
      <c r="A18" s="5" t="s">
        <v>33</v>
      </c>
      <c r="B18" s="207" t="s">
        <v>1006</v>
      </c>
      <c r="C18" s="209">
        <v>91992340</v>
      </c>
      <c r="D18" s="209">
        <v>79682015</v>
      </c>
      <c r="E18" s="209">
        <v>78230721</v>
      </c>
    </row>
    <row r="19" spans="1:5" s="2" customFormat="1" ht="21.75" customHeight="1">
      <c r="A19" s="5" t="s">
        <v>34</v>
      </c>
      <c r="B19" s="207" t="s">
        <v>1006</v>
      </c>
      <c r="C19" s="209">
        <v>19160676</v>
      </c>
      <c r="D19" s="209">
        <v>20818635</v>
      </c>
      <c r="E19" s="209">
        <v>21057583</v>
      </c>
    </row>
    <row r="20" spans="1:5" s="2" customFormat="1" ht="21.75" customHeight="1">
      <c r="A20" s="5" t="s">
        <v>35</v>
      </c>
      <c r="B20" s="207" t="s">
        <v>1006</v>
      </c>
      <c r="C20" s="209">
        <v>38868205</v>
      </c>
      <c r="D20" s="209">
        <v>44395501</v>
      </c>
      <c r="E20" s="209">
        <v>47425199</v>
      </c>
    </row>
    <row r="21" spans="1:5" s="2" customFormat="1" ht="21.75" customHeight="1">
      <c r="A21" s="5" t="s">
        <v>36</v>
      </c>
      <c r="B21" s="207" t="s">
        <v>1006</v>
      </c>
      <c r="C21" s="209">
        <v>663389846</v>
      </c>
      <c r="D21" s="209">
        <v>529354587</v>
      </c>
      <c r="E21" s="209">
        <v>444111463</v>
      </c>
    </row>
    <row r="22" spans="1:5" s="2" customFormat="1" ht="21.75" customHeight="1">
      <c r="A22" s="5" t="s">
        <v>117</v>
      </c>
      <c r="B22" s="207" t="s">
        <v>1006</v>
      </c>
      <c r="C22" s="209">
        <v>185918211</v>
      </c>
      <c r="D22" s="211">
        <v>195078667</v>
      </c>
      <c r="E22" s="209">
        <v>137844849</v>
      </c>
    </row>
    <row r="23" spans="1:5" s="2" customFormat="1" ht="21.75" customHeight="1">
      <c r="A23" s="202" t="s">
        <v>45</v>
      </c>
      <c r="B23" s="203" t="s">
        <v>1007</v>
      </c>
      <c r="C23" s="204">
        <f>SUM(C16:C22)</f>
        <v>1994201521</v>
      </c>
      <c r="D23" s="204">
        <f t="shared" ref="D23:E23" si="0">SUM(D16:D22)</f>
        <v>1867950676</v>
      </c>
      <c r="E23" s="204">
        <f t="shared" si="0"/>
        <v>1692316479</v>
      </c>
    </row>
    <row r="24" spans="1:5" s="2" customFormat="1" ht="21.75" customHeight="1">
      <c r="A24" s="6" t="s">
        <v>37</v>
      </c>
      <c r="B24" s="207" t="s">
        <v>1008</v>
      </c>
      <c r="C24" s="23">
        <v>1080149984</v>
      </c>
      <c r="D24" s="23">
        <v>767409436</v>
      </c>
      <c r="E24" s="23">
        <v>389895409</v>
      </c>
    </row>
    <row r="25" spans="1:5" s="2" customFormat="1" ht="21.75" customHeight="1">
      <c r="A25" s="13" t="s">
        <v>46</v>
      </c>
      <c r="B25" s="68"/>
      <c r="C25" s="11">
        <f>C23+C24</f>
        <v>3074351505</v>
      </c>
      <c r="D25" s="11">
        <f>D23+D24</f>
        <v>2635360112</v>
      </c>
      <c r="E25" s="11">
        <f>E23+E24</f>
        <v>2082211888</v>
      </c>
    </row>
    <row r="26" spans="1:5" s="2" customFormat="1" ht="3.75" customHeight="1">
      <c r="A26" s="6"/>
      <c r="B26" s="6"/>
      <c r="C26" s="26"/>
      <c r="D26" s="26"/>
      <c r="E26" s="26"/>
    </row>
    <row r="27" spans="1:5" s="2" customFormat="1" ht="21.75" customHeight="1">
      <c r="A27" s="13" t="s">
        <v>1010</v>
      </c>
      <c r="B27" s="13"/>
      <c r="C27" s="11">
        <f>C14-C25</f>
        <v>-1610434504</v>
      </c>
      <c r="D27" s="11">
        <f>D14-D25</f>
        <v>-459730839</v>
      </c>
      <c r="E27" s="11">
        <f>E14-E25</f>
        <v>-374005952</v>
      </c>
    </row>
    <row r="28" spans="1:5" s="2" customFormat="1" ht="3.75" customHeight="1">
      <c r="A28" s="74"/>
      <c r="B28" s="74"/>
      <c r="C28" s="75"/>
      <c r="D28" s="75"/>
      <c r="E28" s="75"/>
    </row>
    <row r="29" spans="1:5" s="2" customFormat="1" ht="21.75" customHeight="1">
      <c r="A29" s="13" t="s">
        <v>1009</v>
      </c>
      <c r="B29" s="68">
        <v>14</v>
      </c>
      <c r="C29" s="11"/>
      <c r="D29" s="11"/>
      <c r="E29" s="11">
        <v>72000000</v>
      </c>
    </row>
    <row r="30" spans="1:5" s="77" customFormat="1" ht="3.75" customHeight="1">
      <c r="A30" s="74"/>
      <c r="B30" s="76"/>
      <c r="C30" s="75"/>
      <c r="D30" s="75"/>
      <c r="E30" s="75"/>
    </row>
    <row r="31" spans="1:5" s="2" customFormat="1" ht="21.75" customHeight="1">
      <c r="A31" s="13" t="s">
        <v>266</v>
      </c>
      <c r="B31" s="68"/>
      <c r="C31" s="11">
        <f t="shared" ref="C31:D31" si="1">C27-C29</f>
        <v>-1610434504</v>
      </c>
      <c r="D31" s="11">
        <f t="shared" si="1"/>
        <v>-459730839</v>
      </c>
      <c r="E31" s="11">
        <f>E27-E29</f>
        <v>-446005952</v>
      </c>
    </row>
    <row r="32" spans="1:5" s="2" customFormat="1" ht="6" customHeight="1">
      <c r="A32" s="29"/>
      <c r="B32" s="29"/>
      <c r="C32" s="30"/>
      <c r="D32" s="30"/>
      <c r="E32" s="30"/>
    </row>
    <row r="33" spans="1:5" s="2" customFormat="1" ht="21.75" customHeight="1">
      <c r="A33" s="216" t="s">
        <v>118</v>
      </c>
      <c r="B33" s="216"/>
      <c r="C33" s="216"/>
      <c r="D33" s="216"/>
      <c r="E33" s="216"/>
    </row>
    <row r="34" spans="1:5" s="2" customFormat="1" ht="21.75" customHeight="1">
      <c r="A34" s="6"/>
      <c r="B34" s="6"/>
      <c r="C34" s="14"/>
      <c r="D34" s="31">
        <v>2010</v>
      </c>
      <c r="E34" s="31">
        <v>2009</v>
      </c>
    </row>
    <row r="35" spans="1:5" ht="21.75" customHeight="1">
      <c r="A35" s="5" t="s">
        <v>111</v>
      </c>
      <c r="B35" s="32" t="s">
        <v>1047</v>
      </c>
      <c r="C35" s="12"/>
      <c r="D35" s="15">
        <v>22375925</v>
      </c>
      <c r="E35" s="15">
        <v>72600000</v>
      </c>
    </row>
    <row r="36" spans="1:5" ht="21.75" customHeight="1">
      <c r="A36" s="5" t="s">
        <v>112</v>
      </c>
      <c r="B36" s="32" t="s">
        <v>1048</v>
      </c>
      <c r="C36" s="12"/>
      <c r="D36" s="15">
        <v>291026075</v>
      </c>
      <c r="E36" s="15">
        <v>206929504</v>
      </c>
    </row>
    <row r="37" spans="1:5" ht="21" customHeight="1">
      <c r="A37" s="13" t="s">
        <v>51</v>
      </c>
      <c r="B37" s="13"/>
      <c r="C37" s="16"/>
      <c r="D37" s="11">
        <f>SUM(D35:D36)</f>
        <v>313402000</v>
      </c>
      <c r="E37" s="11">
        <f>SUM(E35:E36)</f>
        <v>279529504</v>
      </c>
    </row>
    <row r="38" spans="1:5" ht="15">
      <c r="A38" s="17"/>
      <c r="B38" s="17"/>
      <c r="C38" s="9"/>
      <c r="D38" s="9"/>
      <c r="E38" s="9"/>
    </row>
    <row r="39" spans="1:5">
      <c r="A39" s="18"/>
      <c r="B39" s="18"/>
      <c r="C39" s="27"/>
      <c r="D39" s="213" t="s">
        <v>50</v>
      </c>
      <c r="E39" s="213"/>
    </row>
    <row r="40" spans="1:5">
      <c r="D40" s="213" t="s">
        <v>1011</v>
      </c>
      <c r="E40" s="213"/>
    </row>
  </sheetData>
  <mergeCells count="6">
    <mergeCell ref="D40:E40"/>
    <mergeCell ref="A1:E1"/>
    <mergeCell ref="D39:E39"/>
    <mergeCell ref="A2:E2"/>
    <mergeCell ref="A3:E3"/>
    <mergeCell ref="A33:E33"/>
  </mergeCells>
  <phoneticPr fontId="0" type="noConversion"/>
  <pageMargins left="0.24" right="0.26" top="0.72" bottom="0.55000000000000004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view="pageBreakPreview" zoomScaleNormal="100" zoomScaleSheetLayoutView="100" workbookViewId="0">
      <selection activeCell="F13" sqref="F13"/>
    </sheetView>
  </sheetViews>
  <sheetFormatPr defaultRowHeight="12.75"/>
  <cols>
    <col min="1" max="4" width="9.140625" style="19"/>
    <col min="5" max="5" width="24.5703125" style="19" customWidth="1"/>
    <col min="6" max="7" width="20.5703125" style="19" bestFit="1" customWidth="1"/>
    <col min="8" max="16384" width="9.140625" style="19"/>
  </cols>
  <sheetData>
    <row r="1" spans="1:7" ht="18.75">
      <c r="A1" s="217" t="s">
        <v>17</v>
      </c>
      <c r="B1" s="218"/>
      <c r="C1" s="218"/>
      <c r="D1" s="218"/>
      <c r="E1" s="218"/>
      <c r="F1" s="218"/>
      <c r="G1" s="218"/>
    </row>
    <row r="2" spans="1:7" ht="36.75" customHeight="1">
      <c r="G2" s="42" t="s">
        <v>76</v>
      </c>
    </row>
    <row r="3" spans="1:7" ht="24.75" customHeight="1">
      <c r="A3" s="219" t="s">
        <v>42</v>
      </c>
      <c r="B3" s="219"/>
      <c r="C3" s="219"/>
      <c r="D3" s="219"/>
      <c r="E3" s="219"/>
      <c r="F3" s="79">
        <v>2010</v>
      </c>
      <c r="G3" s="79">
        <v>2009</v>
      </c>
    </row>
    <row r="4" spans="1:7" ht="15.75">
      <c r="A4" s="6" t="s">
        <v>140</v>
      </c>
    </row>
    <row r="5" spans="1:7" ht="18.75">
      <c r="A5" s="36" t="s">
        <v>137</v>
      </c>
      <c r="F5" s="123">
        <v>2905245215</v>
      </c>
      <c r="G5" s="123">
        <v>2131155894</v>
      </c>
    </row>
    <row r="6" spans="1:7" ht="18.75">
      <c r="A6" s="36" t="s">
        <v>138</v>
      </c>
      <c r="F6" s="124">
        <v>-2786900558</v>
      </c>
      <c r="G6" s="124">
        <v>-2120580803</v>
      </c>
    </row>
    <row r="7" spans="1:7" ht="18.75">
      <c r="A7" s="37" t="s">
        <v>139</v>
      </c>
      <c r="B7" s="125"/>
      <c r="C7" s="125"/>
      <c r="D7" s="125"/>
      <c r="E7" s="125"/>
      <c r="F7" s="35">
        <f>SUM(F5:F6)</f>
        <v>118344657</v>
      </c>
      <c r="G7" s="35">
        <f>SUM(G5:G6)</f>
        <v>10575091</v>
      </c>
    </row>
    <row r="8" spans="1:7" ht="15.75">
      <c r="A8" s="36"/>
    </row>
    <row r="9" spans="1:7" ht="15.75">
      <c r="A9" s="6" t="s">
        <v>141</v>
      </c>
    </row>
    <row r="10" spans="1:7" ht="18.75">
      <c r="A10" s="36" t="s">
        <v>137</v>
      </c>
      <c r="F10" s="123">
        <v>1546076962</v>
      </c>
      <c r="G10" s="123">
        <v>1198649042</v>
      </c>
    </row>
    <row r="11" spans="1:7" ht="18.75">
      <c r="A11" s="36" t="s">
        <v>138</v>
      </c>
      <c r="F11" s="123">
        <v>-74400178</v>
      </c>
      <c r="G11" s="123">
        <v>-48622622</v>
      </c>
    </row>
    <row r="12" spans="1:7" ht="18.75">
      <c r="A12" s="36" t="s">
        <v>539</v>
      </c>
      <c r="F12" s="123">
        <v>-20709242</v>
      </c>
      <c r="G12" s="123">
        <v>-20858774</v>
      </c>
    </row>
    <row r="13" spans="1:7" ht="18.75">
      <c r="A13" s="37" t="s">
        <v>139</v>
      </c>
      <c r="B13" s="125"/>
      <c r="C13" s="125"/>
      <c r="D13" s="125"/>
      <c r="E13" s="125"/>
      <c r="F13" s="38">
        <f>SUM(F10:F12)</f>
        <v>1450967542</v>
      </c>
      <c r="G13" s="38">
        <f>SUM(G10:G12)</f>
        <v>1129167646</v>
      </c>
    </row>
    <row r="14" spans="1:7" ht="10.5" customHeight="1">
      <c r="A14" s="36"/>
      <c r="F14" s="34"/>
      <c r="G14" s="34"/>
    </row>
    <row r="15" spans="1:7" ht="18.75">
      <c r="A15" s="37" t="s">
        <v>142</v>
      </c>
      <c r="B15" s="125"/>
      <c r="C15" s="125"/>
      <c r="D15" s="125"/>
      <c r="E15" s="125"/>
      <c r="F15" s="38">
        <v>210086584</v>
      </c>
      <c r="G15" s="38">
        <v>210946034</v>
      </c>
    </row>
    <row r="16" spans="1:7" ht="11.25" customHeight="1">
      <c r="A16" s="36"/>
      <c r="F16" s="34"/>
      <c r="G16" s="34"/>
    </row>
    <row r="17" spans="1:7" ht="18.75">
      <c r="A17" s="37" t="s">
        <v>143</v>
      </c>
      <c r="B17" s="125"/>
      <c r="C17" s="125"/>
      <c r="D17" s="125"/>
      <c r="E17" s="125"/>
      <c r="F17" s="38">
        <v>12714291</v>
      </c>
      <c r="G17" s="38">
        <v>14634425</v>
      </c>
    </row>
    <row r="18" spans="1:7" ht="11.25" customHeight="1">
      <c r="A18" s="36"/>
      <c r="F18" s="34"/>
      <c r="G18" s="34"/>
    </row>
    <row r="19" spans="1:7" ht="15" customHeight="1">
      <c r="A19" s="37" t="s">
        <v>1064</v>
      </c>
      <c r="B19" s="125"/>
      <c r="C19" s="125"/>
      <c r="D19" s="125"/>
      <c r="E19" s="125"/>
      <c r="F19" s="38">
        <v>60000000</v>
      </c>
      <c r="G19" s="38">
        <v>52500000</v>
      </c>
    </row>
    <row r="20" spans="1:7" ht="16.5" customHeight="1">
      <c r="A20" s="36"/>
      <c r="F20" s="34"/>
      <c r="G20" s="34"/>
    </row>
    <row r="21" spans="1:7" ht="24.75" customHeight="1">
      <c r="A21" s="61" t="s">
        <v>144</v>
      </c>
      <c r="B21" s="126"/>
      <c r="C21" s="126"/>
      <c r="D21" s="126"/>
      <c r="E21" s="126"/>
      <c r="F21" s="78">
        <f>F7+F13+F15+F17+F19</f>
        <v>1852113074</v>
      </c>
      <c r="G21" s="78">
        <f>G7+G13+G15+G17+G19</f>
        <v>1417823196</v>
      </c>
    </row>
  </sheetData>
  <mergeCells count="2">
    <mergeCell ref="A1:G1"/>
    <mergeCell ref="A3:E3"/>
  </mergeCells>
  <phoneticPr fontId="17" type="noConversion"/>
  <pageMargins left="0.28000000000000003" right="0.27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126"/>
  <sheetViews>
    <sheetView view="pageBreakPreview" zoomScaleNormal="100" zoomScaleSheetLayoutView="100" zoomScalePageLayoutView="90" workbookViewId="0">
      <selection sqref="A1:J1"/>
    </sheetView>
  </sheetViews>
  <sheetFormatPr defaultRowHeight="17.25" customHeight="1"/>
  <cols>
    <col min="1" max="1" width="36.7109375" style="127" customWidth="1"/>
    <col min="2" max="2" width="0.7109375" style="127" customWidth="1"/>
    <col min="3" max="3" width="15" style="127" customWidth="1"/>
    <col min="4" max="4" width="20" style="127" bestFit="1" customWidth="1"/>
    <col min="5" max="5" width="11.7109375" style="129" customWidth="1"/>
    <col min="6" max="6" width="15" style="127" customWidth="1"/>
    <col min="7" max="7" width="14.7109375" style="127" customWidth="1"/>
    <col min="8" max="8" width="11.7109375" style="129" customWidth="1"/>
    <col min="9" max="9" width="13.5703125" style="127" customWidth="1"/>
    <col min="10" max="10" width="16.140625" style="127" customWidth="1"/>
    <col min="11" max="11" width="10" style="129" customWidth="1"/>
    <col min="12" max="12" width="16.7109375" style="127" bestFit="1" customWidth="1"/>
    <col min="13" max="13" width="15.5703125" style="127" bestFit="1" customWidth="1"/>
    <col min="14" max="16384" width="9.140625" style="127"/>
  </cols>
  <sheetData>
    <row r="1" spans="1:11" s="128" customFormat="1" ht="27" customHeight="1">
      <c r="A1" s="217" t="s">
        <v>16</v>
      </c>
      <c r="B1" s="217"/>
      <c r="C1" s="218"/>
      <c r="D1" s="218"/>
      <c r="E1" s="218"/>
      <c r="F1" s="218"/>
      <c r="G1" s="218"/>
      <c r="H1" s="218"/>
      <c r="I1" s="218"/>
      <c r="J1" s="218"/>
      <c r="K1" s="127"/>
    </row>
    <row r="2" spans="1:11" ht="25.5" customHeight="1"/>
    <row r="3" spans="1:11" ht="20.25" customHeight="1">
      <c r="A3" s="130"/>
      <c r="B3" s="130"/>
      <c r="C3" s="220" t="s">
        <v>76</v>
      </c>
      <c r="D3" s="220"/>
      <c r="E3" s="220"/>
      <c r="F3" s="220"/>
      <c r="G3" s="220"/>
      <c r="H3" s="220"/>
      <c r="I3" s="220"/>
      <c r="J3" s="220"/>
      <c r="K3" s="220"/>
    </row>
    <row r="4" spans="1:11" ht="15" customHeight="1">
      <c r="A4" s="222" t="s">
        <v>134</v>
      </c>
      <c r="B4" s="33"/>
      <c r="C4" s="221" t="s">
        <v>78</v>
      </c>
      <c r="D4" s="221"/>
      <c r="E4" s="221"/>
      <c r="F4" s="221" t="s">
        <v>47</v>
      </c>
      <c r="G4" s="221"/>
      <c r="H4" s="221"/>
      <c r="I4" s="221" t="s">
        <v>122</v>
      </c>
      <c r="J4" s="221"/>
      <c r="K4" s="221"/>
    </row>
    <row r="5" spans="1:11" s="131" customFormat="1" ht="28.5" customHeight="1">
      <c r="A5" s="222"/>
      <c r="B5" s="33"/>
      <c r="C5" s="7" t="s">
        <v>75</v>
      </c>
      <c r="D5" s="7" t="s">
        <v>40</v>
      </c>
      <c r="E5" s="7" t="s">
        <v>132</v>
      </c>
      <c r="F5" s="7" t="s">
        <v>75</v>
      </c>
      <c r="G5" s="7" t="s">
        <v>40</v>
      </c>
      <c r="H5" s="7" t="s">
        <v>121</v>
      </c>
      <c r="I5" s="7" t="s">
        <v>75</v>
      </c>
      <c r="J5" s="7" t="s">
        <v>40</v>
      </c>
      <c r="K5" s="115" t="s">
        <v>121</v>
      </c>
    </row>
    <row r="6" spans="1:11" s="132" customFormat="1" ht="17.25" customHeight="1">
      <c r="A6" s="71" t="s">
        <v>564</v>
      </c>
      <c r="B6" s="71"/>
      <c r="C6" s="212" t="s">
        <v>281</v>
      </c>
      <c r="D6" s="212" t="s">
        <v>281</v>
      </c>
      <c r="E6" s="212" t="s">
        <v>281</v>
      </c>
      <c r="F6" s="212">
        <v>15728661</v>
      </c>
      <c r="G6" s="212">
        <v>16369000</v>
      </c>
      <c r="H6" s="212">
        <v>96.088099456289328</v>
      </c>
      <c r="I6" s="212" t="s">
        <v>281</v>
      </c>
      <c r="J6" s="212" t="s">
        <v>281</v>
      </c>
      <c r="K6" s="212" t="s">
        <v>281</v>
      </c>
    </row>
    <row r="7" spans="1:11" s="132" customFormat="1" ht="17.25" customHeight="1">
      <c r="A7" s="71" t="s">
        <v>267</v>
      </c>
      <c r="B7" s="71"/>
      <c r="C7" s="212" t="s">
        <v>281</v>
      </c>
      <c r="D7" s="212" t="s">
        <v>281</v>
      </c>
      <c r="E7" s="212" t="s">
        <v>281</v>
      </c>
      <c r="F7" s="212">
        <v>291969618</v>
      </c>
      <c r="G7" s="212">
        <v>284740173</v>
      </c>
      <c r="H7" s="212">
        <v>102.53896207332851</v>
      </c>
      <c r="I7" s="212" t="s">
        <v>281</v>
      </c>
      <c r="J7" s="212" t="s">
        <v>281</v>
      </c>
      <c r="K7" s="212" t="s">
        <v>281</v>
      </c>
    </row>
    <row r="8" spans="1:11" s="132" customFormat="1" ht="17.25" customHeight="1">
      <c r="A8" s="71" t="s">
        <v>56</v>
      </c>
      <c r="B8" s="71"/>
      <c r="C8" s="212">
        <v>32923282</v>
      </c>
      <c r="D8" s="212">
        <v>46437000</v>
      </c>
      <c r="E8" s="212">
        <v>70.898813446174387</v>
      </c>
      <c r="F8" s="212">
        <v>193363856</v>
      </c>
      <c r="G8" s="212">
        <v>189943219</v>
      </c>
      <c r="H8" s="212">
        <v>101.80087344944913</v>
      </c>
      <c r="I8" s="212">
        <v>20737939</v>
      </c>
      <c r="J8" s="212">
        <v>29324326</v>
      </c>
      <c r="K8" s="212">
        <v>70.719234945075968</v>
      </c>
    </row>
    <row r="9" spans="1:11" s="132" customFormat="1" ht="17.25" customHeight="1">
      <c r="A9" s="71" t="s">
        <v>57</v>
      </c>
      <c r="B9" s="71"/>
      <c r="C9" s="212">
        <v>440</v>
      </c>
      <c r="D9" s="212" t="s">
        <v>281</v>
      </c>
      <c r="E9" s="212" t="s">
        <v>281</v>
      </c>
      <c r="F9" s="212">
        <v>18218000</v>
      </c>
      <c r="G9" s="212">
        <v>18218000</v>
      </c>
      <c r="H9" s="212">
        <v>100</v>
      </c>
      <c r="I9" s="212" t="s">
        <v>281</v>
      </c>
      <c r="J9" s="212" t="s">
        <v>281</v>
      </c>
      <c r="K9" s="212" t="s">
        <v>281</v>
      </c>
    </row>
    <row r="10" spans="1:11" s="132" customFormat="1" ht="17.25" customHeight="1">
      <c r="A10" s="71" t="s">
        <v>268</v>
      </c>
      <c r="B10" s="71"/>
      <c r="C10" s="212">
        <v>2788</v>
      </c>
      <c r="D10" s="212">
        <v>6000</v>
      </c>
      <c r="E10" s="212">
        <v>46.466666666666669</v>
      </c>
      <c r="F10" s="212">
        <v>1901957</v>
      </c>
      <c r="G10" s="212">
        <v>2230000</v>
      </c>
      <c r="H10" s="212">
        <v>85.289551569506727</v>
      </c>
      <c r="I10" s="212" t="s">
        <v>281</v>
      </c>
      <c r="J10" s="212" t="s">
        <v>281</v>
      </c>
      <c r="K10" s="212" t="s">
        <v>281</v>
      </c>
    </row>
    <row r="11" spans="1:11" s="132" customFormat="1" ht="17.25" customHeight="1">
      <c r="A11" s="71" t="s">
        <v>58</v>
      </c>
      <c r="B11" s="71"/>
      <c r="C11" s="212">
        <v>1018136</v>
      </c>
      <c r="D11" s="212">
        <v>1831000</v>
      </c>
      <c r="E11" s="212">
        <v>55.605461496450026</v>
      </c>
      <c r="F11" s="212">
        <v>27003943</v>
      </c>
      <c r="G11" s="212">
        <v>29646100</v>
      </c>
      <c r="H11" s="212">
        <v>91.087674264068468</v>
      </c>
      <c r="I11" s="212">
        <v>376772</v>
      </c>
      <c r="J11" s="212">
        <v>2051172</v>
      </c>
      <c r="K11" s="212">
        <v>18.368620476488566</v>
      </c>
    </row>
    <row r="12" spans="1:11" s="132" customFormat="1" ht="17.25" customHeight="1">
      <c r="A12" s="71" t="s">
        <v>135</v>
      </c>
      <c r="B12" s="71"/>
      <c r="C12" s="212">
        <v>9028636</v>
      </c>
      <c r="D12" s="212">
        <v>10158000</v>
      </c>
      <c r="E12" s="212">
        <v>88.882024020476464</v>
      </c>
      <c r="F12" s="212">
        <v>18270820</v>
      </c>
      <c r="G12" s="212">
        <v>19610000</v>
      </c>
      <c r="H12" s="212">
        <v>93.17093319734829</v>
      </c>
      <c r="I12" s="212">
        <v>129015</v>
      </c>
      <c r="J12" s="212">
        <v>507643</v>
      </c>
      <c r="K12" s="212">
        <v>25.414513742925639</v>
      </c>
    </row>
    <row r="13" spans="1:11" s="132" customFormat="1" ht="17.25" customHeight="1">
      <c r="A13" s="71" t="s">
        <v>269</v>
      </c>
      <c r="B13" s="71"/>
      <c r="C13" s="212">
        <v>8785864</v>
      </c>
      <c r="D13" s="212">
        <v>8886000</v>
      </c>
      <c r="E13" s="212">
        <v>98.873103758721584</v>
      </c>
      <c r="F13" s="212">
        <v>13152795</v>
      </c>
      <c r="G13" s="212">
        <v>13487000</v>
      </c>
      <c r="H13" s="212">
        <v>97.522021205605398</v>
      </c>
      <c r="I13" s="212">
        <v>4032072</v>
      </c>
      <c r="J13" s="212">
        <v>13507723</v>
      </c>
      <c r="K13" s="212">
        <v>29.850123518227313</v>
      </c>
    </row>
    <row r="14" spans="1:11" s="132" customFormat="1" ht="17.25" customHeight="1">
      <c r="A14" s="71" t="s">
        <v>59</v>
      </c>
      <c r="B14" s="71"/>
      <c r="C14" s="212">
        <v>213521</v>
      </c>
      <c r="D14" s="212">
        <v>188000</v>
      </c>
      <c r="E14" s="212">
        <v>113.575</v>
      </c>
      <c r="F14" s="212">
        <v>222739865</v>
      </c>
      <c r="G14" s="212">
        <v>225020000</v>
      </c>
      <c r="H14" s="212">
        <v>98.986696738067721</v>
      </c>
      <c r="I14" s="212">
        <v>4573760</v>
      </c>
      <c r="J14" s="212">
        <v>15689076</v>
      </c>
      <c r="K14" s="212">
        <v>29.152513506850241</v>
      </c>
    </row>
    <row r="15" spans="1:11" s="132" customFormat="1" ht="17.25" customHeight="1">
      <c r="A15" s="71" t="s">
        <v>60</v>
      </c>
      <c r="B15" s="71"/>
      <c r="C15" s="212">
        <v>17197919</v>
      </c>
      <c r="D15" s="212">
        <v>13289000</v>
      </c>
      <c r="E15" s="212">
        <v>129.41469636541501</v>
      </c>
      <c r="F15" s="212">
        <v>188307825</v>
      </c>
      <c r="G15" s="212">
        <v>184763542</v>
      </c>
      <c r="H15" s="212">
        <v>101.91828050146387</v>
      </c>
      <c r="I15" s="212">
        <v>7950431</v>
      </c>
      <c r="J15" s="212">
        <v>51001100</v>
      </c>
      <c r="K15" s="212">
        <v>15.588744164341554</v>
      </c>
    </row>
    <row r="16" spans="1:11" s="132" customFormat="1" ht="17.25" customHeight="1">
      <c r="A16" s="71" t="s">
        <v>270</v>
      </c>
      <c r="B16" s="71"/>
      <c r="C16" s="212">
        <v>300206</v>
      </c>
      <c r="D16" s="212">
        <v>330000</v>
      </c>
      <c r="E16" s="212">
        <v>90.971515151515149</v>
      </c>
      <c r="F16" s="212">
        <v>16507599</v>
      </c>
      <c r="G16" s="212">
        <v>16870530</v>
      </c>
      <c r="H16" s="212">
        <v>97.848727929709383</v>
      </c>
      <c r="I16" s="212">
        <v>1703366</v>
      </c>
      <c r="J16" s="212">
        <v>3966939</v>
      </c>
      <c r="K16" s="212">
        <v>42.939051999539188</v>
      </c>
    </row>
    <row r="17" spans="1:254" s="132" customFormat="1" ht="17.25" customHeight="1">
      <c r="A17" s="71" t="s">
        <v>110</v>
      </c>
      <c r="B17" s="71"/>
      <c r="C17" s="212">
        <v>1887271</v>
      </c>
      <c r="D17" s="212">
        <v>5043000</v>
      </c>
      <c r="E17" s="212">
        <v>37.423577235772356</v>
      </c>
      <c r="F17" s="212">
        <v>5945189</v>
      </c>
      <c r="G17" s="212">
        <v>6121000</v>
      </c>
      <c r="H17" s="212">
        <v>97.127740565267118</v>
      </c>
      <c r="I17" s="212">
        <v>145524</v>
      </c>
      <c r="J17" s="212">
        <v>569524</v>
      </c>
      <c r="K17" s="212">
        <v>25.551864363924963</v>
      </c>
    </row>
    <row r="18" spans="1:254" s="132" customFormat="1" ht="17.25" customHeight="1">
      <c r="A18" s="71" t="s">
        <v>113</v>
      </c>
      <c r="B18" s="71"/>
      <c r="C18" s="212">
        <v>15651</v>
      </c>
      <c r="D18" s="212" t="s">
        <v>281</v>
      </c>
      <c r="E18" s="212" t="s">
        <v>281</v>
      </c>
      <c r="F18" s="212">
        <v>16575992</v>
      </c>
      <c r="G18" s="212">
        <v>16668268</v>
      </c>
      <c r="H18" s="212">
        <v>99.446397190157967</v>
      </c>
      <c r="I18" s="212">
        <v>17053276</v>
      </c>
      <c r="J18" s="212">
        <v>21318983</v>
      </c>
      <c r="K18" s="212">
        <v>79.99103897216861</v>
      </c>
    </row>
    <row r="19" spans="1:254" s="132" customFormat="1" ht="17.25" customHeight="1">
      <c r="A19" s="71" t="s">
        <v>72</v>
      </c>
      <c r="B19" s="71"/>
      <c r="C19" s="212" t="s">
        <v>281</v>
      </c>
      <c r="D19" s="212" t="s">
        <v>281</v>
      </c>
      <c r="E19" s="212" t="s">
        <v>281</v>
      </c>
      <c r="F19" s="212">
        <v>1303999</v>
      </c>
      <c r="G19" s="212">
        <v>1304000</v>
      </c>
      <c r="H19" s="212">
        <v>99.999923312883425</v>
      </c>
      <c r="I19" s="212" t="s">
        <v>281</v>
      </c>
      <c r="J19" s="212" t="s">
        <v>281</v>
      </c>
      <c r="K19" s="212" t="s">
        <v>281</v>
      </c>
    </row>
    <row r="20" spans="1:254" s="132" customFormat="1" ht="17.25" customHeight="1">
      <c r="A20" s="71" t="s">
        <v>106</v>
      </c>
      <c r="B20" s="71"/>
      <c r="C20" s="212">
        <v>27400</v>
      </c>
      <c r="D20" s="212">
        <v>15000</v>
      </c>
      <c r="E20" s="212">
        <v>182.66666666666666</v>
      </c>
      <c r="F20" s="212">
        <v>17248203</v>
      </c>
      <c r="G20" s="212">
        <v>17248204</v>
      </c>
      <c r="H20" s="212">
        <v>99.999994202294914</v>
      </c>
      <c r="I20" s="212">
        <v>76695</v>
      </c>
      <c r="J20" s="212">
        <v>781381</v>
      </c>
      <c r="K20" s="212">
        <v>9.81531416812029</v>
      </c>
    </row>
    <row r="21" spans="1:254" s="132" customFormat="1" ht="17.25" customHeight="1">
      <c r="A21" s="71" t="s">
        <v>271</v>
      </c>
      <c r="B21" s="71"/>
      <c r="C21" s="212" t="s">
        <v>281</v>
      </c>
      <c r="D21" s="212" t="s">
        <v>281</v>
      </c>
      <c r="E21" s="212" t="s">
        <v>281</v>
      </c>
      <c r="F21" s="212">
        <v>1112896</v>
      </c>
      <c r="G21" s="212">
        <v>1867000</v>
      </c>
      <c r="H21" s="212">
        <v>59.608784145688261</v>
      </c>
      <c r="I21" s="212" t="s">
        <v>281</v>
      </c>
      <c r="J21" s="212" t="s">
        <v>281</v>
      </c>
      <c r="K21" s="212" t="s">
        <v>281</v>
      </c>
    </row>
    <row r="22" spans="1:254" s="132" customFormat="1" ht="17.25" customHeight="1">
      <c r="A22" s="71" t="s">
        <v>272</v>
      </c>
      <c r="B22" s="71"/>
      <c r="C22" s="212" t="s">
        <v>281</v>
      </c>
      <c r="D22" s="212" t="s">
        <v>281</v>
      </c>
      <c r="E22" s="212" t="s">
        <v>281</v>
      </c>
      <c r="F22" s="212">
        <v>1282324</v>
      </c>
      <c r="G22" s="212">
        <v>1703443</v>
      </c>
      <c r="H22" s="212">
        <v>75.278362704240763</v>
      </c>
      <c r="I22" s="212" t="s">
        <v>281</v>
      </c>
      <c r="J22" s="212" t="s">
        <v>281</v>
      </c>
      <c r="K22" s="212" t="s">
        <v>281</v>
      </c>
    </row>
    <row r="23" spans="1:254" s="132" customFormat="1" ht="17.25" customHeight="1">
      <c r="A23" s="71" t="s">
        <v>69</v>
      </c>
      <c r="B23" s="71"/>
      <c r="C23" s="212">
        <v>7528419</v>
      </c>
      <c r="D23" s="212">
        <v>5827000</v>
      </c>
      <c r="E23" s="212">
        <v>129.19888450317487</v>
      </c>
      <c r="F23" s="212">
        <v>10690818</v>
      </c>
      <c r="G23" s="212">
        <v>11048000</v>
      </c>
      <c r="H23" s="212">
        <v>96.76699855177408</v>
      </c>
      <c r="I23" s="212">
        <v>5187634</v>
      </c>
      <c r="J23" s="212">
        <v>17852402</v>
      </c>
      <c r="K23" s="212">
        <v>29.058465073775508</v>
      </c>
    </row>
    <row r="24" spans="1:254" s="132" customFormat="1" ht="17.25" customHeight="1">
      <c r="A24" s="71" t="s">
        <v>61</v>
      </c>
      <c r="B24" s="71"/>
      <c r="C24" s="212">
        <v>396436</v>
      </c>
      <c r="D24" s="212">
        <v>284000</v>
      </c>
      <c r="E24" s="212">
        <v>139.59014084507041</v>
      </c>
      <c r="F24" s="212">
        <v>5643906</v>
      </c>
      <c r="G24" s="212">
        <v>5643906</v>
      </c>
      <c r="H24" s="212">
        <v>100</v>
      </c>
      <c r="I24" s="212">
        <v>5565898</v>
      </c>
      <c r="J24" s="212">
        <v>11088405</v>
      </c>
      <c r="K24" s="212">
        <v>50.195659339643527</v>
      </c>
    </row>
    <row r="25" spans="1:254" s="132" customFormat="1" ht="17.25" customHeight="1">
      <c r="A25" s="71" t="s">
        <v>273</v>
      </c>
      <c r="B25" s="71"/>
      <c r="C25" s="212" t="s">
        <v>281</v>
      </c>
      <c r="D25" s="212" t="s">
        <v>281</v>
      </c>
      <c r="E25" s="212" t="s">
        <v>281</v>
      </c>
      <c r="F25" s="212">
        <v>9349993</v>
      </c>
      <c r="G25" s="212">
        <v>9350000</v>
      </c>
      <c r="H25" s="212">
        <v>99.999925133689842</v>
      </c>
      <c r="I25" s="212" t="s">
        <v>281</v>
      </c>
      <c r="J25" s="212" t="s">
        <v>281</v>
      </c>
      <c r="K25" s="212" t="s">
        <v>281</v>
      </c>
    </row>
    <row r="26" spans="1:254" s="132" customFormat="1" ht="17.25" customHeight="1">
      <c r="A26" s="71" t="s">
        <v>274</v>
      </c>
      <c r="B26" s="71"/>
      <c r="C26" s="212">
        <v>29069</v>
      </c>
      <c r="D26" s="212" t="s">
        <v>281</v>
      </c>
      <c r="E26" s="212" t="s">
        <v>281</v>
      </c>
      <c r="F26" s="212">
        <v>3877680</v>
      </c>
      <c r="G26" s="212">
        <v>4091000</v>
      </c>
      <c r="H26" s="212">
        <v>94.785626986066973</v>
      </c>
      <c r="I26" s="212">
        <v>101952068</v>
      </c>
      <c r="J26" s="212">
        <v>111114568</v>
      </c>
      <c r="K26" s="212">
        <v>91.754006549348233</v>
      </c>
    </row>
    <row r="27" spans="1:254" s="132" customFormat="1" ht="17.25" customHeight="1">
      <c r="A27" s="71" t="s">
        <v>275</v>
      </c>
      <c r="B27" s="71"/>
      <c r="C27" s="212">
        <v>740763</v>
      </c>
      <c r="D27" s="212">
        <v>230000</v>
      </c>
      <c r="E27" s="212">
        <v>322.07086956521738</v>
      </c>
      <c r="F27" s="212">
        <v>24625916</v>
      </c>
      <c r="G27" s="212">
        <v>24625917</v>
      </c>
      <c r="H27" s="212">
        <v>99.999995939237508</v>
      </c>
      <c r="I27" s="212">
        <v>111214991</v>
      </c>
      <c r="J27" s="212">
        <v>214293663</v>
      </c>
      <c r="K27" s="212">
        <v>51.898404013934837</v>
      </c>
    </row>
    <row r="28" spans="1:254" s="132" customFormat="1" ht="17.25" customHeight="1">
      <c r="A28" s="71" t="s">
        <v>276</v>
      </c>
      <c r="B28" s="71"/>
      <c r="C28" s="212" t="s">
        <v>281</v>
      </c>
      <c r="D28" s="212" t="s">
        <v>281</v>
      </c>
      <c r="E28" s="69" t="s">
        <v>281</v>
      </c>
      <c r="F28" s="69">
        <v>204115000</v>
      </c>
      <c r="G28" s="69">
        <v>204115000</v>
      </c>
      <c r="H28" s="69">
        <v>100</v>
      </c>
      <c r="I28" s="69" t="s">
        <v>281</v>
      </c>
      <c r="J28" s="69" t="s">
        <v>281</v>
      </c>
      <c r="K28" s="70" t="s">
        <v>281</v>
      </c>
    </row>
    <row r="29" spans="1:254" s="132" customFormat="1" ht="17.25" customHeight="1">
      <c r="A29" s="71" t="s">
        <v>63</v>
      </c>
      <c r="B29" s="71"/>
      <c r="C29" s="212">
        <v>4930235</v>
      </c>
      <c r="D29" s="212">
        <v>6255000</v>
      </c>
      <c r="E29" s="69">
        <v>78.820703437250188</v>
      </c>
      <c r="F29" s="69">
        <v>7966443</v>
      </c>
      <c r="G29" s="69">
        <v>7966443</v>
      </c>
      <c r="H29" s="69">
        <v>100</v>
      </c>
      <c r="I29" s="69">
        <v>636100</v>
      </c>
      <c r="J29" s="69">
        <v>1091174</v>
      </c>
      <c r="K29" s="70">
        <v>58.295010694902913</v>
      </c>
    </row>
    <row r="30" spans="1:254" s="132" customFormat="1" ht="17.25" customHeight="1">
      <c r="A30" s="71" t="s">
        <v>71</v>
      </c>
      <c r="B30" s="71"/>
      <c r="C30" s="212" t="s">
        <v>281</v>
      </c>
      <c r="D30" s="212" t="s">
        <v>281</v>
      </c>
      <c r="E30" s="69" t="s">
        <v>281</v>
      </c>
      <c r="F30" s="69">
        <v>24221989</v>
      </c>
      <c r="G30" s="69">
        <v>24222000</v>
      </c>
      <c r="H30" s="69">
        <v>99.999954586739321</v>
      </c>
      <c r="I30" s="69">
        <v>740335</v>
      </c>
      <c r="J30" s="69">
        <v>1027053</v>
      </c>
      <c r="K30" s="70">
        <v>72.0834270480686</v>
      </c>
    </row>
    <row r="31" spans="1:254" s="135" customFormat="1" ht="20.25" customHeight="1">
      <c r="A31" s="71" t="s">
        <v>64</v>
      </c>
      <c r="B31" s="71"/>
      <c r="C31" s="212">
        <v>328716</v>
      </c>
      <c r="D31" s="212">
        <v>300000</v>
      </c>
      <c r="E31" s="69">
        <v>109.572</v>
      </c>
      <c r="F31" s="69">
        <v>2382762</v>
      </c>
      <c r="G31" s="69">
        <v>2652000</v>
      </c>
      <c r="H31" s="69">
        <v>89.847737556561086</v>
      </c>
      <c r="I31" s="69" t="s">
        <v>281</v>
      </c>
      <c r="J31" s="69" t="s">
        <v>281</v>
      </c>
      <c r="K31" s="70" t="s">
        <v>281</v>
      </c>
      <c r="L31" s="133"/>
      <c r="M31" s="132"/>
      <c r="N31" s="132"/>
      <c r="O31" s="134"/>
      <c r="P31" s="69"/>
      <c r="Q31" s="132"/>
      <c r="R31" s="132"/>
      <c r="S31" s="134"/>
      <c r="T31" s="69"/>
      <c r="U31" s="132"/>
      <c r="V31" s="132"/>
      <c r="W31" s="134"/>
      <c r="X31" s="133"/>
      <c r="Y31" s="132"/>
      <c r="Z31" s="132"/>
      <c r="AA31" s="134"/>
      <c r="AB31" s="69"/>
      <c r="AC31" s="132"/>
      <c r="AD31" s="132"/>
      <c r="AE31" s="134"/>
      <c r="AF31" s="69"/>
      <c r="AG31" s="132"/>
      <c r="AH31" s="132"/>
      <c r="AI31" s="134"/>
      <c r="AJ31" s="133"/>
      <c r="AK31" s="132"/>
      <c r="AL31" s="132"/>
      <c r="AM31" s="134"/>
      <c r="AN31" s="69"/>
      <c r="AO31" s="132"/>
      <c r="AP31" s="132"/>
      <c r="AQ31" s="134"/>
      <c r="AR31" s="69"/>
      <c r="AS31" s="132"/>
      <c r="AT31" s="132"/>
      <c r="AU31" s="134"/>
      <c r="AV31" s="133"/>
      <c r="AW31" s="132"/>
      <c r="AX31" s="132"/>
      <c r="AY31" s="134"/>
      <c r="AZ31" s="69"/>
      <c r="BA31" s="132"/>
      <c r="BB31" s="132"/>
      <c r="BC31" s="134"/>
      <c r="BD31" s="69"/>
      <c r="BE31" s="132"/>
      <c r="BF31" s="132"/>
      <c r="BG31" s="134"/>
      <c r="BH31" s="133"/>
      <c r="BI31" s="132"/>
      <c r="BJ31" s="132"/>
      <c r="BK31" s="134"/>
      <c r="BL31" s="69"/>
      <c r="BM31" s="132"/>
      <c r="BN31" s="132"/>
      <c r="BO31" s="134"/>
      <c r="BP31" s="69"/>
      <c r="BQ31" s="132"/>
      <c r="BR31" s="132"/>
      <c r="BS31" s="134"/>
      <c r="BT31" s="133"/>
      <c r="BU31" s="132"/>
      <c r="BV31" s="132"/>
      <c r="BW31" s="134"/>
      <c r="BX31" s="69"/>
      <c r="BY31" s="132"/>
      <c r="BZ31" s="132"/>
      <c r="CA31" s="134"/>
      <c r="CB31" s="69"/>
      <c r="CC31" s="132"/>
      <c r="CD31" s="132"/>
      <c r="CE31" s="134"/>
      <c r="CF31" s="133"/>
      <c r="CG31" s="132"/>
      <c r="CH31" s="132"/>
      <c r="CI31" s="134"/>
      <c r="CJ31" s="69"/>
      <c r="CK31" s="132"/>
      <c r="CL31" s="132"/>
      <c r="CM31" s="134"/>
      <c r="CN31" s="69"/>
      <c r="CO31" s="132"/>
      <c r="CP31" s="132"/>
      <c r="CQ31" s="134"/>
      <c r="CR31" s="133"/>
      <c r="CS31" s="132"/>
      <c r="CT31" s="132"/>
      <c r="CU31" s="134"/>
      <c r="CV31" s="69"/>
      <c r="CW31" s="132"/>
      <c r="CX31" s="132"/>
      <c r="CY31" s="134"/>
      <c r="CZ31" s="69"/>
      <c r="DA31" s="132"/>
      <c r="DB31" s="132"/>
      <c r="DC31" s="134"/>
      <c r="DD31" s="133"/>
      <c r="DE31" s="132"/>
      <c r="DF31" s="132"/>
      <c r="DG31" s="134"/>
      <c r="DH31" s="69"/>
      <c r="DI31" s="132"/>
      <c r="DJ31" s="132"/>
      <c r="DK31" s="134"/>
      <c r="DL31" s="69"/>
      <c r="DM31" s="132"/>
      <c r="DN31" s="132"/>
      <c r="DO31" s="134"/>
      <c r="DP31" s="133"/>
      <c r="DQ31" s="132"/>
      <c r="DR31" s="132"/>
      <c r="DS31" s="134"/>
      <c r="DT31" s="69"/>
      <c r="DU31" s="132"/>
      <c r="DV31" s="132"/>
      <c r="DW31" s="134"/>
      <c r="DX31" s="69"/>
      <c r="DY31" s="132"/>
      <c r="DZ31" s="132"/>
      <c r="EA31" s="134"/>
      <c r="EB31" s="133"/>
      <c r="EC31" s="132"/>
      <c r="ED31" s="132"/>
      <c r="EE31" s="134"/>
      <c r="EF31" s="69"/>
      <c r="EG31" s="132"/>
      <c r="EH31" s="132"/>
      <c r="EI31" s="134"/>
      <c r="EJ31" s="69"/>
      <c r="EK31" s="132"/>
      <c r="EL31" s="132"/>
      <c r="EM31" s="134"/>
      <c r="EN31" s="133"/>
      <c r="EO31" s="132"/>
      <c r="EP31" s="132"/>
      <c r="EQ31" s="134"/>
      <c r="ER31" s="69"/>
      <c r="ES31" s="132"/>
      <c r="ET31" s="132"/>
      <c r="EU31" s="134"/>
      <c r="EV31" s="69"/>
      <c r="EW31" s="132"/>
      <c r="EX31" s="132"/>
      <c r="EY31" s="134"/>
      <c r="EZ31" s="133"/>
      <c r="FA31" s="132"/>
      <c r="FB31" s="132"/>
      <c r="FC31" s="134"/>
      <c r="FD31" s="69"/>
      <c r="FE31" s="132"/>
      <c r="FF31" s="132"/>
      <c r="FG31" s="134"/>
      <c r="FH31" s="69"/>
      <c r="FI31" s="132"/>
      <c r="FJ31" s="132"/>
      <c r="FK31" s="134"/>
      <c r="FL31" s="133"/>
      <c r="FM31" s="132"/>
      <c r="FN31" s="132"/>
      <c r="FO31" s="134"/>
      <c r="FP31" s="69"/>
      <c r="FQ31" s="132"/>
      <c r="FR31" s="132"/>
      <c r="FS31" s="134"/>
      <c r="FT31" s="69"/>
      <c r="FU31" s="132"/>
      <c r="FV31" s="132"/>
      <c r="FW31" s="134"/>
      <c r="FX31" s="133"/>
      <c r="FY31" s="132"/>
      <c r="FZ31" s="132"/>
      <c r="GA31" s="134"/>
      <c r="GB31" s="69"/>
      <c r="GC31" s="132"/>
      <c r="GD31" s="132"/>
      <c r="GE31" s="134"/>
      <c r="GF31" s="69"/>
      <c r="GG31" s="132"/>
      <c r="GH31" s="132"/>
      <c r="GI31" s="134"/>
      <c r="GJ31" s="133"/>
      <c r="GK31" s="132"/>
      <c r="GL31" s="132"/>
      <c r="GM31" s="134"/>
      <c r="GN31" s="69"/>
      <c r="GO31" s="132"/>
      <c r="GP31" s="132"/>
      <c r="GQ31" s="134"/>
      <c r="GR31" s="69"/>
      <c r="GS31" s="132"/>
      <c r="GT31" s="132"/>
      <c r="GU31" s="134"/>
      <c r="GV31" s="133"/>
      <c r="GW31" s="132"/>
      <c r="GX31" s="132"/>
      <c r="GY31" s="134"/>
      <c r="GZ31" s="69"/>
      <c r="HA31" s="132"/>
      <c r="HB31" s="132"/>
      <c r="HC31" s="134"/>
      <c r="HD31" s="69"/>
      <c r="HE31" s="132"/>
      <c r="HF31" s="132"/>
      <c r="HG31" s="134"/>
      <c r="HH31" s="133"/>
      <c r="HI31" s="132"/>
      <c r="HJ31" s="132"/>
      <c r="HK31" s="134"/>
      <c r="HL31" s="69"/>
      <c r="HM31" s="132"/>
      <c r="HN31" s="132"/>
      <c r="HO31" s="134"/>
      <c r="HP31" s="69"/>
      <c r="HQ31" s="132"/>
      <c r="HR31" s="132"/>
      <c r="HS31" s="134"/>
      <c r="HT31" s="133"/>
      <c r="HU31" s="132"/>
      <c r="HV31" s="132"/>
      <c r="HW31" s="134"/>
      <c r="HX31" s="69"/>
      <c r="HY31" s="132"/>
      <c r="HZ31" s="132"/>
      <c r="IA31" s="134"/>
      <c r="IB31" s="69"/>
      <c r="IC31" s="132"/>
      <c r="ID31" s="132"/>
      <c r="IE31" s="134"/>
      <c r="IF31" s="133"/>
      <c r="IG31" s="132"/>
      <c r="IH31" s="132"/>
      <c r="II31" s="134"/>
      <c r="IJ31" s="69"/>
      <c r="IK31" s="132"/>
      <c r="IL31" s="132"/>
      <c r="IM31" s="134"/>
      <c r="IN31" s="69"/>
      <c r="IO31" s="132"/>
      <c r="IP31" s="132"/>
      <c r="IQ31" s="134"/>
      <c r="IR31" s="133"/>
      <c r="IS31" s="132"/>
      <c r="IT31" s="132"/>
    </row>
    <row r="32" spans="1:254" s="135" customFormat="1" ht="20.25" customHeight="1">
      <c r="A32" s="71" t="s">
        <v>65</v>
      </c>
      <c r="B32" s="71"/>
      <c r="C32" s="212">
        <v>32449836</v>
      </c>
      <c r="D32" s="212">
        <v>9200000</v>
      </c>
      <c r="E32" s="69">
        <v>352.71560869565218</v>
      </c>
      <c r="F32" s="69">
        <v>15090650</v>
      </c>
      <c r="G32" s="69">
        <v>15347000</v>
      </c>
      <c r="H32" s="69">
        <v>98.329640972176975</v>
      </c>
      <c r="I32" s="69">
        <v>8486198</v>
      </c>
      <c r="J32" s="69">
        <v>33132812</v>
      </c>
      <c r="K32" s="70">
        <v>25.612670605803096</v>
      </c>
      <c r="L32" s="133"/>
      <c r="M32" s="132"/>
      <c r="N32" s="132"/>
      <c r="O32" s="134"/>
      <c r="P32" s="69"/>
      <c r="Q32" s="132"/>
      <c r="R32" s="132"/>
      <c r="S32" s="134"/>
      <c r="T32" s="69"/>
      <c r="U32" s="132"/>
      <c r="V32" s="132"/>
      <c r="W32" s="134"/>
      <c r="X32" s="133"/>
      <c r="Y32" s="132"/>
      <c r="Z32" s="132"/>
      <c r="AA32" s="134"/>
      <c r="AB32" s="69"/>
      <c r="AC32" s="132"/>
      <c r="AD32" s="132"/>
      <c r="AE32" s="134"/>
      <c r="AF32" s="69"/>
      <c r="AG32" s="132"/>
      <c r="AH32" s="132"/>
      <c r="AI32" s="134"/>
      <c r="AJ32" s="133"/>
      <c r="AK32" s="132"/>
      <c r="AL32" s="132"/>
      <c r="AM32" s="134"/>
      <c r="AN32" s="69"/>
      <c r="AO32" s="132"/>
      <c r="AP32" s="132"/>
      <c r="AQ32" s="134"/>
      <c r="AR32" s="69"/>
      <c r="AS32" s="132"/>
      <c r="AT32" s="132"/>
      <c r="AU32" s="134"/>
      <c r="AV32" s="133"/>
      <c r="AW32" s="132"/>
      <c r="AX32" s="132"/>
      <c r="AY32" s="134"/>
      <c r="AZ32" s="69"/>
      <c r="BA32" s="132"/>
      <c r="BB32" s="132"/>
      <c r="BC32" s="134"/>
      <c r="BD32" s="69"/>
      <c r="BE32" s="132"/>
      <c r="BF32" s="132"/>
      <c r="BG32" s="134"/>
      <c r="BH32" s="133"/>
      <c r="BI32" s="132"/>
      <c r="BJ32" s="132"/>
      <c r="BK32" s="134"/>
      <c r="BL32" s="69"/>
      <c r="BM32" s="132"/>
      <c r="BN32" s="132"/>
      <c r="BO32" s="134"/>
      <c r="BP32" s="69"/>
      <c r="BQ32" s="132"/>
      <c r="BR32" s="132"/>
      <c r="BS32" s="134"/>
      <c r="BT32" s="133"/>
      <c r="BU32" s="132"/>
      <c r="BV32" s="132"/>
      <c r="BW32" s="134"/>
      <c r="BX32" s="69"/>
      <c r="BY32" s="132"/>
      <c r="BZ32" s="132"/>
      <c r="CA32" s="134"/>
      <c r="CB32" s="69"/>
      <c r="CC32" s="132"/>
      <c r="CD32" s="132"/>
      <c r="CE32" s="134"/>
      <c r="CF32" s="133"/>
      <c r="CG32" s="132"/>
      <c r="CH32" s="132"/>
      <c r="CI32" s="134"/>
      <c r="CJ32" s="69"/>
      <c r="CK32" s="132"/>
      <c r="CL32" s="132"/>
      <c r="CM32" s="134"/>
      <c r="CN32" s="69"/>
      <c r="CO32" s="132"/>
      <c r="CP32" s="132"/>
      <c r="CQ32" s="134"/>
      <c r="CR32" s="133"/>
      <c r="CS32" s="132"/>
      <c r="CT32" s="132"/>
      <c r="CU32" s="134"/>
      <c r="CV32" s="69"/>
      <c r="CW32" s="132"/>
      <c r="CX32" s="132"/>
      <c r="CY32" s="134"/>
      <c r="CZ32" s="69"/>
      <c r="DA32" s="132"/>
      <c r="DB32" s="132"/>
      <c r="DC32" s="134"/>
      <c r="DD32" s="133"/>
      <c r="DE32" s="132"/>
      <c r="DF32" s="132"/>
      <c r="DG32" s="134"/>
      <c r="DH32" s="69"/>
      <c r="DI32" s="132"/>
      <c r="DJ32" s="132"/>
      <c r="DK32" s="134"/>
      <c r="DL32" s="69"/>
      <c r="DM32" s="132"/>
      <c r="DN32" s="132"/>
      <c r="DO32" s="134"/>
      <c r="DP32" s="133"/>
      <c r="DQ32" s="132"/>
      <c r="DR32" s="132"/>
      <c r="DS32" s="134"/>
      <c r="DT32" s="69"/>
      <c r="DU32" s="132"/>
      <c r="DV32" s="132"/>
      <c r="DW32" s="134"/>
      <c r="DX32" s="69"/>
      <c r="DY32" s="132"/>
      <c r="DZ32" s="132"/>
      <c r="EA32" s="134"/>
      <c r="EB32" s="133"/>
      <c r="EC32" s="132"/>
      <c r="ED32" s="132"/>
      <c r="EE32" s="134"/>
      <c r="EF32" s="69"/>
      <c r="EG32" s="132"/>
      <c r="EH32" s="132"/>
      <c r="EI32" s="134"/>
      <c r="EJ32" s="69"/>
      <c r="EK32" s="132"/>
      <c r="EL32" s="132"/>
      <c r="EM32" s="134"/>
      <c r="EN32" s="133"/>
      <c r="EO32" s="132"/>
      <c r="EP32" s="132"/>
      <c r="EQ32" s="134"/>
      <c r="ER32" s="69"/>
      <c r="ES32" s="132"/>
      <c r="ET32" s="132"/>
      <c r="EU32" s="134"/>
      <c r="EV32" s="69"/>
      <c r="EW32" s="132"/>
      <c r="EX32" s="132"/>
      <c r="EY32" s="134"/>
      <c r="EZ32" s="133"/>
      <c r="FA32" s="132"/>
      <c r="FB32" s="132"/>
      <c r="FC32" s="134"/>
      <c r="FD32" s="69"/>
      <c r="FE32" s="132"/>
      <c r="FF32" s="132"/>
      <c r="FG32" s="134"/>
      <c r="FH32" s="69"/>
      <c r="FI32" s="132"/>
      <c r="FJ32" s="132"/>
      <c r="FK32" s="134"/>
      <c r="FL32" s="133"/>
      <c r="FM32" s="132"/>
      <c r="FN32" s="132"/>
      <c r="FO32" s="134"/>
      <c r="FP32" s="69"/>
      <c r="FQ32" s="132"/>
      <c r="FR32" s="132"/>
      <c r="FS32" s="134"/>
      <c r="FT32" s="69"/>
      <c r="FU32" s="132"/>
      <c r="FV32" s="132"/>
      <c r="FW32" s="134"/>
      <c r="FX32" s="133"/>
      <c r="FY32" s="132"/>
      <c r="FZ32" s="132"/>
      <c r="GA32" s="134"/>
      <c r="GB32" s="69"/>
      <c r="GC32" s="132"/>
      <c r="GD32" s="132"/>
      <c r="GE32" s="134"/>
      <c r="GF32" s="69"/>
      <c r="GG32" s="132"/>
      <c r="GH32" s="132"/>
      <c r="GI32" s="134"/>
      <c r="GJ32" s="133"/>
      <c r="GK32" s="132"/>
      <c r="GL32" s="132"/>
      <c r="GM32" s="134"/>
      <c r="GN32" s="69"/>
      <c r="GO32" s="132"/>
      <c r="GP32" s="132"/>
      <c r="GQ32" s="134"/>
      <c r="GR32" s="69"/>
      <c r="GS32" s="132"/>
      <c r="GT32" s="132"/>
      <c r="GU32" s="134"/>
      <c r="GV32" s="133"/>
      <c r="GW32" s="132"/>
      <c r="GX32" s="132"/>
      <c r="GY32" s="134"/>
      <c r="GZ32" s="69"/>
      <c r="HA32" s="132"/>
      <c r="HB32" s="132"/>
      <c r="HC32" s="134"/>
      <c r="HD32" s="69"/>
      <c r="HE32" s="132"/>
      <c r="HF32" s="132"/>
      <c r="HG32" s="134"/>
      <c r="HH32" s="133"/>
      <c r="HI32" s="132"/>
      <c r="HJ32" s="132"/>
      <c r="HK32" s="134"/>
      <c r="HL32" s="69"/>
      <c r="HM32" s="132"/>
      <c r="HN32" s="132"/>
      <c r="HO32" s="134"/>
      <c r="HP32" s="69"/>
      <c r="HQ32" s="132"/>
      <c r="HR32" s="132"/>
      <c r="HS32" s="134"/>
      <c r="HT32" s="133"/>
      <c r="HU32" s="132"/>
      <c r="HV32" s="132"/>
      <c r="HW32" s="134"/>
      <c r="HX32" s="69"/>
      <c r="HY32" s="132"/>
      <c r="HZ32" s="132"/>
      <c r="IA32" s="134"/>
      <c r="IB32" s="69"/>
      <c r="IC32" s="132"/>
      <c r="ID32" s="132"/>
      <c r="IE32" s="134"/>
      <c r="IF32" s="133"/>
      <c r="IG32" s="132"/>
      <c r="IH32" s="132"/>
      <c r="II32" s="134"/>
      <c r="IJ32" s="69"/>
      <c r="IK32" s="132"/>
      <c r="IL32" s="132"/>
      <c r="IM32" s="134"/>
      <c r="IN32" s="69"/>
      <c r="IO32" s="132"/>
      <c r="IP32" s="132"/>
      <c r="IQ32" s="134"/>
      <c r="IR32" s="133"/>
      <c r="IS32" s="132"/>
      <c r="IT32" s="132"/>
    </row>
    <row r="33" spans="1:254" s="135" customFormat="1" ht="20.25" customHeight="1">
      <c r="A33" s="71" t="s">
        <v>74</v>
      </c>
      <c r="B33" s="71"/>
      <c r="C33" s="212" t="s">
        <v>281</v>
      </c>
      <c r="D33" s="212" t="s">
        <v>281</v>
      </c>
      <c r="E33" s="69" t="s">
        <v>281</v>
      </c>
      <c r="F33" s="69">
        <v>1170392</v>
      </c>
      <c r="G33" s="69">
        <v>1270000</v>
      </c>
      <c r="H33" s="69">
        <v>92.156850393700779</v>
      </c>
      <c r="I33" s="69" t="s">
        <v>281</v>
      </c>
      <c r="J33" s="69" t="s">
        <v>281</v>
      </c>
      <c r="K33" s="70" t="s">
        <v>281</v>
      </c>
      <c r="L33" s="133"/>
      <c r="M33" s="132"/>
      <c r="N33" s="132"/>
      <c r="O33" s="134"/>
      <c r="P33" s="69"/>
      <c r="Q33" s="132"/>
      <c r="R33" s="132"/>
      <c r="S33" s="134"/>
      <c r="T33" s="69"/>
      <c r="U33" s="132"/>
      <c r="V33" s="132"/>
      <c r="W33" s="134"/>
      <c r="X33" s="133"/>
      <c r="Y33" s="132"/>
      <c r="Z33" s="132"/>
      <c r="AA33" s="134"/>
      <c r="AB33" s="69"/>
      <c r="AC33" s="132"/>
      <c r="AD33" s="132"/>
      <c r="AE33" s="134"/>
      <c r="AF33" s="69"/>
      <c r="AG33" s="132"/>
      <c r="AH33" s="132"/>
      <c r="AI33" s="134"/>
      <c r="AJ33" s="133"/>
      <c r="AK33" s="132"/>
      <c r="AL33" s="132"/>
      <c r="AM33" s="134"/>
      <c r="AN33" s="69"/>
      <c r="AO33" s="132"/>
      <c r="AP33" s="132"/>
      <c r="AQ33" s="134"/>
      <c r="AR33" s="69"/>
      <c r="AS33" s="132"/>
      <c r="AT33" s="132"/>
      <c r="AU33" s="134"/>
      <c r="AV33" s="133"/>
      <c r="AW33" s="132"/>
      <c r="AX33" s="132"/>
      <c r="AY33" s="134"/>
      <c r="AZ33" s="69"/>
      <c r="BA33" s="132"/>
      <c r="BB33" s="132"/>
      <c r="BC33" s="134"/>
      <c r="BD33" s="69"/>
      <c r="BE33" s="132"/>
      <c r="BF33" s="132"/>
      <c r="BG33" s="134"/>
      <c r="BH33" s="133"/>
      <c r="BI33" s="132"/>
      <c r="BJ33" s="132"/>
      <c r="BK33" s="134"/>
      <c r="BL33" s="69"/>
      <c r="BM33" s="132"/>
      <c r="BN33" s="132"/>
      <c r="BO33" s="134"/>
      <c r="BP33" s="69"/>
      <c r="BQ33" s="132"/>
      <c r="BR33" s="132"/>
      <c r="BS33" s="134"/>
      <c r="BT33" s="133"/>
      <c r="BU33" s="132"/>
      <c r="BV33" s="132"/>
      <c r="BW33" s="134"/>
      <c r="BX33" s="69"/>
      <c r="BY33" s="132"/>
      <c r="BZ33" s="132"/>
      <c r="CA33" s="134"/>
      <c r="CB33" s="69"/>
      <c r="CC33" s="132"/>
      <c r="CD33" s="132"/>
      <c r="CE33" s="134"/>
      <c r="CF33" s="133"/>
      <c r="CG33" s="132"/>
      <c r="CH33" s="132"/>
      <c r="CI33" s="134"/>
      <c r="CJ33" s="69"/>
      <c r="CK33" s="132"/>
      <c r="CL33" s="132"/>
      <c r="CM33" s="134"/>
      <c r="CN33" s="69"/>
      <c r="CO33" s="132"/>
      <c r="CP33" s="132"/>
      <c r="CQ33" s="134"/>
      <c r="CR33" s="133"/>
      <c r="CS33" s="132"/>
      <c r="CT33" s="132"/>
      <c r="CU33" s="134"/>
      <c r="CV33" s="69"/>
      <c r="CW33" s="132"/>
      <c r="CX33" s="132"/>
      <c r="CY33" s="134"/>
      <c r="CZ33" s="69"/>
      <c r="DA33" s="132"/>
      <c r="DB33" s="132"/>
      <c r="DC33" s="134"/>
      <c r="DD33" s="133"/>
      <c r="DE33" s="132"/>
      <c r="DF33" s="132"/>
      <c r="DG33" s="134"/>
      <c r="DH33" s="69"/>
      <c r="DI33" s="132"/>
      <c r="DJ33" s="132"/>
      <c r="DK33" s="134"/>
      <c r="DL33" s="69"/>
      <c r="DM33" s="132"/>
      <c r="DN33" s="132"/>
      <c r="DO33" s="134"/>
      <c r="DP33" s="133"/>
      <c r="DQ33" s="132"/>
      <c r="DR33" s="132"/>
      <c r="DS33" s="134"/>
      <c r="DT33" s="69"/>
      <c r="DU33" s="132"/>
      <c r="DV33" s="132"/>
      <c r="DW33" s="134"/>
      <c r="DX33" s="69"/>
      <c r="DY33" s="132"/>
      <c r="DZ33" s="132"/>
      <c r="EA33" s="134"/>
      <c r="EB33" s="133"/>
      <c r="EC33" s="132"/>
      <c r="ED33" s="132"/>
      <c r="EE33" s="134"/>
      <c r="EF33" s="69"/>
      <c r="EG33" s="132"/>
      <c r="EH33" s="132"/>
      <c r="EI33" s="134"/>
      <c r="EJ33" s="69"/>
      <c r="EK33" s="132"/>
      <c r="EL33" s="132"/>
      <c r="EM33" s="134"/>
      <c r="EN33" s="133"/>
      <c r="EO33" s="132"/>
      <c r="EP33" s="132"/>
      <c r="EQ33" s="134"/>
      <c r="ER33" s="69"/>
      <c r="ES33" s="132"/>
      <c r="ET33" s="132"/>
      <c r="EU33" s="134"/>
      <c r="EV33" s="69"/>
      <c r="EW33" s="132"/>
      <c r="EX33" s="132"/>
      <c r="EY33" s="134"/>
      <c r="EZ33" s="133"/>
      <c r="FA33" s="132"/>
      <c r="FB33" s="132"/>
      <c r="FC33" s="134"/>
      <c r="FD33" s="69"/>
      <c r="FE33" s="132"/>
      <c r="FF33" s="132"/>
      <c r="FG33" s="134"/>
      <c r="FH33" s="69"/>
      <c r="FI33" s="132"/>
      <c r="FJ33" s="132"/>
      <c r="FK33" s="134"/>
      <c r="FL33" s="133"/>
      <c r="FM33" s="132"/>
      <c r="FN33" s="132"/>
      <c r="FO33" s="134"/>
      <c r="FP33" s="69"/>
      <c r="FQ33" s="132"/>
      <c r="FR33" s="132"/>
      <c r="FS33" s="134"/>
      <c r="FT33" s="69"/>
      <c r="FU33" s="132"/>
      <c r="FV33" s="132"/>
      <c r="FW33" s="134"/>
      <c r="FX33" s="133"/>
      <c r="FY33" s="132"/>
      <c r="FZ33" s="132"/>
      <c r="GA33" s="134"/>
      <c r="GB33" s="69"/>
      <c r="GC33" s="132"/>
      <c r="GD33" s="132"/>
      <c r="GE33" s="134"/>
      <c r="GF33" s="69"/>
      <c r="GG33" s="132"/>
      <c r="GH33" s="132"/>
      <c r="GI33" s="134"/>
      <c r="GJ33" s="133"/>
      <c r="GK33" s="132"/>
      <c r="GL33" s="132"/>
      <c r="GM33" s="134"/>
      <c r="GN33" s="69"/>
      <c r="GO33" s="132"/>
      <c r="GP33" s="132"/>
      <c r="GQ33" s="134"/>
      <c r="GR33" s="69"/>
      <c r="GS33" s="132"/>
      <c r="GT33" s="132"/>
      <c r="GU33" s="134"/>
      <c r="GV33" s="133"/>
      <c r="GW33" s="132"/>
      <c r="GX33" s="132"/>
      <c r="GY33" s="134"/>
      <c r="GZ33" s="69"/>
      <c r="HA33" s="132"/>
      <c r="HB33" s="132"/>
      <c r="HC33" s="134"/>
      <c r="HD33" s="69"/>
      <c r="HE33" s="132"/>
      <c r="HF33" s="132"/>
      <c r="HG33" s="134"/>
      <c r="HH33" s="133"/>
      <c r="HI33" s="132"/>
      <c r="HJ33" s="132"/>
      <c r="HK33" s="134"/>
      <c r="HL33" s="69"/>
      <c r="HM33" s="132"/>
      <c r="HN33" s="132"/>
      <c r="HO33" s="134"/>
      <c r="HP33" s="69"/>
      <c r="HQ33" s="132"/>
      <c r="HR33" s="132"/>
      <c r="HS33" s="134"/>
      <c r="HT33" s="133"/>
      <c r="HU33" s="132"/>
      <c r="HV33" s="132"/>
      <c r="HW33" s="134"/>
      <c r="HX33" s="69"/>
      <c r="HY33" s="132"/>
      <c r="HZ33" s="132"/>
      <c r="IA33" s="134"/>
      <c r="IB33" s="69"/>
      <c r="IC33" s="132"/>
      <c r="ID33" s="132"/>
      <c r="IE33" s="134"/>
      <c r="IF33" s="133"/>
      <c r="IG33" s="132"/>
      <c r="IH33" s="132"/>
      <c r="II33" s="134"/>
      <c r="IJ33" s="69"/>
      <c r="IK33" s="132"/>
      <c r="IL33" s="132"/>
      <c r="IM33" s="134"/>
      <c r="IN33" s="69"/>
      <c r="IO33" s="132"/>
      <c r="IP33" s="132"/>
      <c r="IQ33" s="134"/>
      <c r="IR33" s="133"/>
      <c r="IS33" s="132"/>
      <c r="IT33" s="132"/>
    </row>
    <row r="34" spans="1:254" s="132" customFormat="1" ht="17.25" customHeight="1">
      <c r="A34" s="71" t="s">
        <v>277</v>
      </c>
      <c r="B34" s="71"/>
      <c r="C34" s="212">
        <v>60</v>
      </c>
      <c r="D34" s="212" t="s">
        <v>281</v>
      </c>
      <c r="E34" s="69" t="s">
        <v>281</v>
      </c>
      <c r="F34" s="69">
        <v>865260</v>
      </c>
      <c r="G34" s="69">
        <v>964000</v>
      </c>
      <c r="H34" s="69">
        <v>89.757261410788374</v>
      </c>
      <c r="I34" s="69">
        <v>101674</v>
      </c>
      <c r="J34" s="69">
        <v>313544</v>
      </c>
      <c r="K34" s="70">
        <v>32.427346720077566</v>
      </c>
    </row>
    <row r="35" spans="1:254" s="132" customFormat="1" ht="17.25" customHeight="1">
      <c r="A35" s="71" t="s">
        <v>278</v>
      </c>
      <c r="B35" s="71"/>
      <c r="C35" s="212">
        <v>91000720</v>
      </c>
      <c r="D35" s="212">
        <v>141439000</v>
      </c>
      <c r="E35" s="69">
        <v>64.339199230763782</v>
      </c>
      <c r="F35" s="69">
        <v>468541950</v>
      </c>
      <c r="G35" s="69">
        <v>593765189</v>
      </c>
      <c r="H35" s="69">
        <v>78.910309779039608</v>
      </c>
      <c r="I35" s="69">
        <v>464049857</v>
      </c>
      <c r="J35" s="69">
        <v>523042016</v>
      </c>
      <c r="K35" s="70">
        <v>88.721334578214837</v>
      </c>
    </row>
    <row r="36" spans="1:254" s="132" customFormat="1" ht="17.25" customHeight="1">
      <c r="A36" s="71" t="s">
        <v>77</v>
      </c>
      <c r="B36" s="71"/>
      <c r="C36" s="212">
        <v>1852113074</v>
      </c>
      <c r="D36" s="212">
        <v>1123628001</v>
      </c>
      <c r="E36" s="69">
        <v>164.83329646036472</v>
      </c>
      <c r="F36" s="69" t="s">
        <v>281</v>
      </c>
      <c r="G36" s="69" t="s">
        <v>281</v>
      </c>
      <c r="H36" s="69" t="s">
        <v>281</v>
      </c>
      <c r="I36" s="69" t="s">
        <v>281</v>
      </c>
      <c r="J36" s="69" t="s">
        <v>281</v>
      </c>
      <c r="K36" s="70" t="s">
        <v>281</v>
      </c>
    </row>
    <row r="37" spans="1:254" s="132" customFormat="1" ht="17.25" customHeight="1">
      <c r="A37" s="71" t="s">
        <v>279</v>
      </c>
      <c r="B37" s="71"/>
      <c r="C37" s="212" t="s">
        <v>281</v>
      </c>
      <c r="D37" s="212" t="s">
        <v>281</v>
      </c>
      <c r="E37" s="69" t="s">
        <v>281</v>
      </c>
      <c r="F37" s="69" t="s">
        <v>281</v>
      </c>
      <c r="G37" s="69" t="s">
        <v>281</v>
      </c>
      <c r="H37" s="69" t="s">
        <v>281</v>
      </c>
      <c r="I37" s="69">
        <v>2945132</v>
      </c>
      <c r="J37" s="69">
        <v>6368662</v>
      </c>
      <c r="K37" s="70">
        <v>46.244124747081884</v>
      </c>
    </row>
    <row r="38" spans="1:254" s="132" customFormat="1" ht="17.25" customHeight="1">
      <c r="A38" s="71" t="s">
        <v>73</v>
      </c>
      <c r="B38" s="71"/>
      <c r="C38" s="212" t="s">
        <v>281</v>
      </c>
      <c r="D38" s="212" t="s">
        <v>281</v>
      </c>
      <c r="E38" s="69" t="s">
        <v>281</v>
      </c>
      <c r="F38" s="69">
        <v>1440198</v>
      </c>
      <c r="G38" s="69">
        <v>1515000</v>
      </c>
      <c r="H38" s="69">
        <v>95.062574257425752</v>
      </c>
      <c r="I38" s="69" t="s">
        <v>281</v>
      </c>
      <c r="J38" s="69" t="s">
        <v>281</v>
      </c>
      <c r="K38" s="70" t="s">
        <v>281</v>
      </c>
    </row>
    <row r="39" spans="1:254" s="132" customFormat="1" ht="17.25" customHeight="1">
      <c r="A39" s="71" t="s">
        <v>67</v>
      </c>
      <c r="B39" s="71"/>
      <c r="C39" s="212">
        <v>7315</v>
      </c>
      <c r="D39" s="212">
        <v>2000</v>
      </c>
      <c r="E39" s="69">
        <v>365.75</v>
      </c>
      <c r="F39" s="69">
        <v>4407135</v>
      </c>
      <c r="G39" s="69">
        <v>4523000</v>
      </c>
      <c r="H39" s="69">
        <v>97.438315277470707</v>
      </c>
      <c r="I39" s="69">
        <v>267739</v>
      </c>
      <c r="J39" s="69">
        <v>837740</v>
      </c>
      <c r="K39" s="70">
        <v>31.959677226824549</v>
      </c>
    </row>
    <row r="40" spans="1:254" s="132" customFormat="1" ht="17.25" customHeight="1">
      <c r="A40" s="71" t="s">
        <v>114</v>
      </c>
      <c r="B40" s="71"/>
      <c r="C40" s="212">
        <v>1458281</v>
      </c>
      <c r="D40" s="212">
        <v>1184000</v>
      </c>
      <c r="E40" s="69">
        <v>123.16562499999999</v>
      </c>
      <c r="F40" s="69">
        <v>6607235</v>
      </c>
      <c r="G40" s="69">
        <v>7336000</v>
      </c>
      <c r="H40" s="69">
        <v>90.065907851690298</v>
      </c>
      <c r="I40" s="69">
        <v>1150796</v>
      </c>
      <c r="J40" s="69">
        <v>2788667</v>
      </c>
      <c r="K40" s="70">
        <v>41.266884859325266</v>
      </c>
    </row>
    <row r="41" spans="1:254" s="132" customFormat="1" ht="17.25" customHeight="1">
      <c r="A41" s="71" t="s">
        <v>136</v>
      </c>
      <c r="B41" s="71"/>
      <c r="C41" s="212">
        <v>20646</v>
      </c>
      <c r="D41" s="212">
        <v>10000</v>
      </c>
      <c r="E41" s="69">
        <v>206.46</v>
      </c>
      <c r="F41" s="69">
        <v>2257725</v>
      </c>
      <c r="G41" s="69">
        <v>2500000</v>
      </c>
      <c r="H41" s="69">
        <v>90.308999999999997</v>
      </c>
      <c r="I41" s="69">
        <v>324664</v>
      </c>
      <c r="J41" s="69">
        <v>1253274</v>
      </c>
      <c r="K41" s="70">
        <v>25.905268919645664</v>
      </c>
    </row>
    <row r="42" spans="1:254" s="132" customFormat="1" ht="17.25" customHeight="1">
      <c r="A42" s="71" t="s">
        <v>81</v>
      </c>
      <c r="B42" s="71"/>
      <c r="C42" s="212">
        <v>9146814</v>
      </c>
      <c r="D42" s="212">
        <v>11300000</v>
      </c>
      <c r="E42" s="69">
        <v>80.945256637168143</v>
      </c>
      <c r="F42" s="69">
        <v>5372586</v>
      </c>
      <c r="G42" s="69">
        <v>5372587</v>
      </c>
      <c r="H42" s="69">
        <v>99.9999813869929</v>
      </c>
      <c r="I42" s="69">
        <v>1303915</v>
      </c>
      <c r="J42" s="69">
        <v>2234975</v>
      </c>
      <c r="K42" s="70">
        <v>58.341368471683133</v>
      </c>
    </row>
    <row r="43" spans="1:254" s="132" customFormat="1" ht="17.25" customHeight="1">
      <c r="A43" s="71" t="s">
        <v>68</v>
      </c>
      <c r="B43" s="71"/>
      <c r="C43" s="212">
        <v>3815</v>
      </c>
      <c r="D43" s="212">
        <v>5000</v>
      </c>
      <c r="E43" s="69">
        <v>76.3</v>
      </c>
      <c r="F43" s="69">
        <v>7260534</v>
      </c>
      <c r="G43" s="69">
        <v>7576000</v>
      </c>
      <c r="H43" s="69">
        <v>95.835982048574436</v>
      </c>
      <c r="I43" s="69">
        <v>2213584</v>
      </c>
      <c r="J43" s="69">
        <v>4437400</v>
      </c>
      <c r="K43" s="70">
        <v>49.8847072610087</v>
      </c>
    </row>
    <row r="44" spans="1:254" s="132" customFormat="1" ht="17.25" customHeight="1">
      <c r="A44" s="71" t="s">
        <v>280</v>
      </c>
      <c r="B44" s="71"/>
      <c r="C44" s="212">
        <v>104073960</v>
      </c>
      <c r="D44" s="212">
        <v>78070000</v>
      </c>
      <c r="E44" s="69">
        <v>133.30851799666965</v>
      </c>
      <c r="F44" s="69">
        <v>11428962</v>
      </c>
      <c r="G44" s="69">
        <v>14509000</v>
      </c>
      <c r="H44" s="69">
        <v>78.771534909366608</v>
      </c>
      <c r="I44" s="69">
        <v>4490001</v>
      </c>
      <c r="J44" s="69">
        <v>10555762</v>
      </c>
      <c r="K44" s="70">
        <v>42.53601966395226</v>
      </c>
    </row>
    <row r="45" spans="1:254" ht="20.25" customHeight="1">
      <c r="A45" s="7" t="s">
        <v>41</v>
      </c>
      <c r="B45" s="136"/>
      <c r="C45" s="57">
        <f>SUM(C6:C44)</f>
        <v>2175629273</v>
      </c>
      <c r="D45" s="57">
        <f>SUM(D6:D44)</f>
        <v>1463917001</v>
      </c>
      <c r="E45" s="57">
        <v>149</v>
      </c>
      <c r="F45" s="57">
        <f>SUM(F6:F44)</f>
        <v>1867950676</v>
      </c>
      <c r="G45" s="57">
        <f>SUM(G6:G44)</f>
        <v>1994201521</v>
      </c>
      <c r="H45" s="57">
        <v>94</v>
      </c>
      <c r="I45" s="57">
        <f>SUM(I6:I44)</f>
        <v>767409436</v>
      </c>
      <c r="J45" s="57">
        <f>SUM(J6:J44)</f>
        <v>1080149984</v>
      </c>
      <c r="K45" s="57">
        <v>71</v>
      </c>
    </row>
    <row r="46" spans="1:254" ht="17.25" customHeight="1">
      <c r="A46" s="128"/>
      <c r="B46" s="128"/>
      <c r="C46" s="128"/>
      <c r="D46" s="128"/>
      <c r="E46" s="137"/>
      <c r="F46" s="128"/>
      <c r="G46" s="128"/>
      <c r="H46" s="137"/>
      <c r="I46" s="128"/>
      <c r="J46" s="128"/>
      <c r="K46" s="137"/>
      <c r="L46" s="128"/>
    </row>
    <row r="47" spans="1:254" ht="17.25" customHeight="1">
      <c r="A47" s="128"/>
      <c r="B47" s="128"/>
      <c r="C47" s="128"/>
      <c r="D47" s="128"/>
      <c r="E47" s="137"/>
      <c r="F47" s="128"/>
      <c r="G47" s="128"/>
      <c r="H47" s="137"/>
      <c r="I47" s="128"/>
      <c r="J47" s="128"/>
      <c r="K47" s="137"/>
      <c r="L47" s="128"/>
    </row>
    <row r="48" spans="1:254" ht="17.25" customHeight="1">
      <c r="A48" s="128"/>
      <c r="B48" s="128"/>
      <c r="C48" s="128"/>
      <c r="D48" s="128"/>
      <c r="E48" s="137"/>
      <c r="F48" s="128"/>
      <c r="G48" s="128"/>
      <c r="H48" s="137"/>
      <c r="I48" s="128"/>
      <c r="J48" s="128"/>
      <c r="K48" s="137"/>
      <c r="L48" s="128"/>
    </row>
    <row r="49" spans="1:12" ht="17.25" customHeight="1">
      <c r="A49" s="128"/>
      <c r="B49" s="128"/>
      <c r="C49" s="128"/>
      <c r="D49" s="128"/>
      <c r="E49" s="137"/>
      <c r="F49" s="128"/>
      <c r="G49" s="128"/>
      <c r="H49" s="137"/>
      <c r="I49" s="128"/>
      <c r="J49" s="128"/>
      <c r="K49" s="137"/>
      <c r="L49" s="128"/>
    </row>
    <row r="50" spans="1:12" ht="17.25" customHeight="1">
      <c r="A50" s="128"/>
      <c r="B50" s="128"/>
      <c r="C50" s="128"/>
      <c r="D50" s="128"/>
      <c r="E50" s="137"/>
      <c r="F50" s="128"/>
      <c r="G50" s="128"/>
      <c r="H50" s="137"/>
      <c r="I50" s="128"/>
      <c r="J50" s="128"/>
      <c r="K50" s="137"/>
      <c r="L50" s="128"/>
    </row>
    <row r="51" spans="1:12" ht="17.25" customHeight="1">
      <c r="A51" s="128"/>
      <c r="B51" s="128"/>
      <c r="C51" s="128"/>
      <c r="D51" s="128"/>
      <c r="E51" s="137"/>
      <c r="F51" s="128"/>
      <c r="G51" s="128"/>
      <c r="H51" s="137"/>
      <c r="I51" s="128"/>
      <c r="J51" s="128"/>
      <c r="K51" s="137"/>
      <c r="L51" s="128"/>
    </row>
    <row r="52" spans="1:12" ht="17.25" customHeight="1">
      <c r="A52" s="128"/>
      <c r="B52" s="128"/>
      <c r="C52" s="128"/>
      <c r="D52" s="128"/>
      <c r="E52" s="137"/>
      <c r="F52" s="128"/>
      <c r="G52" s="128"/>
      <c r="H52" s="137"/>
      <c r="I52" s="128"/>
      <c r="J52" s="128"/>
      <c r="K52" s="137"/>
      <c r="L52" s="128"/>
    </row>
    <row r="53" spans="1:12" ht="17.25" customHeight="1">
      <c r="A53" s="138"/>
      <c r="B53" s="138"/>
      <c r="C53" s="128"/>
      <c r="D53" s="128"/>
      <c r="E53" s="137"/>
      <c r="F53" s="128"/>
      <c r="G53" s="128"/>
      <c r="H53" s="137"/>
      <c r="I53" s="128"/>
      <c r="J53" s="128"/>
      <c r="K53" s="137"/>
      <c r="L53" s="128"/>
    </row>
    <row r="54" spans="1:12" ht="17.25" customHeight="1">
      <c r="A54" s="128"/>
      <c r="B54" s="128"/>
      <c r="C54" s="128"/>
      <c r="D54" s="128"/>
      <c r="E54" s="137"/>
      <c r="F54" s="128"/>
      <c r="G54" s="128"/>
      <c r="H54" s="137"/>
      <c r="I54" s="128"/>
      <c r="J54" s="128"/>
      <c r="K54" s="137"/>
      <c r="L54" s="128"/>
    </row>
    <row r="55" spans="1:12" ht="17.25" customHeight="1">
      <c r="A55" s="128"/>
      <c r="B55" s="128"/>
      <c r="C55" s="128"/>
      <c r="D55" s="128"/>
      <c r="E55" s="137"/>
      <c r="F55" s="128"/>
      <c r="G55" s="128"/>
      <c r="H55" s="137"/>
      <c r="I55" s="128"/>
      <c r="J55" s="128"/>
      <c r="K55" s="137"/>
      <c r="L55" s="128"/>
    </row>
    <row r="56" spans="1:12" ht="17.25" customHeight="1">
      <c r="A56" s="128"/>
      <c r="B56" s="128"/>
      <c r="C56" s="128"/>
      <c r="D56" s="128"/>
      <c r="E56" s="137"/>
      <c r="F56" s="128"/>
      <c r="G56" s="128"/>
      <c r="H56" s="137"/>
      <c r="I56" s="128"/>
      <c r="J56" s="128"/>
      <c r="K56" s="137"/>
      <c r="L56" s="128"/>
    </row>
    <row r="57" spans="1:12" ht="17.25" customHeight="1">
      <c r="A57" s="128"/>
      <c r="B57" s="128"/>
      <c r="C57" s="128"/>
      <c r="D57" s="128"/>
      <c r="E57" s="137"/>
      <c r="F57" s="128"/>
      <c r="G57" s="128"/>
      <c r="H57" s="137"/>
      <c r="I57" s="128"/>
      <c r="J57" s="128"/>
      <c r="K57" s="137"/>
      <c r="L57" s="128"/>
    </row>
    <row r="58" spans="1:12" ht="17.25" customHeight="1">
      <c r="A58" s="128"/>
      <c r="B58" s="128"/>
      <c r="C58" s="128"/>
      <c r="D58" s="128"/>
      <c r="E58" s="137"/>
      <c r="F58" s="128"/>
      <c r="G58" s="128"/>
      <c r="H58" s="137"/>
      <c r="I58" s="128"/>
      <c r="J58" s="128"/>
      <c r="K58" s="137"/>
      <c r="L58" s="128"/>
    </row>
    <row r="59" spans="1:12" ht="17.25" customHeight="1">
      <c r="A59" s="128"/>
      <c r="B59" s="128"/>
      <c r="C59" s="128"/>
      <c r="D59" s="128"/>
      <c r="E59" s="137"/>
      <c r="F59" s="128"/>
      <c r="G59" s="128"/>
      <c r="H59" s="137"/>
      <c r="I59" s="128"/>
      <c r="J59" s="128"/>
      <c r="K59" s="137"/>
      <c r="L59" s="128"/>
    </row>
    <row r="60" spans="1:12" ht="17.25" customHeight="1">
      <c r="A60" s="128"/>
      <c r="B60" s="128"/>
      <c r="C60" s="128"/>
      <c r="D60" s="128"/>
      <c r="E60" s="137"/>
      <c r="F60" s="128"/>
      <c r="G60" s="128"/>
      <c r="H60" s="137"/>
      <c r="I60" s="128"/>
      <c r="J60" s="128"/>
      <c r="K60" s="137"/>
      <c r="L60" s="128"/>
    </row>
    <row r="61" spans="1:12" ht="17.25" customHeight="1">
      <c r="A61" s="128"/>
      <c r="B61" s="128"/>
      <c r="C61" s="128"/>
      <c r="D61" s="128"/>
      <c r="E61" s="137"/>
      <c r="F61" s="128"/>
      <c r="G61" s="128"/>
      <c r="H61" s="137"/>
      <c r="I61" s="128"/>
      <c r="J61" s="128"/>
      <c r="K61" s="137"/>
      <c r="L61" s="128"/>
    </row>
    <row r="62" spans="1:12" ht="17.25" customHeight="1">
      <c r="A62" s="128"/>
      <c r="B62" s="128"/>
      <c r="C62" s="128"/>
      <c r="D62" s="128"/>
      <c r="E62" s="137"/>
      <c r="F62" s="128"/>
      <c r="G62" s="128"/>
      <c r="H62" s="137"/>
      <c r="I62" s="128"/>
      <c r="J62" s="128"/>
      <c r="K62" s="137"/>
      <c r="L62" s="128"/>
    </row>
    <row r="63" spans="1:12" ht="17.25" customHeight="1">
      <c r="A63" s="128"/>
      <c r="B63" s="128"/>
      <c r="C63" s="128"/>
      <c r="D63" s="128"/>
      <c r="E63" s="137"/>
      <c r="F63" s="128"/>
      <c r="G63" s="128"/>
      <c r="H63" s="137"/>
      <c r="I63" s="128"/>
      <c r="J63" s="128"/>
      <c r="K63" s="137"/>
      <c r="L63" s="128"/>
    </row>
    <row r="64" spans="1:12" ht="17.25" customHeight="1">
      <c r="A64" s="128"/>
      <c r="B64" s="128"/>
      <c r="C64" s="128"/>
      <c r="D64" s="128"/>
      <c r="E64" s="137"/>
      <c r="F64" s="128"/>
      <c r="G64" s="128"/>
      <c r="H64" s="137"/>
      <c r="I64" s="128"/>
      <c r="J64" s="128"/>
      <c r="K64" s="137"/>
      <c r="L64" s="128"/>
    </row>
    <row r="65" spans="1:12" ht="17.25" customHeight="1">
      <c r="A65" s="128"/>
      <c r="B65" s="128"/>
      <c r="C65" s="128"/>
      <c r="D65" s="128"/>
      <c r="E65" s="137"/>
      <c r="F65" s="128"/>
      <c r="G65" s="128"/>
      <c r="H65" s="137"/>
      <c r="I65" s="128"/>
      <c r="J65" s="128"/>
      <c r="K65" s="137"/>
      <c r="L65" s="128"/>
    </row>
    <row r="66" spans="1:12" ht="17.25" customHeight="1">
      <c r="A66" s="128"/>
      <c r="B66" s="128"/>
      <c r="C66" s="128"/>
      <c r="D66" s="128"/>
      <c r="E66" s="137"/>
      <c r="F66" s="128"/>
      <c r="G66" s="128"/>
      <c r="H66" s="137"/>
      <c r="I66" s="128"/>
      <c r="J66" s="128"/>
      <c r="K66" s="137"/>
      <c r="L66" s="128"/>
    </row>
    <row r="67" spans="1:12" ht="17.25" customHeight="1">
      <c r="A67" s="128"/>
      <c r="B67" s="128"/>
      <c r="C67" s="128"/>
      <c r="D67" s="128"/>
      <c r="E67" s="137"/>
      <c r="F67" s="128"/>
      <c r="G67" s="128"/>
      <c r="H67" s="137"/>
      <c r="I67" s="128"/>
      <c r="J67" s="128"/>
      <c r="K67" s="137"/>
      <c r="L67" s="128"/>
    </row>
    <row r="68" spans="1:12" ht="17.25" customHeight="1">
      <c r="A68" s="128"/>
      <c r="B68" s="128"/>
      <c r="C68" s="128"/>
      <c r="D68" s="128"/>
      <c r="E68" s="137"/>
      <c r="F68" s="128"/>
      <c r="G68" s="128"/>
      <c r="H68" s="137"/>
      <c r="I68" s="128"/>
      <c r="J68" s="128"/>
      <c r="K68" s="137"/>
      <c r="L68" s="128"/>
    </row>
    <row r="69" spans="1:12" ht="17.25" customHeight="1">
      <c r="A69" s="128"/>
      <c r="B69" s="128"/>
      <c r="C69" s="128"/>
      <c r="D69" s="128"/>
      <c r="E69" s="137"/>
      <c r="F69" s="128"/>
      <c r="G69" s="128"/>
      <c r="H69" s="137"/>
      <c r="I69" s="128"/>
      <c r="J69" s="128"/>
      <c r="K69" s="137"/>
      <c r="L69" s="128"/>
    </row>
    <row r="70" spans="1:12" ht="17.25" customHeight="1">
      <c r="A70" s="128"/>
      <c r="B70" s="128"/>
      <c r="C70" s="128"/>
      <c r="D70" s="128"/>
      <c r="E70" s="137"/>
      <c r="F70" s="128"/>
      <c r="G70" s="128"/>
      <c r="H70" s="137"/>
      <c r="I70" s="128"/>
      <c r="J70" s="128"/>
      <c r="K70" s="137"/>
      <c r="L70" s="128"/>
    </row>
    <row r="71" spans="1:12" ht="17.25" customHeight="1">
      <c r="A71" s="128"/>
      <c r="B71" s="128"/>
      <c r="C71" s="128"/>
      <c r="D71" s="128"/>
      <c r="E71" s="137"/>
      <c r="F71" s="128"/>
      <c r="G71" s="128"/>
      <c r="H71" s="137"/>
      <c r="I71" s="128"/>
      <c r="J71" s="128"/>
      <c r="K71" s="137"/>
      <c r="L71" s="128"/>
    </row>
    <row r="72" spans="1:12" ht="17.25" customHeight="1">
      <c r="A72" s="128"/>
      <c r="B72" s="128"/>
      <c r="C72" s="128"/>
      <c r="D72" s="128"/>
      <c r="E72" s="137"/>
      <c r="F72" s="128"/>
      <c r="G72" s="128"/>
      <c r="H72" s="137"/>
      <c r="I72" s="128"/>
      <c r="J72" s="128"/>
      <c r="K72" s="137"/>
      <c r="L72" s="128"/>
    </row>
    <row r="73" spans="1:12" ht="17.25" customHeight="1">
      <c r="A73" s="128"/>
      <c r="B73" s="128"/>
      <c r="C73" s="128"/>
      <c r="D73" s="128"/>
      <c r="E73" s="137"/>
      <c r="F73" s="128"/>
      <c r="G73" s="128"/>
      <c r="H73" s="137"/>
      <c r="I73" s="128"/>
      <c r="J73" s="128"/>
      <c r="K73" s="137"/>
      <c r="L73" s="128"/>
    </row>
    <row r="74" spans="1:12" ht="17.25" customHeight="1">
      <c r="A74" s="128"/>
      <c r="B74" s="128"/>
      <c r="C74" s="128"/>
      <c r="D74" s="128"/>
      <c r="E74" s="137"/>
      <c r="F74" s="128"/>
      <c r="G74" s="128"/>
      <c r="H74" s="137"/>
      <c r="I74" s="128"/>
      <c r="J74" s="128"/>
      <c r="K74" s="137"/>
      <c r="L74" s="128"/>
    </row>
    <row r="75" spans="1:12" ht="17.25" customHeight="1">
      <c r="A75" s="128"/>
      <c r="B75" s="128"/>
      <c r="C75" s="128"/>
      <c r="D75" s="128"/>
      <c r="E75" s="137"/>
      <c r="F75" s="128"/>
      <c r="G75" s="128"/>
      <c r="H75" s="137"/>
      <c r="I75" s="128"/>
      <c r="J75" s="128"/>
      <c r="K75" s="137"/>
      <c r="L75" s="128"/>
    </row>
    <row r="76" spans="1:12" ht="17.25" customHeight="1">
      <c r="A76" s="128"/>
      <c r="B76" s="128"/>
      <c r="C76" s="128"/>
      <c r="D76" s="128"/>
      <c r="E76" s="137"/>
      <c r="F76" s="128"/>
      <c r="G76" s="128"/>
      <c r="H76" s="137"/>
      <c r="I76" s="128"/>
      <c r="J76" s="128"/>
      <c r="K76" s="137"/>
      <c r="L76" s="128"/>
    </row>
    <row r="77" spans="1:12" ht="17.25" customHeight="1">
      <c r="A77" s="128"/>
      <c r="B77" s="128"/>
      <c r="C77" s="128"/>
      <c r="D77" s="128"/>
      <c r="E77" s="137"/>
      <c r="F77" s="128"/>
      <c r="G77" s="128"/>
      <c r="H77" s="137"/>
      <c r="I77" s="128"/>
      <c r="J77" s="128"/>
      <c r="K77" s="137"/>
      <c r="L77" s="128"/>
    </row>
    <row r="78" spans="1:12" ht="17.25" customHeight="1">
      <c r="A78" s="128"/>
      <c r="B78" s="128"/>
      <c r="C78" s="128"/>
      <c r="D78" s="128"/>
      <c r="E78" s="137"/>
      <c r="F78" s="128"/>
      <c r="G78" s="128"/>
      <c r="H78" s="137"/>
      <c r="I78" s="128"/>
      <c r="J78" s="128"/>
      <c r="K78" s="137"/>
      <c r="L78" s="128"/>
    </row>
    <row r="79" spans="1:12" ht="17.25" customHeight="1">
      <c r="A79" s="128"/>
      <c r="B79" s="128"/>
      <c r="C79" s="128"/>
      <c r="D79" s="128"/>
      <c r="E79" s="137"/>
      <c r="F79" s="128"/>
      <c r="G79" s="128"/>
      <c r="H79" s="137"/>
      <c r="I79" s="128"/>
      <c r="J79" s="128"/>
      <c r="K79" s="137"/>
      <c r="L79" s="128"/>
    </row>
    <row r="80" spans="1:12" ht="17.25" customHeight="1">
      <c r="A80" s="128"/>
      <c r="B80" s="128"/>
      <c r="C80" s="128"/>
      <c r="D80" s="128"/>
      <c r="E80" s="137"/>
      <c r="F80" s="128"/>
      <c r="G80" s="128"/>
      <c r="H80" s="137"/>
      <c r="I80" s="128"/>
      <c r="J80" s="128"/>
      <c r="K80" s="137"/>
      <c r="L80" s="128"/>
    </row>
    <row r="81" spans="1:12" ht="17.25" customHeight="1">
      <c r="A81" s="128"/>
      <c r="B81" s="128"/>
      <c r="C81" s="128"/>
      <c r="D81" s="128"/>
      <c r="E81" s="137"/>
      <c r="F81" s="128"/>
      <c r="G81" s="128"/>
      <c r="H81" s="137"/>
      <c r="I81" s="128"/>
      <c r="J81" s="128"/>
      <c r="K81" s="137"/>
      <c r="L81" s="128"/>
    </row>
    <row r="82" spans="1:12" ht="17.25" customHeight="1">
      <c r="A82" s="128"/>
      <c r="B82" s="128"/>
      <c r="C82" s="128"/>
      <c r="D82" s="128"/>
      <c r="E82" s="137"/>
      <c r="F82" s="128"/>
      <c r="G82" s="128"/>
      <c r="H82" s="137"/>
      <c r="I82" s="128"/>
      <c r="J82" s="128"/>
      <c r="K82" s="137"/>
      <c r="L82" s="128"/>
    </row>
    <row r="83" spans="1:12" ht="17.25" customHeight="1">
      <c r="A83" s="128"/>
      <c r="B83" s="128"/>
      <c r="C83" s="128"/>
      <c r="D83" s="128"/>
      <c r="E83" s="137"/>
      <c r="F83" s="128"/>
      <c r="G83" s="128"/>
      <c r="H83" s="137"/>
      <c r="I83" s="128"/>
      <c r="J83" s="128"/>
      <c r="K83" s="137"/>
      <c r="L83" s="128"/>
    </row>
    <row r="84" spans="1:12" ht="17.25" customHeight="1">
      <c r="A84" s="128"/>
      <c r="B84" s="128"/>
      <c r="C84" s="128"/>
      <c r="D84" s="128"/>
      <c r="E84" s="137"/>
      <c r="F84" s="128"/>
      <c r="G84" s="128"/>
      <c r="H84" s="137"/>
      <c r="I84" s="128"/>
      <c r="J84" s="128"/>
      <c r="K84" s="137"/>
      <c r="L84" s="128"/>
    </row>
    <row r="85" spans="1:12" ht="17.25" customHeight="1">
      <c r="A85" s="128"/>
      <c r="B85" s="128"/>
      <c r="C85" s="128"/>
      <c r="D85" s="128"/>
      <c r="E85" s="137"/>
      <c r="F85" s="128"/>
      <c r="G85" s="128"/>
      <c r="H85" s="137"/>
      <c r="I85" s="128"/>
      <c r="J85" s="128"/>
      <c r="K85" s="137"/>
      <c r="L85" s="128"/>
    </row>
    <row r="86" spans="1:12" ht="17.25" customHeight="1">
      <c r="A86" s="128"/>
      <c r="B86" s="128"/>
      <c r="C86" s="128"/>
      <c r="D86" s="128"/>
      <c r="E86" s="137"/>
      <c r="F86" s="128"/>
      <c r="G86" s="128"/>
      <c r="H86" s="137"/>
      <c r="I86" s="128"/>
      <c r="J86" s="128"/>
      <c r="K86" s="137"/>
      <c r="L86" s="128"/>
    </row>
    <row r="87" spans="1:12" ht="17.25" customHeight="1">
      <c r="A87" s="128"/>
      <c r="B87" s="128"/>
      <c r="C87" s="128"/>
      <c r="D87" s="128"/>
      <c r="E87" s="137"/>
      <c r="F87" s="128"/>
      <c r="G87" s="128"/>
      <c r="H87" s="137"/>
      <c r="I87" s="128"/>
      <c r="J87" s="128"/>
      <c r="K87" s="137"/>
      <c r="L87" s="128"/>
    </row>
    <row r="88" spans="1:12" ht="17.25" customHeight="1">
      <c r="A88" s="128"/>
      <c r="B88" s="128"/>
      <c r="C88" s="128"/>
      <c r="D88" s="128"/>
      <c r="E88" s="137"/>
      <c r="F88" s="128"/>
      <c r="G88" s="128"/>
      <c r="H88" s="137"/>
      <c r="I88" s="128"/>
      <c r="J88" s="128"/>
      <c r="K88" s="137"/>
      <c r="L88" s="128"/>
    </row>
    <row r="89" spans="1:12" ht="17.25" customHeight="1">
      <c r="A89" s="128"/>
      <c r="B89" s="128"/>
      <c r="C89" s="128"/>
      <c r="D89" s="128"/>
      <c r="E89" s="137"/>
      <c r="F89" s="128"/>
      <c r="G89" s="128"/>
      <c r="H89" s="137"/>
      <c r="I89" s="128"/>
      <c r="J89" s="128"/>
      <c r="K89" s="137"/>
      <c r="L89" s="128"/>
    </row>
    <row r="90" spans="1:12" ht="17.25" customHeight="1">
      <c r="A90" s="128"/>
      <c r="B90" s="128"/>
      <c r="C90" s="128"/>
      <c r="D90" s="128"/>
      <c r="E90" s="137"/>
      <c r="F90" s="128"/>
      <c r="G90" s="128"/>
      <c r="H90" s="137"/>
      <c r="I90" s="128"/>
      <c r="J90" s="128"/>
      <c r="K90" s="137"/>
      <c r="L90" s="128"/>
    </row>
    <row r="91" spans="1:12" ht="17.25" customHeight="1">
      <c r="A91" s="128"/>
      <c r="B91" s="128"/>
      <c r="C91" s="128"/>
      <c r="D91" s="128"/>
      <c r="E91" s="137"/>
      <c r="F91" s="128"/>
      <c r="G91" s="128"/>
      <c r="H91" s="137"/>
      <c r="I91" s="128"/>
      <c r="J91" s="128"/>
      <c r="K91" s="137"/>
      <c r="L91" s="128"/>
    </row>
    <row r="92" spans="1:12" ht="17.25" customHeight="1">
      <c r="A92" s="128"/>
      <c r="B92" s="128"/>
      <c r="C92" s="128"/>
      <c r="D92" s="128"/>
      <c r="E92" s="137"/>
      <c r="F92" s="128"/>
      <c r="G92" s="128"/>
      <c r="H92" s="137"/>
      <c r="I92" s="128"/>
      <c r="J92" s="128"/>
      <c r="K92" s="137"/>
      <c r="L92" s="128"/>
    </row>
    <row r="93" spans="1:12" ht="17.25" customHeight="1">
      <c r="A93" s="128"/>
      <c r="B93" s="128"/>
      <c r="C93" s="128"/>
      <c r="D93" s="128"/>
      <c r="E93" s="137"/>
      <c r="F93" s="128"/>
      <c r="G93" s="128"/>
      <c r="H93" s="137"/>
      <c r="I93" s="128"/>
      <c r="J93" s="128"/>
      <c r="K93" s="137"/>
      <c r="L93" s="128"/>
    </row>
    <row r="94" spans="1:12" ht="17.25" customHeight="1">
      <c r="A94" s="128"/>
      <c r="B94" s="128"/>
      <c r="C94" s="128"/>
      <c r="D94" s="128"/>
      <c r="E94" s="137"/>
      <c r="F94" s="128"/>
      <c r="G94" s="128"/>
      <c r="H94" s="137"/>
      <c r="I94" s="128"/>
      <c r="J94" s="128"/>
      <c r="K94" s="137"/>
      <c r="L94" s="128"/>
    </row>
    <row r="95" spans="1:12" ht="17.25" customHeight="1">
      <c r="A95" s="128"/>
      <c r="B95" s="128"/>
      <c r="C95" s="128"/>
      <c r="D95" s="128"/>
      <c r="E95" s="137"/>
      <c r="F95" s="128"/>
      <c r="G95" s="128"/>
      <c r="H95" s="137"/>
      <c r="I95" s="128"/>
      <c r="J95" s="128"/>
      <c r="K95" s="137"/>
      <c r="L95" s="128"/>
    </row>
    <row r="96" spans="1:12" ht="17.25" customHeight="1">
      <c r="A96" s="128"/>
      <c r="B96" s="128"/>
      <c r="C96" s="128"/>
      <c r="D96" s="128"/>
      <c r="E96" s="137"/>
      <c r="F96" s="128"/>
      <c r="G96" s="128"/>
      <c r="H96" s="137"/>
      <c r="I96" s="128"/>
      <c r="J96" s="128"/>
      <c r="K96" s="137"/>
      <c r="L96" s="128"/>
    </row>
    <row r="97" spans="1:12" ht="17.25" customHeight="1">
      <c r="A97" s="128"/>
      <c r="B97" s="128"/>
      <c r="C97" s="128"/>
      <c r="D97" s="128"/>
      <c r="E97" s="137"/>
      <c r="F97" s="128"/>
      <c r="G97" s="128"/>
      <c r="H97" s="137"/>
      <c r="I97" s="128"/>
      <c r="J97" s="128"/>
      <c r="K97" s="137"/>
      <c r="L97" s="128"/>
    </row>
    <row r="98" spans="1:12" ht="17.25" customHeight="1">
      <c r="A98" s="128"/>
      <c r="B98" s="128"/>
      <c r="C98" s="128"/>
      <c r="D98" s="128"/>
      <c r="E98" s="137"/>
      <c r="F98" s="128"/>
      <c r="G98" s="128"/>
      <c r="H98" s="137"/>
      <c r="I98" s="128"/>
      <c r="J98" s="128"/>
      <c r="K98" s="137"/>
      <c r="L98" s="128"/>
    </row>
    <row r="99" spans="1:12" ht="17.25" customHeight="1">
      <c r="A99" s="128"/>
      <c r="B99" s="128"/>
      <c r="C99" s="128"/>
      <c r="D99" s="128"/>
      <c r="E99" s="137"/>
      <c r="F99" s="128"/>
      <c r="G99" s="128"/>
      <c r="H99" s="137"/>
      <c r="I99" s="128"/>
      <c r="J99" s="128"/>
      <c r="K99" s="137"/>
      <c r="L99" s="128"/>
    </row>
    <row r="100" spans="1:12" ht="17.25" customHeight="1">
      <c r="A100" s="128"/>
      <c r="B100" s="128"/>
      <c r="C100" s="128"/>
      <c r="D100" s="128"/>
      <c r="E100" s="137"/>
      <c r="F100" s="128"/>
      <c r="G100" s="128"/>
      <c r="H100" s="137"/>
      <c r="I100" s="128"/>
      <c r="J100" s="128"/>
      <c r="K100" s="137"/>
      <c r="L100" s="128"/>
    </row>
    <row r="101" spans="1:12" ht="17.25" customHeight="1">
      <c r="A101" s="128"/>
      <c r="B101" s="128"/>
      <c r="C101" s="128"/>
      <c r="D101" s="128"/>
      <c r="E101" s="137"/>
      <c r="F101" s="128"/>
      <c r="G101" s="128"/>
      <c r="H101" s="137"/>
      <c r="I101" s="128"/>
      <c r="J101" s="128"/>
      <c r="K101" s="137"/>
      <c r="L101" s="128"/>
    </row>
    <row r="102" spans="1:12" ht="17.25" customHeight="1">
      <c r="A102" s="128"/>
      <c r="B102" s="128"/>
      <c r="C102" s="128"/>
      <c r="D102" s="128"/>
      <c r="E102" s="137"/>
      <c r="F102" s="128"/>
      <c r="G102" s="128"/>
      <c r="H102" s="137"/>
      <c r="I102" s="128"/>
      <c r="J102" s="128"/>
      <c r="K102" s="137"/>
      <c r="L102" s="128"/>
    </row>
    <row r="103" spans="1:12" ht="17.25" customHeight="1">
      <c r="A103" s="128"/>
      <c r="B103" s="128"/>
      <c r="C103" s="128"/>
      <c r="D103" s="128"/>
      <c r="E103" s="137"/>
      <c r="F103" s="128"/>
      <c r="G103" s="128"/>
      <c r="H103" s="137"/>
      <c r="I103" s="128"/>
      <c r="J103" s="128"/>
      <c r="K103" s="137"/>
      <c r="L103" s="128"/>
    </row>
    <row r="104" spans="1:12" ht="17.25" customHeight="1">
      <c r="A104" s="128"/>
      <c r="B104" s="128"/>
      <c r="C104" s="128"/>
      <c r="D104" s="128"/>
      <c r="E104" s="137"/>
      <c r="F104" s="128"/>
      <c r="G104" s="128"/>
      <c r="H104" s="137"/>
      <c r="I104" s="128"/>
      <c r="J104" s="128"/>
      <c r="K104" s="137"/>
      <c r="L104" s="128"/>
    </row>
    <row r="105" spans="1:12" ht="17.25" customHeight="1">
      <c r="A105" s="128"/>
      <c r="B105" s="128"/>
      <c r="C105" s="128"/>
      <c r="D105" s="128"/>
      <c r="E105" s="137"/>
      <c r="F105" s="128"/>
      <c r="G105" s="128"/>
      <c r="H105" s="137"/>
      <c r="I105" s="128"/>
      <c r="J105" s="128"/>
      <c r="K105" s="137"/>
      <c r="L105" s="128"/>
    </row>
    <row r="106" spans="1:12" ht="17.25" customHeight="1">
      <c r="A106" s="128"/>
      <c r="B106" s="128"/>
      <c r="C106" s="128"/>
      <c r="D106" s="128"/>
      <c r="E106" s="137"/>
      <c r="F106" s="128"/>
      <c r="G106" s="128"/>
      <c r="H106" s="137"/>
      <c r="I106" s="128"/>
      <c r="J106" s="128"/>
      <c r="K106" s="137"/>
      <c r="L106" s="128"/>
    </row>
    <row r="107" spans="1:12" ht="17.25" customHeight="1">
      <c r="A107" s="128"/>
      <c r="B107" s="128"/>
      <c r="C107" s="128"/>
      <c r="D107" s="128"/>
      <c r="E107" s="137"/>
      <c r="F107" s="128"/>
      <c r="G107" s="128"/>
      <c r="H107" s="137"/>
      <c r="I107" s="128"/>
      <c r="J107" s="128"/>
      <c r="K107" s="137"/>
      <c r="L107" s="128"/>
    </row>
    <row r="108" spans="1:12" ht="17.25" customHeight="1">
      <c r="A108" s="128"/>
      <c r="B108" s="128"/>
      <c r="C108" s="128"/>
      <c r="D108" s="128"/>
      <c r="E108" s="137"/>
      <c r="F108" s="128"/>
      <c r="G108" s="128"/>
      <c r="H108" s="137"/>
      <c r="I108" s="128"/>
      <c r="J108" s="128"/>
      <c r="K108" s="137"/>
      <c r="L108" s="128"/>
    </row>
    <row r="109" spans="1:12" ht="17.25" customHeight="1">
      <c r="A109" s="128"/>
      <c r="B109" s="128"/>
      <c r="C109" s="128"/>
      <c r="D109" s="128"/>
      <c r="E109" s="137"/>
      <c r="F109" s="128"/>
      <c r="G109" s="128"/>
      <c r="H109" s="137"/>
      <c r="I109" s="128"/>
      <c r="J109" s="128"/>
      <c r="K109" s="137"/>
      <c r="L109" s="128"/>
    </row>
    <row r="110" spans="1:12" ht="17.25" customHeight="1">
      <c r="A110" s="128"/>
      <c r="B110" s="128"/>
      <c r="C110" s="128"/>
      <c r="D110" s="128"/>
      <c r="E110" s="137"/>
      <c r="F110" s="128"/>
      <c r="G110" s="128"/>
      <c r="H110" s="137"/>
      <c r="I110" s="128"/>
      <c r="J110" s="128"/>
      <c r="K110" s="137"/>
      <c r="L110" s="128"/>
    </row>
    <row r="111" spans="1:12" ht="17.25" customHeight="1">
      <c r="A111" s="128"/>
      <c r="B111" s="128"/>
      <c r="C111" s="128"/>
      <c r="D111" s="128"/>
      <c r="E111" s="137"/>
      <c r="F111" s="128"/>
      <c r="G111" s="128"/>
      <c r="H111" s="137"/>
      <c r="I111" s="128"/>
      <c r="J111" s="128"/>
      <c r="K111" s="137"/>
      <c r="L111" s="128"/>
    </row>
    <row r="112" spans="1:12" ht="17.25" customHeight="1">
      <c r="A112" s="128"/>
      <c r="B112" s="128"/>
      <c r="C112" s="128"/>
      <c r="D112" s="128"/>
      <c r="E112" s="137"/>
      <c r="F112" s="128"/>
      <c r="G112" s="128"/>
      <c r="H112" s="137"/>
      <c r="I112" s="128"/>
      <c r="J112" s="128"/>
      <c r="K112" s="137"/>
      <c r="L112" s="128"/>
    </row>
    <row r="113" spans="1:12" ht="17.25" customHeight="1">
      <c r="A113" s="128"/>
      <c r="B113" s="128"/>
      <c r="C113" s="128"/>
      <c r="D113" s="128"/>
      <c r="E113" s="137"/>
      <c r="F113" s="128"/>
      <c r="G113" s="128"/>
      <c r="H113" s="137"/>
      <c r="I113" s="128"/>
      <c r="J113" s="128"/>
      <c r="K113" s="137"/>
      <c r="L113" s="128"/>
    </row>
    <row r="114" spans="1:12" ht="17.25" customHeight="1">
      <c r="A114" s="128"/>
      <c r="B114" s="128"/>
      <c r="C114" s="128"/>
      <c r="D114" s="128"/>
      <c r="E114" s="137"/>
      <c r="F114" s="128"/>
      <c r="G114" s="128"/>
      <c r="H114" s="137"/>
      <c r="I114" s="128"/>
      <c r="J114" s="128"/>
      <c r="K114" s="137"/>
      <c r="L114" s="128"/>
    </row>
    <row r="115" spans="1:12" ht="17.25" customHeight="1">
      <c r="A115" s="128"/>
      <c r="B115" s="128"/>
      <c r="C115" s="128"/>
      <c r="D115" s="128"/>
      <c r="E115" s="137"/>
      <c r="F115" s="128"/>
      <c r="G115" s="128"/>
      <c r="H115" s="137"/>
      <c r="I115" s="128"/>
      <c r="J115" s="128"/>
      <c r="K115" s="137"/>
      <c r="L115" s="128"/>
    </row>
    <row r="116" spans="1:12" ht="17.25" customHeight="1">
      <c r="A116" s="128"/>
      <c r="B116" s="128"/>
      <c r="C116" s="128"/>
      <c r="D116" s="128"/>
      <c r="E116" s="137"/>
      <c r="F116" s="128"/>
      <c r="G116" s="128"/>
      <c r="H116" s="137"/>
      <c r="I116" s="128"/>
      <c r="J116" s="128"/>
      <c r="K116" s="137"/>
      <c r="L116" s="128"/>
    </row>
    <row r="117" spans="1:12" ht="17.25" customHeight="1">
      <c r="A117" s="128"/>
      <c r="B117" s="128"/>
      <c r="C117" s="128"/>
      <c r="D117" s="128"/>
      <c r="E117" s="137"/>
      <c r="F117" s="128"/>
      <c r="G117" s="128"/>
      <c r="H117" s="137"/>
      <c r="I117" s="128"/>
      <c r="J117" s="128"/>
      <c r="K117" s="137"/>
      <c r="L117" s="128"/>
    </row>
    <row r="118" spans="1:12" ht="17.25" customHeight="1">
      <c r="A118" s="128"/>
      <c r="B118" s="128"/>
      <c r="C118" s="128"/>
      <c r="D118" s="128"/>
      <c r="E118" s="137"/>
      <c r="F118" s="128"/>
      <c r="G118" s="128"/>
      <c r="H118" s="137"/>
      <c r="I118" s="128"/>
      <c r="J118" s="128"/>
      <c r="K118" s="137"/>
      <c r="L118" s="128"/>
    </row>
    <row r="119" spans="1:12" ht="17.25" customHeight="1">
      <c r="A119" s="128"/>
      <c r="B119" s="128"/>
      <c r="C119" s="128"/>
      <c r="D119" s="128"/>
      <c r="E119" s="137"/>
      <c r="F119" s="128"/>
      <c r="G119" s="128"/>
      <c r="H119" s="137"/>
      <c r="I119" s="128"/>
      <c r="J119" s="128"/>
      <c r="K119" s="137"/>
      <c r="L119" s="128"/>
    </row>
    <row r="120" spans="1:12" ht="17.25" customHeight="1">
      <c r="A120" s="128"/>
      <c r="B120" s="128"/>
      <c r="C120" s="128"/>
      <c r="D120" s="128"/>
      <c r="E120" s="137"/>
      <c r="F120" s="128"/>
      <c r="G120" s="128"/>
      <c r="H120" s="137"/>
      <c r="I120" s="128"/>
      <c r="J120" s="128"/>
      <c r="K120" s="137"/>
      <c r="L120" s="128"/>
    </row>
    <row r="121" spans="1:12" ht="17.25" customHeight="1">
      <c r="A121" s="128"/>
      <c r="B121" s="128"/>
      <c r="C121" s="128"/>
      <c r="D121" s="128"/>
      <c r="E121" s="137"/>
      <c r="F121" s="128"/>
      <c r="G121" s="128"/>
      <c r="H121" s="137"/>
      <c r="I121" s="128"/>
      <c r="J121" s="128"/>
      <c r="K121" s="137"/>
      <c r="L121" s="128"/>
    </row>
    <row r="122" spans="1:12" ht="17.25" customHeight="1">
      <c r="A122" s="128"/>
      <c r="B122" s="128"/>
      <c r="C122" s="128"/>
      <c r="D122" s="128"/>
      <c r="E122" s="137"/>
      <c r="F122" s="128"/>
      <c r="G122" s="128"/>
      <c r="H122" s="137"/>
      <c r="I122" s="128"/>
      <c r="J122" s="128"/>
      <c r="K122" s="137"/>
      <c r="L122" s="128"/>
    </row>
    <row r="123" spans="1:12" ht="17.25" customHeight="1">
      <c r="A123" s="128"/>
      <c r="B123" s="128"/>
      <c r="C123" s="128"/>
      <c r="D123" s="128"/>
      <c r="E123" s="137"/>
      <c r="F123" s="128"/>
      <c r="G123" s="128"/>
      <c r="H123" s="137"/>
      <c r="I123" s="128"/>
      <c r="J123" s="128"/>
      <c r="K123" s="137"/>
      <c r="L123" s="128"/>
    </row>
    <row r="124" spans="1:12" ht="17.25" customHeight="1">
      <c r="A124" s="128"/>
      <c r="B124" s="128"/>
      <c r="C124" s="128"/>
      <c r="D124" s="128"/>
      <c r="E124" s="137"/>
      <c r="F124" s="128"/>
      <c r="G124" s="128"/>
      <c r="H124" s="137"/>
      <c r="I124" s="128"/>
      <c r="J124" s="128"/>
      <c r="K124" s="137"/>
      <c r="L124" s="128"/>
    </row>
    <row r="125" spans="1:12" ht="17.25" customHeight="1">
      <c r="A125" s="128"/>
      <c r="B125" s="128"/>
      <c r="C125" s="128"/>
      <c r="D125" s="128"/>
      <c r="E125" s="137"/>
      <c r="F125" s="128"/>
      <c r="G125" s="128"/>
      <c r="H125" s="137"/>
      <c r="I125" s="128"/>
      <c r="J125" s="128"/>
      <c r="K125" s="137"/>
      <c r="L125" s="128"/>
    </row>
    <row r="126" spans="1:12" ht="17.25" customHeight="1">
      <c r="A126" s="128"/>
      <c r="B126" s="128"/>
      <c r="C126" s="128"/>
      <c r="D126" s="128"/>
      <c r="E126" s="137"/>
      <c r="F126" s="128"/>
      <c r="G126" s="128"/>
      <c r="H126" s="137"/>
      <c r="I126" s="128"/>
      <c r="J126" s="128"/>
      <c r="K126" s="137"/>
      <c r="L126" s="128"/>
    </row>
  </sheetData>
  <mergeCells count="6">
    <mergeCell ref="C3:K3"/>
    <mergeCell ref="A1:J1"/>
    <mergeCell ref="C4:E4"/>
    <mergeCell ref="F4:H4"/>
    <mergeCell ref="I4:K4"/>
    <mergeCell ref="A4:A5"/>
  </mergeCells>
  <phoneticPr fontId="0" type="noConversion"/>
  <pageMargins left="0.17" right="0.17" top="0.82" bottom="0.64" header="0.46" footer="0.39"/>
  <pageSetup paperSize="9" scale="87" firstPageNumber="8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6"/>
  <sheetViews>
    <sheetView view="pageBreakPreview" zoomScaleNormal="100" zoomScaleSheetLayoutView="100" workbookViewId="0">
      <selection sqref="A1:K1"/>
    </sheetView>
  </sheetViews>
  <sheetFormatPr defaultRowHeight="12.75"/>
  <cols>
    <col min="1" max="1" width="25.85546875" style="19" customWidth="1"/>
    <col min="2" max="2" width="12.140625" style="20" customWidth="1"/>
    <col min="3" max="8" width="11.140625" style="20" customWidth="1"/>
    <col min="9" max="11" width="12.140625" style="20" customWidth="1"/>
    <col min="12" max="16384" width="9.140625" style="19"/>
  </cols>
  <sheetData>
    <row r="1" spans="1:12" s="139" customFormat="1" ht="18.75">
      <c r="A1" s="217" t="s">
        <v>18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19"/>
    </row>
    <row r="2" spans="1:12" ht="22.5" customHeight="1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2" ht="13.5" customHeight="1">
      <c r="A3" s="223" t="s">
        <v>76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</row>
    <row r="4" spans="1:12" s="20" customFormat="1" ht="38.25">
      <c r="A4" s="140" t="s">
        <v>124</v>
      </c>
      <c r="B4" s="120" t="s">
        <v>25</v>
      </c>
      <c r="C4" s="140" t="s">
        <v>26</v>
      </c>
      <c r="D4" s="140" t="s">
        <v>1049</v>
      </c>
      <c r="E4" s="140" t="s">
        <v>1050</v>
      </c>
      <c r="F4" s="120" t="s">
        <v>28</v>
      </c>
      <c r="G4" s="140" t="s">
        <v>29</v>
      </c>
      <c r="H4" s="140" t="s">
        <v>1051</v>
      </c>
      <c r="I4" s="120" t="s">
        <v>39</v>
      </c>
      <c r="J4" s="120" t="s">
        <v>40</v>
      </c>
      <c r="K4" s="140" t="s">
        <v>265</v>
      </c>
    </row>
    <row r="5" spans="1:12" s="144" customFormat="1">
      <c r="A5" s="141" t="s">
        <v>56</v>
      </c>
      <c r="B5" s="142" t="s">
        <v>281</v>
      </c>
      <c r="C5" s="143">
        <v>27317235</v>
      </c>
      <c r="D5" s="143">
        <v>4656673</v>
      </c>
      <c r="E5" s="143">
        <v>60188</v>
      </c>
      <c r="F5" s="143" t="s">
        <v>281</v>
      </c>
      <c r="G5" s="143">
        <v>164517</v>
      </c>
      <c r="H5" s="143">
        <v>724669</v>
      </c>
      <c r="I5" s="142">
        <v>32923282</v>
      </c>
      <c r="J5" s="142">
        <v>46437000</v>
      </c>
      <c r="K5" s="142">
        <v>35099410</v>
      </c>
    </row>
    <row r="6" spans="1:12" s="144" customFormat="1">
      <c r="A6" s="141" t="s">
        <v>57</v>
      </c>
      <c r="B6" s="142" t="s">
        <v>281</v>
      </c>
      <c r="C6" s="143">
        <v>0</v>
      </c>
      <c r="D6" s="143">
        <v>440</v>
      </c>
      <c r="E6" s="143">
        <v>0</v>
      </c>
      <c r="F6" s="143" t="s">
        <v>281</v>
      </c>
      <c r="G6" s="143" t="s">
        <v>281</v>
      </c>
      <c r="H6" s="143" t="s">
        <v>281</v>
      </c>
      <c r="I6" s="142">
        <v>440</v>
      </c>
      <c r="J6" s="142" t="s">
        <v>281</v>
      </c>
      <c r="K6" s="142">
        <v>870</v>
      </c>
    </row>
    <row r="7" spans="1:12" s="144" customFormat="1">
      <c r="A7" s="141" t="s">
        <v>282</v>
      </c>
      <c r="B7" s="142" t="s">
        <v>281</v>
      </c>
      <c r="C7" s="143">
        <v>150</v>
      </c>
      <c r="D7" s="143">
        <v>1968</v>
      </c>
      <c r="E7" s="143">
        <v>0</v>
      </c>
      <c r="F7" s="143" t="s">
        <v>281</v>
      </c>
      <c r="G7" s="143">
        <v>600</v>
      </c>
      <c r="H7" s="143">
        <v>70</v>
      </c>
      <c r="I7" s="142">
        <v>2788</v>
      </c>
      <c r="J7" s="142">
        <v>6000</v>
      </c>
      <c r="K7" s="142">
        <v>2317</v>
      </c>
    </row>
    <row r="8" spans="1:12" s="144" customFormat="1">
      <c r="A8" s="141" t="s">
        <v>58</v>
      </c>
      <c r="B8" s="142" t="s">
        <v>281</v>
      </c>
      <c r="C8" s="143">
        <v>587100</v>
      </c>
      <c r="D8" s="143">
        <v>0</v>
      </c>
      <c r="E8" s="143">
        <v>0</v>
      </c>
      <c r="F8" s="143" t="s">
        <v>281</v>
      </c>
      <c r="G8" s="143" t="s">
        <v>281</v>
      </c>
      <c r="H8" s="143">
        <v>431036</v>
      </c>
      <c r="I8" s="142">
        <v>1018136</v>
      </c>
      <c r="J8" s="142">
        <v>1831000</v>
      </c>
      <c r="K8" s="142">
        <v>1835908</v>
      </c>
    </row>
    <row r="9" spans="1:12" s="144" customFormat="1">
      <c r="A9" s="71" t="s">
        <v>283</v>
      </c>
      <c r="B9" s="142" t="s">
        <v>281</v>
      </c>
      <c r="C9" s="143">
        <v>4394679</v>
      </c>
      <c r="D9" s="143">
        <v>15847</v>
      </c>
      <c r="E9" s="143">
        <v>125486</v>
      </c>
      <c r="F9" s="143" t="s">
        <v>281</v>
      </c>
      <c r="G9" s="143" t="s">
        <v>281</v>
      </c>
      <c r="H9" s="143">
        <v>4492624</v>
      </c>
      <c r="I9" s="142">
        <v>9028636</v>
      </c>
      <c r="J9" s="142">
        <v>10158000</v>
      </c>
      <c r="K9" s="142">
        <v>8361910</v>
      </c>
    </row>
    <row r="10" spans="1:12" s="144" customFormat="1">
      <c r="A10" s="141" t="s">
        <v>269</v>
      </c>
      <c r="B10" s="142" t="s">
        <v>281</v>
      </c>
      <c r="C10" s="143">
        <v>8516414</v>
      </c>
      <c r="D10" s="143">
        <v>140746</v>
      </c>
      <c r="E10" s="143">
        <v>124334</v>
      </c>
      <c r="F10" s="143" t="s">
        <v>281</v>
      </c>
      <c r="G10" s="143">
        <v>174</v>
      </c>
      <c r="H10" s="143">
        <v>4196</v>
      </c>
      <c r="I10" s="142">
        <v>8785864</v>
      </c>
      <c r="J10" s="142">
        <v>8886000</v>
      </c>
      <c r="K10" s="142">
        <v>8681413</v>
      </c>
    </row>
    <row r="11" spans="1:12" s="144" customFormat="1">
      <c r="A11" s="141" t="s">
        <v>59</v>
      </c>
      <c r="B11" s="142" t="s">
        <v>281</v>
      </c>
      <c r="C11" s="143">
        <v>18710</v>
      </c>
      <c r="D11" s="143">
        <v>81602</v>
      </c>
      <c r="E11" s="143">
        <v>0</v>
      </c>
      <c r="F11" s="143" t="s">
        <v>281</v>
      </c>
      <c r="G11" s="143">
        <v>27072</v>
      </c>
      <c r="H11" s="143">
        <v>86137</v>
      </c>
      <c r="I11" s="142">
        <v>213521</v>
      </c>
      <c r="J11" s="142">
        <v>188000</v>
      </c>
      <c r="K11" s="142">
        <v>286563</v>
      </c>
    </row>
    <row r="12" spans="1:12" s="144" customFormat="1">
      <c r="A12" s="141" t="s">
        <v>60</v>
      </c>
      <c r="B12" s="142" t="s">
        <v>281</v>
      </c>
      <c r="C12" s="143">
        <v>42658</v>
      </c>
      <c r="D12" s="143">
        <v>13368444</v>
      </c>
      <c r="E12" s="143">
        <v>31566</v>
      </c>
      <c r="F12" s="143" t="s">
        <v>281</v>
      </c>
      <c r="G12" s="143">
        <v>12422</v>
      </c>
      <c r="H12" s="143">
        <v>3742829</v>
      </c>
      <c r="I12" s="142">
        <v>17197919</v>
      </c>
      <c r="J12" s="142">
        <v>13289000</v>
      </c>
      <c r="K12" s="142">
        <v>13061541</v>
      </c>
    </row>
    <row r="13" spans="1:12" s="144" customFormat="1">
      <c r="A13" s="71" t="s">
        <v>270</v>
      </c>
      <c r="B13" s="142" t="s">
        <v>281</v>
      </c>
      <c r="C13" s="143">
        <v>1715</v>
      </c>
      <c r="D13" s="143">
        <v>145409</v>
      </c>
      <c r="E13" s="143">
        <v>4676</v>
      </c>
      <c r="F13" s="143" t="s">
        <v>281</v>
      </c>
      <c r="G13" s="143">
        <v>75651</v>
      </c>
      <c r="H13" s="143">
        <v>72755</v>
      </c>
      <c r="I13" s="142">
        <v>300206</v>
      </c>
      <c r="J13" s="142">
        <v>330000</v>
      </c>
      <c r="K13" s="142">
        <v>267433</v>
      </c>
    </row>
    <row r="14" spans="1:12" s="144" customFormat="1">
      <c r="A14" s="141" t="s">
        <v>110</v>
      </c>
      <c r="B14" s="142" t="s">
        <v>281</v>
      </c>
      <c r="C14" s="143">
        <v>1872245</v>
      </c>
      <c r="D14" s="143">
        <v>2730</v>
      </c>
      <c r="E14" s="143" t="s">
        <v>281</v>
      </c>
      <c r="F14" s="143" t="s">
        <v>281</v>
      </c>
      <c r="G14" s="143" t="s">
        <v>281</v>
      </c>
      <c r="H14" s="143">
        <v>12296</v>
      </c>
      <c r="I14" s="142">
        <v>1887271</v>
      </c>
      <c r="J14" s="142">
        <v>5043000</v>
      </c>
      <c r="K14" s="142">
        <v>998945</v>
      </c>
    </row>
    <row r="15" spans="1:12" s="144" customFormat="1">
      <c r="A15" s="141" t="s">
        <v>70</v>
      </c>
      <c r="B15" s="142" t="s">
        <v>281</v>
      </c>
      <c r="C15" s="143">
        <v>5380</v>
      </c>
      <c r="D15" s="143" t="s">
        <v>281</v>
      </c>
      <c r="E15" s="143">
        <v>300</v>
      </c>
      <c r="F15" s="143" t="s">
        <v>281</v>
      </c>
      <c r="G15" s="143" t="s">
        <v>281</v>
      </c>
      <c r="H15" s="143">
        <v>9971</v>
      </c>
      <c r="I15" s="142">
        <v>15651</v>
      </c>
      <c r="J15" s="142" t="s">
        <v>281</v>
      </c>
      <c r="K15" s="142">
        <v>6915</v>
      </c>
    </row>
    <row r="16" spans="1:12" s="144" customFormat="1">
      <c r="A16" s="141" t="s">
        <v>106</v>
      </c>
      <c r="B16" s="142" t="s">
        <v>281</v>
      </c>
      <c r="C16" s="143">
        <v>3110</v>
      </c>
      <c r="D16" s="143" t="s">
        <v>281</v>
      </c>
      <c r="E16" s="143" t="s">
        <v>281</v>
      </c>
      <c r="F16" s="143" t="s">
        <v>281</v>
      </c>
      <c r="G16" s="143">
        <v>4729</v>
      </c>
      <c r="H16" s="143">
        <v>19561</v>
      </c>
      <c r="I16" s="142">
        <v>27400</v>
      </c>
      <c r="J16" s="142">
        <v>15000</v>
      </c>
      <c r="K16" s="142">
        <v>22068</v>
      </c>
    </row>
    <row r="17" spans="1:11" s="144" customFormat="1">
      <c r="A17" s="141" t="s">
        <v>69</v>
      </c>
      <c r="B17" s="142" t="s">
        <v>281</v>
      </c>
      <c r="C17" s="143">
        <v>3393255</v>
      </c>
      <c r="D17" s="143">
        <v>158153</v>
      </c>
      <c r="E17" s="143">
        <v>3977040</v>
      </c>
      <c r="F17" s="143" t="s">
        <v>281</v>
      </c>
      <c r="G17" s="143" t="s">
        <v>281</v>
      </c>
      <c r="H17" s="143">
        <v>-29</v>
      </c>
      <c r="I17" s="142">
        <v>7528419</v>
      </c>
      <c r="J17" s="142">
        <v>5827000</v>
      </c>
      <c r="K17" s="142">
        <v>6624325</v>
      </c>
    </row>
    <row r="18" spans="1:11" s="144" customFormat="1">
      <c r="A18" s="141" t="s">
        <v>61</v>
      </c>
      <c r="B18" s="142" t="s">
        <v>281</v>
      </c>
      <c r="C18" s="143">
        <v>283394</v>
      </c>
      <c r="D18" s="143">
        <v>22288</v>
      </c>
      <c r="E18" s="143">
        <v>90754</v>
      </c>
      <c r="F18" s="143" t="s">
        <v>281</v>
      </c>
      <c r="G18" s="143" t="s">
        <v>281</v>
      </c>
      <c r="H18" s="143" t="s">
        <v>281</v>
      </c>
      <c r="I18" s="142">
        <v>396436</v>
      </c>
      <c r="J18" s="142">
        <v>284000</v>
      </c>
      <c r="K18" s="142">
        <v>305050</v>
      </c>
    </row>
    <row r="19" spans="1:11" s="145" customFormat="1">
      <c r="A19" s="141" t="s">
        <v>274</v>
      </c>
      <c r="B19" s="142" t="s">
        <v>281</v>
      </c>
      <c r="C19" s="143">
        <v>27380</v>
      </c>
      <c r="D19" s="143" t="s">
        <v>281</v>
      </c>
      <c r="E19" s="143" t="s">
        <v>281</v>
      </c>
      <c r="F19" s="143" t="s">
        <v>281</v>
      </c>
      <c r="G19" s="143" t="s">
        <v>281</v>
      </c>
      <c r="H19" s="143">
        <v>1689</v>
      </c>
      <c r="I19" s="142">
        <v>29069</v>
      </c>
      <c r="J19" s="142" t="s">
        <v>281</v>
      </c>
      <c r="K19" s="142">
        <v>278563</v>
      </c>
    </row>
    <row r="20" spans="1:11" s="145" customFormat="1">
      <c r="A20" s="141" t="s">
        <v>275</v>
      </c>
      <c r="B20" s="142" t="s">
        <v>281</v>
      </c>
      <c r="C20" s="143">
        <v>258476</v>
      </c>
      <c r="D20" s="143">
        <v>25675</v>
      </c>
      <c r="E20" s="143">
        <v>600</v>
      </c>
      <c r="F20" s="143" t="s">
        <v>281</v>
      </c>
      <c r="G20" s="143">
        <v>8215</v>
      </c>
      <c r="H20" s="143">
        <v>447797</v>
      </c>
      <c r="I20" s="142">
        <v>740763</v>
      </c>
      <c r="J20" s="142">
        <v>230000</v>
      </c>
      <c r="K20" s="142">
        <v>312995</v>
      </c>
    </row>
    <row r="21" spans="1:11" s="145" customFormat="1">
      <c r="A21" s="141" t="s">
        <v>62</v>
      </c>
      <c r="B21" s="142" t="s">
        <v>281</v>
      </c>
      <c r="C21" s="143" t="s">
        <v>281</v>
      </c>
      <c r="D21" s="143" t="s">
        <v>281</v>
      </c>
      <c r="E21" s="143" t="s">
        <v>281</v>
      </c>
      <c r="F21" s="143" t="s">
        <v>281</v>
      </c>
      <c r="G21" s="143" t="s">
        <v>281</v>
      </c>
      <c r="H21" s="143" t="s">
        <v>281</v>
      </c>
      <c r="I21" s="142" t="s">
        <v>281</v>
      </c>
      <c r="J21" s="142" t="s">
        <v>281</v>
      </c>
      <c r="K21" s="142">
        <v>3221</v>
      </c>
    </row>
    <row r="22" spans="1:11" s="145" customFormat="1">
      <c r="A22" s="141" t="s">
        <v>63</v>
      </c>
      <c r="B22" s="142" t="s">
        <v>281</v>
      </c>
      <c r="C22" s="143">
        <v>10465</v>
      </c>
      <c r="D22" s="143">
        <v>4790956</v>
      </c>
      <c r="E22" s="143"/>
      <c r="F22" s="143" t="s">
        <v>281</v>
      </c>
      <c r="G22" s="143">
        <v>610</v>
      </c>
      <c r="H22" s="143">
        <v>128204</v>
      </c>
      <c r="I22" s="142">
        <v>4930235</v>
      </c>
      <c r="J22" s="142">
        <v>6255000</v>
      </c>
      <c r="K22" s="142">
        <v>5226059</v>
      </c>
    </row>
    <row r="23" spans="1:11" s="145" customFormat="1">
      <c r="A23" s="141" t="s">
        <v>64</v>
      </c>
      <c r="B23" s="142" t="s">
        <v>281</v>
      </c>
      <c r="C23" s="143">
        <v>313729</v>
      </c>
      <c r="D23" s="143"/>
      <c r="E23" s="143"/>
      <c r="F23" s="143" t="s">
        <v>281</v>
      </c>
      <c r="G23" s="143">
        <v>400</v>
      </c>
      <c r="H23" s="143">
        <v>14587</v>
      </c>
      <c r="I23" s="142">
        <v>328716</v>
      </c>
      <c r="J23" s="142">
        <v>300000</v>
      </c>
      <c r="K23" s="142">
        <v>279746</v>
      </c>
    </row>
    <row r="24" spans="1:11" s="145" customFormat="1">
      <c r="A24" s="141" t="s">
        <v>65</v>
      </c>
      <c r="B24" s="142" t="s">
        <v>281</v>
      </c>
      <c r="C24" s="143">
        <v>1056190</v>
      </c>
      <c r="D24" s="143">
        <v>28380916</v>
      </c>
      <c r="E24" s="143">
        <v>2794414</v>
      </c>
      <c r="F24" s="143" t="s">
        <v>281</v>
      </c>
      <c r="G24" s="143">
        <v>5300</v>
      </c>
      <c r="H24" s="143">
        <v>213016</v>
      </c>
      <c r="I24" s="142">
        <v>32449836</v>
      </c>
      <c r="J24" s="142">
        <v>9200000</v>
      </c>
      <c r="K24" s="142">
        <v>28208889</v>
      </c>
    </row>
    <row r="25" spans="1:11" s="145" customFormat="1">
      <c r="A25" s="141" t="s">
        <v>74</v>
      </c>
      <c r="B25" s="142" t="s">
        <v>281</v>
      </c>
      <c r="C25" s="143" t="s">
        <v>281</v>
      </c>
      <c r="D25" s="143" t="s">
        <v>281</v>
      </c>
      <c r="E25" s="143" t="s">
        <v>281</v>
      </c>
      <c r="F25" s="143" t="s">
        <v>281</v>
      </c>
      <c r="G25" s="143" t="s">
        <v>281</v>
      </c>
      <c r="H25" s="143" t="s">
        <v>281</v>
      </c>
      <c r="I25" s="142" t="s">
        <v>281</v>
      </c>
      <c r="J25" s="142" t="s">
        <v>281</v>
      </c>
      <c r="K25" s="142">
        <v>1398</v>
      </c>
    </row>
    <row r="26" spans="1:11" s="145" customFormat="1">
      <c r="A26" s="141" t="s">
        <v>277</v>
      </c>
      <c r="B26" s="142" t="s">
        <v>281</v>
      </c>
      <c r="C26" s="143">
        <v>60</v>
      </c>
      <c r="D26" s="143" t="s">
        <v>281</v>
      </c>
      <c r="E26" s="143" t="s">
        <v>281</v>
      </c>
      <c r="F26" s="143" t="s">
        <v>281</v>
      </c>
      <c r="G26" s="143" t="s">
        <v>281</v>
      </c>
      <c r="H26" s="143" t="s">
        <v>281</v>
      </c>
      <c r="I26" s="142">
        <v>60</v>
      </c>
      <c r="J26" s="142" t="s">
        <v>281</v>
      </c>
      <c r="K26" s="142" t="s">
        <v>281</v>
      </c>
    </row>
    <row r="27" spans="1:11" s="145" customFormat="1">
      <c r="A27" s="141" t="s">
        <v>36</v>
      </c>
      <c r="B27" s="142" t="s">
        <v>281</v>
      </c>
      <c r="C27" s="143">
        <v>18842969</v>
      </c>
      <c r="D27" s="143">
        <v>18700</v>
      </c>
      <c r="E27" s="143">
        <v>12197268</v>
      </c>
      <c r="F27" s="143">
        <v>28611517</v>
      </c>
      <c r="G27" s="143" t="s">
        <v>281</v>
      </c>
      <c r="H27" s="143">
        <v>31330266</v>
      </c>
      <c r="I27" s="142">
        <v>91000720</v>
      </c>
      <c r="J27" s="142">
        <v>141439000</v>
      </c>
      <c r="K27" s="142">
        <v>86322258</v>
      </c>
    </row>
    <row r="28" spans="1:11" s="145" customFormat="1">
      <c r="A28" s="141" t="s">
        <v>66</v>
      </c>
      <c r="B28" s="142">
        <v>1852113074</v>
      </c>
      <c r="C28" s="143" t="s">
        <v>281</v>
      </c>
      <c r="D28" s="143" t="s">
        <v>281</v>
      </c>
      <c r="E28" s="143" t="s">
        <v>281</v>
      </c>
      <c r="F28" s="143" t="s">
        <v>281</v>
      </c>
      <c r="G28" s="143" t="s">
        <v>281</v>
      </c>
      <c r="H28" s="143" t="s">
        <v>281</v>
      </c>
      <c r="I28" s="142">
        <v>1852113074</v>
      </c>
      <c r="J28" s="142">
        <v>1123628001</v>
      </c>
      <c r="K28" s="142">
        <v>1417823196</v>
      </c>
    </row>
    <row r="29" spans="1:11" s="145" customFormat="1">
      <c r="A29" s="141" t="s">
        <v>73</v>
      </c>
      <c r="B29" s="146" t="s">
        <v>281</v>
      </c>
      <c r="C29" s="143" t="s">
        <v>281</v>
      </c>
      <c r="D29" s="143" t="s">
        <v>281</v>
      </c>
      <c r="E29" s="143" t="s">
        <v>281</v>
      </c>
      <c r="F29" s="143" t="s">
        <v>281</v>
      </c>
      <c r="G29" s="143" t="s">
        <v>281</v>
      </c>
      <c r="H29" s="143" t="s">
        <v>281</v>
      </c>
      <c r="I29" s="142" t="s">
        <v>281</v>
      </c>
      <c r="J29" s="142" t="s">
        <v>281</v>
      </c>
      <c r="K29" s="142">
        <v>8640</v>
      </c>
    </row>
    <row r="30" spans="1:11" s="145" customFormat="1">
      <c r="A30" s="141" t="s">
        <v>67</v>
      </c>
      <c r="B30" s="142" t="s">
        <v>281</v>
      </c>
      <c r="C30" s="143">
        <v>515</v>
      </c>
      <c r="D30" s="143"/>
      <c r="E30" s="143" t="s">
        <v>281</v>
      </c>
      <c r="F30" s="143" t="s">
        <v>281</v>
      </c>
      <c r="G30" s="143">
        <v>400</v>
      </c>
      <c r="H30" s="143">
        <v>6400</v>
      </c>
      <c r="I30" s="142">
        <v>7315</v>
      </c>
      <c r="J30" s="142">
        <v>2000</v>
      </c>
      <c r="K30" s="142">
        <v>20329</v>
      </c>
    </row>
    <row r="31" spans="1:11" s="145" customFormat="1">
      <c r="A31" s="141" t="s">
        <v>114</v>
      </c>
      <c r="B31" s="142" t="s">
        <v>281</v>
      </c>
      <c r="C31" s="143">
        <v>1453829</v>
      </c>
      <c r="D31" s="143">
        <v>766</v>
      </c>
      <c r="E31" s="143" t="s">
        <v>281</v>
      </c>
      <c r="F31" s="143" t="s">
        <v>281</v>
      </c>
      <c r="G31" s="143">
        <v>3225</v>
      </c>
      <c r="H31" s="143">
        <v>461</v>
      </c>
      <c r="I31" s="142">
        <v>1458281</v>
      </c>
      <c r="J31" s="142">
        <v>1184000</v>
      </c>
      <c r="K31" s="142">
        <v>602274</v>
      </c>
    </row>
    <row r="32" spans="1:11" s="145" customFormat="1">
      <c r="A32" s="141" t="s">
        <v>136</v>
      </c>
      <c r="B32" s="142" t="s">
        <v>281</v>
      </c>
      <c r="C32" s="143">
        <v>4475</v>
      </c>
      <c r="D32" s="143">
        <v>4782</v>
      </c>
      <c r="E32" s="143" t="s">
        <v>281</v>
      </c>
      <c r="F32" s="143" t="s">
        <v>281</v>
      </c>
      <c r="G32" s="143" t="s">
        <v>281</v>
      </c>
      <c r="H32" s="143">
        <v>11389</v>
      </c>
      <c r="I32" s="142">
        <v>20646</v>
      </c>
      <c r="J32" s="142">
        <v>10000</v>
      </c>
      <c r="K32" s="142">
        <v>745</v>
      </c>
    </row>
    <row r="33" spans="1:11" s="145" customFormat="1">
      <c r="A33" s="141" t="s">
        <v>81</v>
      </c>
      <c r="B33" s="142" t="s">
        <v>281</v>
      </c>
      <c r="C33" s="143">
        <v>9006612</v>
      </c>
      <c r="D33" s="143">
        <v>139516</v>
      </c>
      <c r="E33" s="143" t="s">
        <v>281</v>
      </c>
      <c r="F33" s="143" t="s">
        <v>281</v>
      </c>
      <c r="G33" s="143" t="s">
        <v>281</v>
      </c>
      <c r="H33" s="143">
        <v>686</v>
      </c>
      <c r="I33" s="142">
        <v>9146814</v>
      </c>
      <c r="J33" s="142">
        <v>11300000</v>
      </c>
      <c r="K33" s="142">
        <v>6833470</v>
      </c>
    </row>
    <row r="34" spans="1:11" s="145" customFormat="1">
      <c r="A34" s="141" t="s">
        <v>68</v>
      </c>
      <c r="B34" s="142" t="s">
        <v>281</v>
      </c>
      <c r="C34" s="143">
        <v>1071</v>
      </c>
      <c r="D34" s="143" t="s">
        <v>281</v>
      </c>
      <c r="E34" s="143">
        <v>180</v>
      </c>
      <c r="F34" s="143" t="s">
        <v>281</v>
      </c>
      <c r="G34" s="143">
        <v>1343</v>
      </c>
      <c r="H34" s="143">
        <v>1221</v>
      </c>
      <c r="I34" s="142">
        <v>3815</v>
      </c>
      <c r="J34" s="142">
        <v>5000</v>
      </c>
      <c r="K34" s="142">
        <v>1390</v>
      </c>
    </row>
    <row r="35" spans="1:11" s="145" customFormat="1">
      <c r="A35" s="141" t="s">
        <v>280</v>
      </c>
      <c r="B35" s="142" t="s">
        <v>281</v>
      </c>
      <c r="C35" s="143">
        <v>101605347</v>
      </c>
      <c r="D35" s="143">
        <v>76388</v>
      </c>
      <c r="E35" s="143" t="s">
        <v>281</v>
      </c>
      <c r="F35" s="143" t="s">
        <v>281</v>
      </c>
      <c r="G35" s="143">
        <v>51614</v>
      </c>
      <c r="H35" s="143">
        <v>2340611</v>
      </c>
      <c r="I35" s="142">
        <v>104073960</v>
      </c>
      <c r="J35" s="142">
        <v>78070000</v>
      </c>
      <c r="K35" s="142">
        <v>86728095</v>
      </c>
    </row>
    <row r="36" spans="1:11">
      <c r="A36" s="147" t="s">
        <v>41</v>
      </c>
      <c r="B36" s="148">
        <f>SUM(B5:B35)</f>
        <v>1852113074</v>
      </c>
      <c r="C36" s="148">
        <f t="shared" ref="C36:K36" si="0">SUM(C5:C35)</f>
        <v>179017163</v>
      </c>
      <c r="D36" s="148">
        <f t="shared" si="0"/>
        <v>52031999</v>
      </c>
      <c r="E36" s="148">
        <f t="shared" si="0"/>
        <v>19406806</v>
      </c>
      <c r="F36" s="148">
        <f t="shared" si="0"/>
        <v>28611517</v>
      </c>
      <c r="G36" s="148">
        <f t="shared" si="0"/>
        <v>356272</v>
      </c>
      <c r="H36" s="148">
        <f t="shared" si="0"/>
        <v>44092442</v>
      </c>
      <c r="I36" s="148">
        <f t="shared" si="0"/>
        <v>2175629273</v>
      </c>
      <c r="J36" s="148">
        <f t="shared" si="0"/>
        <v>1463917001</v>
      </c>
      <c r="K36" s="148">
        <f t="shared" si="0"/>
        <v>1708205936</v>
      </c>
    </row>
  </sheetData>
  <mergeCells count="2">
    <mergeCell ref="A1:K1"/>
    <mergeCell ref="A3:K3"/>
  </mergeCells>
  <phoneticPr fontId="0" type="noConversion"/>
  <pageMargins left="0.3" right="0.3" top="0.71" bottom="0.26" header="0.32" footer="0.39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47"/>
  <sheetViews>
    <sheetView view="pageBreakPreview" zoomScaleNormal="100" zoomScaleSheetLayoutView="100" workbookViewId="0">
      <selection sqref="A1:I1"/>
    </sheetView>
  </sheetViews>
  <sheetFormatPr defaultRowHeight="12.75"/>
  <cols>
    <col min="1" max="3" width="3.85546875" style="19" customWidth="1"/>
    <col min="4" max="4" width="5.28515625" style="19" bestFit="1" customWidth="1"/>
    <col min="5" max="5" width="28.85546875" style="19" customWidth="1"/>
    <col min="6" max="9" width="15" style="19" customWidth="1"/>
    <col min="10" max="16384" width="9.140625" style="19"/>
  </cols>
  <sheetData>
    <row r="1" spans="1:9" ht="18.75">
      <c r="A1" s="217" t="s">
        <v>19</v>
      </c>
      <c r="B1" s="218"/>
      <c r="C1" s="218"/>
      <c r="D1" s="218"/>
      <c r="E1" s="218"/>
      <c r="F1" s="218"/>
      <c r="G1" s="218"/>
      <c r="H1" s="218"/>
      <c r="I1" s="218"/>
    </row>
    <row r="2" spans="1:9" ht="16.5" customHeight="1">
      <c r="A2" s="40"/>
      <c r="B2" s="40"/>
    </row>
    <row r="3" spans="1:9" ht="18.75" customHeight="1">
      <c r="A3" s="226" t="s">
        <v>145</v>
      </c>
      <c r="B3" s="228"/>
      <c r="C3" s="228"/>
      <c r="D3" s="228"/>
      <c r="E3" s="216" t="s">
        <v>42</v>
      </c>
      <c r="F3" s="226">
        <v>2010</v>
      </c>
      <c r="G3" s="226"/>
      <c r="H3" s="226"/>
      <c r="I3" s="227" t="s">
        <v>265</v>
      </c>
    </row>
    <row r="4" spans="1:9" ht="18.75" customHeight="1">
      <c r="A4" s="116" t="s">
        <v>147</v>
      </c>
      <c r="B4" s="116" t="s">
        <v>148</v>
      </c>
      <c r="C4" s="116" t="s">
        <v>146</v>
      </c>
      <c r="D4" s="116" t="s">
        <v>523</v>
      </c>
      <c r="E4" s="216"/>
      <c r="F4" s="41" t="s">
        <v>40</v>
      </c>
      <c r="G4" s="41" t="s">
        <v>75</v>
      </c>
      <c r="H4" s="41" t="s">
        <v>149</v>
      </c>
      <c r="I4" s="227"/>
    </row>
    <row r="5" spans="1:9" ht="4.5" customHeight="1">
      <c r="A5" s="40"/>
      <c r="B5" s="40"/>
      <c r="C5" s="40"/>
      <c r="D5" s="40"/>
      <c r="E5" s="39"/>
      <c r="F5" s="40"/>
      <c r="G5" s="40"/>
      <c r="H5" s="40"/>
      <c r="I5" s="43"/>
    </row>
    <row r="6" spans="1:9">
      <c r="A6" s="19" t="s">
        <v>284</v>
      </c>
      <c r="B6" s="19" t="s">
        <v>285</v>
      </c>
      <c r="C6" s="19" t="s">
        <v>285</v>
      </c>
      <c r="D6" s="19" t="s">
        <v>286</v>
      </c>
      <c r="E6" s="19" t="s">
        <v>287</v>
      </c>
      <c r="F6" s="45">
        <v>92936790</v>
      </c>
      <c r="G6" s="45">
        <v>118344657</v>
      </c>
      <c r="H6" s="45">
        <f>G6-F6</f>
        <v>25407867</v>
      </c>
      <c r="I6" s="19">
        <v>10575091</v>
      </c>
    </row>
    <row r="7" spans="1:9">
      <c r="A7" s="19" t="s">
        <v>284</v>
      </c>
      <c r="B7" s="19" t="s">
        <v>285</v>
      </c>
      <c r="C7" s="19" t="s">
        <v>285</v>
      </c>
      <c r="D7" s="19" t="s">
        <v>288</v>
      </c>
      <c r="E7" s="19" t="s">
        <v>289</v>
      </c>
      <c r="F7" s="45">
        <v>827281260</v>
      </c>
      <c r="G7" s="45">
        <v>1471676784</v>
      </c>
      <c r="H7" s="45">
        <f t="shared" ref="H7:H70" si="0">G7-F7</f>
        <v>644395524</v>
      </c>
      <c r="I7" s="19">
        <v>1150026420</v>
      </c>
    </row>
    <row r="8" spans="1:9">
      <c r="A8" s="19" t="s">
        <v>284</v>
      </c>
      <c r="B8" s="19" t="s">
        <v>285</v>
      </c>
      <c r="C8" s="19" t="s">
        <v>285</v>
      </c>
      <c r="D8" s="19" t="s">
        <v>290</v>
      </c>
      <c r="E8" s="19" t="s">
        <v>291</v>
      </c>
      <c r="F8" s="45"/>
      <c r="G8" s="45">
        <v>-20709242</v>
      </c>
      <c r="H8" s="45">
        <f t="shared" si="0"/>
        <v>-20709242</v>
      </c>
      <c r="I8" s="19">
        <v>-20858774</v>
      </c>
    </row>
    <row r="9" spans="1:9">
      <c r="A9" s="19" t="s">
        <v>284</v>
      </c>
      <c r="B9" s="19" t="s">
        <v>285</v>
      </c>
      <c r="C9" s="19" t="s">
        <v>292</v>
      </c>
      <c r="D9" s="19" t="s">
        <v>293</v>
      </c>
      <c r="E9" s="19" t="s">
        <v>294</v>
      </c>
      <c r="F9" s="45">
        <v>60186819</v>
      </c>
      <c r="G9" s="45"/>
      <c r="H9" s="45">
        <f t="shared" si="0"/>
        <v>-60186819</v>
      </c>
    </row>
    <row r="10" spans="1:9">
      <c r="A10" s="19" t="s">
        <v>284</v>
      </c>
      <c r="B10" s="19" t="s">
        <v>285</v>
      </c>
      <c r="C10" s="19" t="s">
        <v>292</v>
      </c>
      <c r="D10" s="19" t="s">
        <v>295</v>
      </c>
      <c r="E10" s="19" t="s">
        <v>296</v>
      </c>
      <c r="F10" s="45"/>
      <c r="G10" s="45"/>
      <c r="H10" s="45">
        <f t="shared" si="0"/>
        <v>0</v>
      </c>
      <c r="I10" s="19">
        <v>583235</v>
      </c>
    </row>
    <row r="11" spans="1:9">
      <c r="A11" s="19" t="s">
        <v>284</v>
      </c>
      <c r="B11" s="19" t="s">
        <v>285</v>
      </c>
      <c r="C11" s="19" t="s">
        <v>292</v>
      </c>
      <c r="D11" s="19" t="s">
        <v>297</v>
      </c>
      <c r="E11" s="19" t="s">
        <v>298</v>
      </c>
      <c r="F11" s="45"/>
      <c r="G11" s="45"/>
      <c r="H11" s="45">
        <f t="shared" si="0"/>
        <v>0</v>
      </c>
      <c r="I11" s="19">
        <v>577131</v>
      </c>
    </row>
    <row r="12" spans="1:9">
      <c r="A12" s="19" t="s">
        <v>284</v>
      </c>
      <c r="B12" s="19" t="s">
        <v>285</v>
      </c>
      <c r="C12" s="19" t="s">
        <v>292</v>
      </c>
      <c r="D12" s="19" t="s">
        <v>299</v>
      </c>
      <c r="E12" s="19" t="s">
        <v>300</v>
      </c>
      <c r="F12" s="45"/>
      <c r="G12" s="45"/>
      <c r="H12" s="45">
        <f t="shared" si="0"/>
        <v>0</v>
      </c>
      <c r="I12" s="19">
        <v>22773446</v>
      </c>
    </row>
    <row r="13" spans="1:9">
      <c r="A13" s="19" t="s">
        <v>284</v>
      </c>
      <c r="B13" s="19" t="s">
        <v>285</v>
      </c>
      <c r="C13" s="19" t="s">
        <v>292</v>
      </c>
      <c r="D13" s="19" t="s">
        <v>301</v>
      </c>
      <c r="E13" s="19" t="s">
        <v>302</v>
      </c>
      <c r="F13" s="45"/>
      <c r="G13" s="45">
        <v>8977125</v>
      </c>
      <c r="H13" s="45">
        <f t="shared" si="0"/>
        <v>8977125</v>
      </c>
    </row>
    <row r="14" spans="1:9">
      <c r="A14" s="19" t="s">
        <v>284</v>
      </c>
      <c r="B14" s="19" t="s">
        <v>285</v>
      </c>
      <c r="C14" s="19" t="s">
        <v>292</v>
      </c>
      <c r="D14" s="19" t="s">
        <v>303</v>
      </c>
      <c r="E14" s="19" t="s">
        <v>304</v>
      </c>
      <c r="F14" s="45">
        <v>47942009</v>
      </c>
      <c r="G14" s="45">
        <v>65985042</v>
      </c>
      <c r="H14" s="45">
        <f t="shared" si="0"/>
        <v>18043033</v>
      </c>
      <c r="I14" s="19">
        <v>71742219</v>
      </c>
    </row>
    <row r="15" spans="1:9">
      <c r="A15" s="19" t="s">
        <v>284</v>
      </c>
      <c r="B15" s="19" t="s">
        <v>285</v>
      </c>
      <c r="C15" s="19" t="s">
        <v>292</v>
      </c>
      <c r="D15" s="19" t="s">
        <v>305</v>
      </c>
      <c r="E15" s="19" t="s">
        <v>306</v>
      </c>
      <c r="F15" s="45">
        <v>28365688</v>
      </c>
      <c r="G15" s="45">
        <v>23020142</v>
      </c>
      <c r="H15" s="45">
        <f t="shared" si="0"/>
        <v>-5345546</v>
      </c>
      <c r="I15" s="19">
        <v>19823168</v>
      </c>
    </row>
    <row r="16" spans="1:9">
      <c r="A16" s="19" t="s">
        <v>284</v>
      </c>
      <c r="B16" s="19" t="s">
        <v>285</v>
      </c>
      <c r="C16" s="19" t="s">
        <v>292</v>
      </c>
      <c r="D16" s="19" t="s">
        <v>307</v>
      </c>
      <c r="E16" s="19" t="s">
        <v>308</v>
      </c>
      <c r="F16" s="45">
        <v>10669355</v>
      </c>
      <c r="G16" s="45">
        <v>21854981</v>
      </c>
      <c r="H16" s="45">
        <f t="shared" si="0"/>
        <v>11185626</v>
      </c>
      <c r="I16" s="19">
        <v>23030343</v>
      </c>
    </row>
    <row r="17" spans="1:9">
      <c r="A17" s="19" t="s">
        <v>284</v>
      </c>
      <c r="B17" s="19" t="s">
        <v>285</v>
      </c>
      <c r="C17" s="19" t="s">
        <v>292</v>
      </c>
      <c r="D17" s="19" t="s">
        <v>309</v>
      </c>
      <c r="E17" s="19" t="s">
        <v>310</v>
      </c>
      <c r="F17" s="45">
        <v>32548613</v>
      </c>
      <c r="G17" s="45">
        <v>90249294</v>
      </c>
      <c r="H17" s="45">
        <f t="shared" si="0"/>
        <v>57700681</v>
      </c>
      <c r="I17" s="19">
        <v>72416493</v>
      </c>
    </row>
    <row r="18" spans="1:9">
      <c r="A18" s="19" t="s">
        <v>284</v>
      </c>
      <c r="B18" s="19" t="s">
        <v>285</v>
      </c>
      <c r="C18" s="19" t="s">
        <v>311</v>
      </c>
      <c r="D18" s="19" t="s">
        <v>312</v>
      </c>
      <c r="E18" s="19" t="s">
        <v>150</v>
      </c>
      <c r="F18" s="45">
        <v>19809088</v>
      </c>
      <c r="G18" s="45">
        <v>9033819</v>
      </c>
      <c r="H18" s="45">
        <f t="shared" si="0"/>
        <v>-10775269</v>
      </c>
      <c r="I18" s="19">
        <v>11181100</v>
      </c>
    </row>
    <row r="19" spans="1:9">
      <c r="A19" s="19" t="s">
        <v>284</v>
      </c>
      <c r="B19" s="19" t="s">
        <v>285</v>
      </c>
      <c r="C19" s="19" t="s">
        <v>311</v>
      </c>
      <c r="D19" s="19" t="s">
        <v>313</v>
      </c>
      <c r="E19" s="19" t="s">
        <v>152</v>
      </c>
      <c r="F19" s="45">
        <v>3888379</v>
      </c>
      <c r="G19" s="45">
        <v>3680472</v>
      </c>
      <c r="H19" s="45">
        <f t="shared" si="0"/>
        <v>-207907</v>
      </c>
      <c r="I19" s="19">
        <v>3453326</v>
      </c>
    </row>
    <row r="20" spans="1:9">
      <c r="A20" s="19" t="s">
        <v>284</v>
      </c>
      <c r="B20" s="19" t="s">
        <v>285</v>
      </c>
      <c r="C20" s="19" t="s">
        <v>284</v>
      </c>
      <c r="D20" s="19" t="s">
        <v>314</v>
      </c>
      <c r="E20" s="19" t="s">
        <v>315</v>
      </c>
      <c r="F20" s="45"/>
      <c r="G20" s="45">
        <v>60000000</v>
      </c>
      <c r="H20" s="45">
        <f t="shared" si="0"/>
        <v>60000000</v>
      </c>
      <c r="I20" s="19">
        <v>52500000</v>
      </c>
    </row>
    <row r="21" spans="1:9" s="46" customFormat="1">
      <c r="A21" s="19" t="s">
        <v>284</v>
      </c>
      <c r="B21" s="19" t="s">
        <v>292</v>
      </c>
      <c r="C21" s="19" t="s">
        <v>292</v>
      </c>
      <c r="D21" s="19" t="s">
        <v>316</v>
      </c>
      <c r="E21" s="19" t="s">
        <v>317</v>
      </c>
      <c r="F21" s="45">
        <v>51000000</v>
      </c>
      <c r="G21" s="45">
        <v>57078628</v>
      </c>
      <c r="H21" s="45">
        <f t="shared" si="0"/>
        <v>6078628</v>
      </c>
      <c r="I21" s="19">
        <v>45077818</v>
      </c>
    </row>
    <row r="22" spans="1:9">
      <c r="A22" s="19" t="s">
        <v>284</v>
      </c>
      <c r="B22" s="19" t="s">
        <v>292</v>
      </c>
      <c r="C22" s="19" t="s">
        <v>292</v>
      </c>
      <c r="D22" s="19" t="s">
        <v>318</v>
      </c>
      <c r="E22" s="19" t="s">
        <v>319</v>
      </c>
      <c r="F22" s="45"/>
      <c r="G22" s="45">
        <v>11982597</v>
      </c>
      <c r="H22" s="45">
        <f t="shared" si="0"/>
        <v>11982597</v>
      </c>
      <c r="I22" s="19">
        <v>10467949</v>
      </c>
    </row>
    <row r="23" spans="1:9">
      <c r="A23" s="19" t="s">
        <v>284</v>
      </c>
      <c r="B23" s="19" t="s">
        <v>292</v>
      </c>
      <c r="C23" s="19" t="s">
        <v>292</v>
      </c>
      <c r="D23" s="19" t="s">
        <v>320</v>
      </c>
      <c r="E23" s="19" t="s">
        <v>321</v>
      </c>
      <c r="F23" s="45">
        <v>11000000</v>
      </c>
      <c r="G23" s="45">
        <v>16885024</v>
      </c>
      <c r="H23" s="45">
        <f t="shared" si="0"/>
        <v>5885024</v>
      </c>
      <c r="I23" s="19">
        <v>12740078</v>
      </c>
    </row>
    <row r="24" spans="1:9">
      <c r="A24" s="19" t="s">
        <v>284</v>
      </c>
      <c r="B24" s="19" t="s">
        <v>292</v>
      </c>
      <c r="C24" s="19" t="s">
        <v>292</v>
      </c>
      <c r="D24" s="19" t="s">
        <v>322</v>
      </c>
      <c r="E24" s="19" t="s">
        <v>323</v>
      </c>
      <c r="F24" s="45">
        <v>12500000</v>
      </c>
      <c r="G24" s="45">
        <v>14575142</v>
      </c>
      <c r="H24" s="45">
        <f t="shared" si="0"/>
        <v>2075142</v>
      </c>
      <c r="I24" s="19">
        <v>14670913</v>
      </c>
    </row>
    <row r="25" spans="1:9" s="46" customFormat="1">
      <c r="A25" s="19" t="s">
        <v>284</v>
      </c>
      <c r="B25" s="19" t="s">
        <v>292</v>
      </c>
      <c r="C25" s="19" t="s">
        <v>292</v>
      </c>
      <c r="D25" s="19" t="s">
        <v>324</v>
      </c>
      <c r="E25" s="19" t="s">
        <v>325</v>
      </c>
      <c r="F25" s="45"/>
      <c r="G25" s="45">
        <v>19116</v>
      </c>
      <c r="H25" s="45">
        <f t="shared" si="0"/>
        <v>19116</v>
      </c>
      <c r="I25" s="19">
        <v>20269</v>
      </c>
    </row>
    <row r="26" spans="1:9">
      <c r="A26" s="19" t="s">
        <v>284</v>
      </c>
      <c r="B26" s="19" t="s">
        <v>292</v>
      </c>
      <c r="C26" s="19" t="s">
        <v>292</v>
      </c>
      <c r="D26" s="19" t="s">
        <v>326</v>
      </c>
      <c r="E26" s="19" t="s">
        <v>153</v>
      </c>
      <c r="F26" s="45">
        <v>230000</v>
      </c>
      <c r="G26" s="45">
        <v>465060</v>
      </c>
      <c r="H26" s="45">
        <f t="shared" si="0"/>
        <v>235060</v>
      </c>
      <c r="I26" s="19">
        <v>333142</v>
      </c>
    </row>
    <row r="27" spans="1:9" s="46" customFormat="1">
      <c r="A27" s="19" t="s">
        <v>284</v>
      </c>
      <c r="B27" s="19" t="s">
        <v>292</v>
      </c>
      <c r="C27" s="19" t="s">
        <v>311</v>
      </c>
      <c r="D27" s="19" t="s">
        <v>327</v>
      </c>
      <c r="E27" s="19" t="s">
        <v>328</v>
      </c>
      <c r="F27" s="45">
        <v>20000</v>
      </c>
      <c r="G27" s="45">
        <v>44270</v>
      </c>
      <c r="H27" s="45">
        <f t="shared" si="0"/>
        <v>24270</v>
      </c>
      <c r="I27" s="19">
        <v>60655</v>
      </c>
    </row>
    <row r="28" spans="1:9">
      <c r="A28" s="19" t="s">
        <v>284</v>
      </c>
      <c r="B28" s="19" t="s">
        <v>292</v>
      </c>
      <c r="C28" s="19" t="s">
        <v>311</v>
      </c>
      <c r="D28" s="19" t="s">
        <v>329</v>
      </c>
      <c r="E28" s="19" t="s">
        <v>330</v>
      </c>
      <c r="F28" s="45">
        <v>15000</v>
      </c>
      <c r="G28" s="45">
        <v>8788</v>
      </c>
      <c r="H28" s="45">
        <f t="shared" si="0"/>
        <v>-6212</v>
      </c>
      <c r="I28" s="19">
        <v>17994</v>
      </c>
    </row>
    <row r="29" spans="1:9">
      <c r="A29" s="19" t="s">
        <v>284</v>
      </c>
      <c r="B29" s="19" t="s">
        <v>292</v>
      </c>
      <c r="C29" s="19" t="s">
        <v>311</v>
      </c>
      <c r="D29" s="19" t="s">
        <v>331</v>
      </c>
      <c r="E29" s="19" t="s">
        <v>332</v>
      </c>
      <c r="F29" s="45">
        <v>53000</v>
      </c>
      <c r="G29" s="45">
        <v>30628</v>
      </c>
      <c r="H29" s="45">
        <f t="shared" si="0"/>
        <v>-22372</v>
      </c>
      <c r="I29" s="19">
        <v>144773</v>
      </c>
    </row>
    <row r="30" spans="1:9">
      <c r="A30" s="19" t="s">
        <v>284</v>
      </c>
      <c r="B30" s="19" t="s">
        <v>292</v>
      </c>
      <c r="C30" s="19" t="s">
        <v>311</v>
      </c>
      <c r="D30" s="19" t="s">
        <v>333</v>
      </c>
      <c r="E30" s="19" t="s">
        <v>334</v>
      </c>
      <c r="F30" s="45">
        <v>496500</v>
      </c>
      <c r="G30" s="45">
        <v>1182634</v>
      </c>
      <c r="H30" s="45">
        <f t="shared" si="0"/>
        <v>686134</v>
      </c>
      <c r="I30" s="19">
        <v>1111078</v>
      </c>
    </row>
    <row r="31" spans="1:9">
      <c r="A31" s="19" t="s">
        <v>284</v>
      </c>
      <c r="B31" s="19" t="s">
        <v>292</v>
      </c>
      <c r="C31" s="19" t="s">
        <v>311</v>
      </c>
      <c r="D31" s="19" t="s">
        <v>335</v>
      </c>
      <c r="E31" s="19" t="s">
        <v>154</v>
      </c>
      <c r="F31" s="45">
        <v>10000</v>
      </c>
      <c r="G31" s="45">
        <v>14032</v>
      </c>
      <c r="H31" s="45">
        <f t="shared" si="0"/>
        <v>4032</v>
      </c>
      <c r="I31" s="19">
        <v>17066</v>
      </c>
    </row>
    <row r="32" spans="1:9">
      <c r="A32" s="19" t="s">
        <v>284</v>
      </c>
      <c r="B32" s="19" t="s">
        <v>292</v>
      </c>
      <c r="C32" s="19" t="s">
        <v>311</v>
      </c>
      <c r="D32" s="19" t="s">
        <v>336</v>
      </c>
      <c r="E32" s="19" t="s">
        <v>337</v>
      </c>
      <c r="F32" s="45">
        <v>105000</v>
      </c>
      <c r="G32" s="45">
        <v>219428</v>
      </c>
      <c r="H32" s="45">
        <f t="shared" si="0"/>
        <v>114428</v>
      </c>
      <c r="I32" s="19">
        <v>197670</v>
      </c>
    </row>
    <row r="33" spans="1:9">
      <c r="A33" s="19" t="s">
        <v>284</v>
      </c>
      <c r="B33" s="19" t="s">
        <v>292</v>
      </c>
      <c r="C33" s="19" t="s">
        <v>284</v>
      </c>
      <c r="D33" s="19" t="s">
        <v>338</v>
      </c>
      <c r="E33" s="19" t="s">
        <v>151</v>
      </c>
      <c r="F33" s="45">
        <v>300000</v>
      </c>
      <c r="G33" s="45">
        <v>313609</v>
      </c>
      <c r="H33" s="45">
        <f t="shared" si="0"/>
        <v>13609</v>
      </c>
      <c r="I33" s="19">
        <v>272509</v>
      </c>
    </row>
    <row r="34" spans="1:9" s="46" customFormat="1">
      <c r="A34" s="19" t="s">
        <v>284</v>
      </c>
      <c r="B34" s="19" t="s">
        <v>292</v>
      </c>
      <c r="C34" s="19" t="s">
        <v>284</v>
      </c>
      <c r="D34" s="19" t="s">
        <v>339</v>
      </c>
      <c r="E34" s="19" t="s">
        <v>340</v>
      </c>
      <c r="F34" s="45">
        <v>1218345</v>
      </c>
      <c r="G34" s="45">
        <v>503196</v>
      </c>
      <c r="H34" s="45">
        <f t="shared" si="0"/>
        <v>-715149</v>
      </c>
      <c r="I34" s="19">
        <v>396782</v>
      </c>
    </row>
    <row r="35" spans="1:9">
      <c r="A35" s="19" t="s">
        <v>284</v>
      </c>
      <c r="B35" s="19" t="s">
        <v>292</v>
      </c>
      <c r="C35" s="19" t="s">
        <v>284</v>
      </c>
      <c r="D35" s="19" t="s">
        <v>341</v>
      </c>
      <c r="E35" s="19" t="s">
        <v>155</v>
      </c>
      <c r="F35" s="45">
        <v>7220300</v>
      </c>
      <c r="G35" s="45">
        <v>2024125</v>
      </c>
      <c r="H35" s="45">
        <f t="shared" si="0"/>
        <v>-5196175</v>
      </c>
      <c r="I35" s="19">
        <v>2464496</v>
      </c>
    </row>
    <row r="36" spans="1:9">
      <c r="A36" s="19" t="s">
        <v>284</v>
      </c>
      <c r="B36" s="19" t="s">
        <v>292</v>
      </c>
      <c r="C36" s="19" t="s">
        <v>284</v>
      </c>
      <c r="D36" s="19" t="s">
        <v>342</v>
      </c>
      <c r="E36" s="19" t="s">
        <v>343</v>
      </c>
      <c r="F36" s="45">
        <v>14688800</v>
      </c>
      <c r="G36" s="45">
        <v>8469195</v>
      </c>
      <c r="H36" s="45">
        <f t="shared" si="0"/>
        <v>-6219605</v>
      </c>
      <c r="I36" s="19">
        <v>10039657</v>
      </c>
    </row>
    <row r="37" spans="1:9">
      <c r="A37" s="19" t="s">
        <v>284</v>
      </c>
      <c r="B37" s="19" t="s">
        <v>292</v>
      </c>
      <c r="C37" s="19" t="s">
        <v>284</v>
      </c>
      <c r="D37" s="19" t="s">
        <v>344</v>
      </c>
      <c r="E37" s="19" t="s">
        <v>156</v>
      </c>
      <c r="F37" s="45">
        <v>1178000</v>
      </c>
      <c r="G37" s="45">
        <v>1450754</v>
      </c>
      <c r="H37" s="45">
        <f t="shared" si="0"/>
        <v>272754</v>
      </c>
      <c r="I37" s="19">
        <v>599224</v>
      </c>
    </row>
    <row r="38" spans="1:9">
      <c r="A38" s="19" t="s">
        <v>284</v>
      </c>
      <c r="B38" s="19" t="s">
        <v>292</v>
      </c>
      <c r="C38" s="19" t="s">
        <v>284</v>
      </c>
      <c r="D38" s="19" t="s">
        <v>345</v>
      </c>
      <c r="E38" s="19" t="s">
        <v>346</v>
      </c>
      <c r="F38" s="45"/>
      <c r="G38" s="45">
        <v>18825079</v>
      </c>
      <c r="H38" s="45">
        <f t="shared" si="0"/>
        <v>18825079</v>
      </c>
      <c r="I38" s="19">
        <v>19072227</v>
      </c>
    </row>
    <row r="39" spans="1:9">
      <c r="A39" s="19" t="s">
        <v>284</v>
      </c>
      <c r="B39" s="19" t="s">
        <v>292</v>
      </c>
      <c r="C39" s="19" t="s">
        <v>284</v>
      </c>
      <c r="D39" s="19" t="s">
        <v>347</v>
      </c>
      <c r="E39" s="19" t="s">
        <v>157</v>
      </c>
      <c r="F39" s="45">
        <v>2010000</v>
      </c>
      <c r="G39" s="45">
        <v>1091820</v>
      </c>
      <c r="H39" s="45">
        <f t="shared" si="0"/>
        <v>-918180</v>
      </c>
      <c r="I39" s="19">
        <v>634415</v>
      </c>
    </row>
    <row r="40" spans="1:9">
      <c r="A40" s="19" t="s">
        <v>284</v>
      </c>
      <c r="B40" s="19" t="s">
        <v>292</v>
      </c>
      <c r="C40" s="19" t="s">
        <v>284</v>
      </c>
      <c r="D40" s="19" t="s">
        <v>348</v>
      </c>
      <c r="E40" s="19" t="s">
        <v>158</v>
      </c>
      <c r="F40" s="45">
        <v>3014000</v>
      </c>
      <c r="G40" s="45">
        <v>762545</v>
      </c>
      <c r="H40" s="45">
        <f t="shared" si="0"/>
        <v>-2251455</v>
      </c>
      <c r="I40" s="19">
        <v>345926</v>
      </c>
    </row>
    <row r="41" spans="1:9">
      <c r="A41" s="19" t="s">
        <v>284</v>
      </c>
      <c r="B41" s="19" t="s">
        <v>292</v>
      </c>
      <c r="C41" s="19" t="s">
        <v>284</v>
      </c>
      <c r="D41" s="19" t="s">
        <v>349</v>
      </c>
      <c r="E41" s="19" t="s">
        <v>159</v>
      </c>
      <c r="F41" s="45">
        <v>150000</v>
      </c>
      <c r="G41" s="45">
        <v>73482</v>
      </c>
      <c r="H41" s="45">
        <f t="shared" si="0"/>
        <v>-76518</v>
      </c>
      <c r="I41" s="19">
        <v>55482</v>
      </c>
    </row>
    <row r="42" spans="1:9" s="46" customFormat="1">
      <c r="A42" s="19" t="s">
        <v>284</v>
      </c>
      <c r="B42" s="19" t="s">
        <v>292</v>
      </c>
      <c r="C42" s="19" t="s">
        <v>284</v>
      </c>
      <c r="D42" s="19" t="s">
        <v>350</v>
      </c>
      <c r="E42" s="19" t="s">
        <v>160</v>
      </c>
      <c r="F42" s="45">
        <v>11000000</v>
      </c>
      <c r="G42" s="45">
        <v>8931690</v>
      </c>
      <c r="H42" s="45">
        <f t="shared" si="0"/>
        <v>-2068310</v>
      </c>
      <c r="I42" s="19">
        <v>6618861</v>
      </c>
    </row>
    <row r="43" spans="1:9">
      <c r="A43" s="19" t="s">
        <v>284</v>
      </c>
      <c r="B43" s="19" t="s">
        <v>292</v>
      </c>
      <c r="C43" s="19" t="s">
        <v>284</v>
      </c>
      <c r="D43" s="19" t="s">
        <v>351</v>
      </c>
      <c r="E43" s="19" t="s">
        <v>161</v>
      </c>
      <c r="F43" s="45">
        <v>10224104</v>
      </c>
      <c r="G43" s="45">
        <v>11725357</v>
      </c>
      <c r="H43" s="45">
        <f t="shared" si="0"/>
        <v>1501253</v>
      </c>
      <c r="I43" s="19">
        <v>11033579</v>
      </c>
    </row>
    <row r="44" spans="1:9">
      <c r="A44" s="19" t="s">
        <v>284</v>
      </c>
      <c r="B44" s="19" t="s">
        <v>292</v>
      </c>
      <c r="C44" s="19" t="s">
        <v>284</v>
      </c>
      <c r="D44" s="19" t="s">
        <v>352</v>
      </c>
      <c r="E44" s="19" t="s">
        <v>162</v>
      </c>
      <c r="F44" s="45">
        <v>2783815</v>
      </c>
      <c r="G44" s="45">
        <v>3097073</v>
      </c>
      <c r="H44" s="45">
        <f t="shared" si="0"/>
        <v>313258</v>
      </c>
      <c r="I44" s="19">
        <v>2807481</v>
      </c>
    </row>
    <row r="45" spans="1:9">
      <c r="A45" s="19" t="s">
        <v>284</v>
      </c>
      <c r="B45" s="19" t="s">
        <v>292</v>
      </c>
      <c r="C45" s="19" t="s">
        <v>284</v>
      </c>
      <c r="D45" s="19" t="s">
        <v>353</v>
      </c>
      <c r="E45" s="19" t="s">
        <v>163</v>
      </c>
      <c r="F45" s="45">
        <v>4352911</v>
      </c>
      <c r="G45" s="45">
        <v>3859161</v>
      </c>
      <c r="H45" s="45">
        <f t="shared" si="0"/>
        <v>-493750</v>
      </c>
      <c r="I45" s="19">
        <v>3657436</v>
      </c>
    </row>
    <row r="46" spans="1:9">
      <c r="A46" s="19" t="s">
        <v>284</v>
      </c>
      <c r="B46" s="19" t="s">
        <v>292</v>
      </c>
      <c r="C46" s="19" t="s">
        <v>284</v>
      </c>
      <c r="D46" s="19" t="s">
        <v>354</v>
      </c>
      <c r="E46" s="19" t="s">
        <v>164</v>
      </c>
      <c r="F46" s="45">
        <v>986700</v>
      </c>
      <c r="G46" s="45">
        <v>445162</v>
      </c>
      <c r="H46" s="45">
        <f t="shared" si="0"/>
        <v>-541538</v>
      </c>
      <c r="I46" s="19">
        <v>495077</v>
      </c>
    </row>
    <row r="47" spans="1:9">
      <c r="A47" s="19" t="s">
        <v>284</v>
      </c>
      <c r="B47" s="19" t="s">
        <v>292</v>
      </c>
      <c r="C47" s="19" t="s">
        <v>284</v>
      </c>
      <c r="D47" s="19" t="s">
        <v>355</v>
      </c>
      <c r="E47" s="19" t="s">
        <v>356</v>
      </c>
      <c r="F47" s="45">
        <v>966800</v>
      </c>
      <c r="G47" s="45">
        <v>1182126</v>
      </c>
      <c r="H47" s="45">
        <f t="shared" si="0"/>
        <v>215326</v>
      </c>
      <c r="I47" s="19">
        <v>1293417</v>
      </c>
    </row>
    <row r="48" spans="1:9">
      <c r="A48" s="19" t="s">
        <v>284</v>
      </c>
      <c r="B48" s="19" t="s">
        <v>292</v>
      </c>
      <c r="C48" s="19" t="s">
        <v>284</v>
      </c>
      <c r="D48" s="19" t="s">
        <v>357</v>
      </c>
      <c r="E48" s="19" t="s">
        <v>358</v>
      </c>
      <c r="F48" s="45">
        <v>450000</v>
      </c>
      <c r="G48" s="45">
        <v>359326</v>
      </c>
      <c r="H48" s="45">
        <f t="shared" si="0"/>
        <v>-90674</v>
      </c>
      <c r="I48" s="19">
        <v>349250</v>
      </c>
    </row>
    <row r="49" spans="1:9">
      <c r="A49" s="19" t="s">
        <v>284</v>
      </c>
      <c r="B49" s="19" t="s">
        <v>292</v>
      </c>
      <c r="C49" s="19" t="s">
        <v>284</v>
      </c>
      <c r="D49" s="19" t="s">
        <v>359</v>
      </c>
      <c r="E49" s="19" t="s">
        <v>360</v>
      </c>
      <c r="F49" s="45">
        <v>7975000</v>
      </c>
      <c r="G49" s="45">
        <v>7970328</v>
      </c>
      <c r="H49" s="45">
        <f t="shared" si="0"/>
        <v>-4672</v>
      </c>
      <c r="I49" s="19">
        <v>8042823</v>
      </c>
    </row>
    <row r="50" spans="1:9">
      <c r="A50" s="19" t="s">
        <v>284</v>
      </c>
      <c r="B50" s="19" t="s">
        <v>292</v>
      </c>
      <c r="C50" s="19" t="s">
        <v>284</v>
      </c>
      <c r="D50" s="19" t="s">
        <v>361</v>
      </c>
      <c r="E50" s="19" t="s">
        <v>165</v>
      </c>
      <c r="F50" s="45">
        <v>292190</v>
      </c>
      <c r="G50" s="45">
        <v>150394</v>
      </c>
      <c r="H50" s="45">
        <f t="shared" si="0"/>
        <v>-141796</v>
      </c>
      <c r="I50" s="19">
        <v>164482</v>
      </c>
    </row>
    <row r="51" spans="1:9">
      <c r="A51" s="19" t="s">
        <v>284</v>
      </c>
      <c r="B51" s="19" t="s">
        <v>292</v>
      </c>
      <c r="C51" s="19" t="s">
        <v>284</v>
      </c>
      <c r="D51" s="19" t="s">
        <v>362</v>
      </c>
      <c r="E51" s="19" t="s">
        <v>166</v>
      </c>
      <c r="F51" s="45">
        <v>37810</v>
      </c>
      <c r="G51" s="45">
        <v>32814</v>
      </c>
      <c r="H51" s="45">
        <f t="shared" si="0"/>
        <v>-4996</v>
      </c>
      <c r="I51" s="19">
        <v>39236</v>
      </c>
    </row>
    <row r="52" spans="1:9">
      <c r="A52" s="19" t="s">
        <v>284</v>
      </c>
      <c r="B52" s="19" t="s">
        <v>292</v>
      </c>
      <c r="C52" s="19" t="s">
        <v>284</v>
      </c>
      <c r="D52" s="19" t="s">
        <v>363</v>
      </c>
      <c r="E52" s="19" t="s">
        <v>364</v>
      </c>
      <c r="F52" s="45">
        <v>6000</v>
      </c>
      <c r="G52" s="45">
        <v>6069</v>
      </c>
      <c r="H52" s="45">
        <f t="shared" si="0"/>
        <v>69</v>
      </c>
      <c r="I52" s="19">
        <v>5467</v>
      </c>
    </row>
    <row r="53" spans="1:9">
      <c r="A53" s="19" t="s">
        <v>284</v>
      </c>
      <c r="B53" s="19" t="s">
        <v>292</v>
      </c>
      <c r="C53" s="19" t="s">
        <v>284</v>
      </c>
      <c r="D53" s="19" t="s">
        <v>365</v>
      </c>
      <c r="E53" s="19" t="s">
        <v>366</v>
      </c>
      <c r="F53" s="45">
        <v>900000</v>
      </c>
      <c r="G53" s="45">
        <v>1205324</v>
      </c>
      <c r="H53" s="45">
        <f t="shared" si="0"/>
        <v>305324</v>
      </c>
      <c r="I53" s="19">
        <v>1164466</v>
      </c>
    </row>
    <row r="54" spans="1:9">
      <c r="A54" s="19" t="s">
        <v>284</v>
      </c>
      <c r="B54" s="19" t="s">
        <v>292</v>
      </c>
      <c r="C54" s="19" t="s">
        <v>284</v>
      </c>
      <c r="D54" s="19" t="s">
        <v>367</v>
      </c>
      <c r="E54" s="19" t="s">
        <v>368</v>
      </c>
      <c r="F54" s="45">
        <v>1300000</v>
      </c>
      <c r="G54" s="45">
        <v>1813398</v>
      </c>
      <c r="H54" s="45">
        <f t="shared" si="0"/>
        <v>513398</v>
      </c>
      <c r="I54" s="19">
        <v>1321057</v>
      </c>
    </row>
    <row r="55" spans="1:9">
      <c r="A55" s="19" t="s">
        <v>284</v>
      </c>
      <c r="B55" s="19" t="s">
        <v>292</v>
      </c>
      <c r="C55" s="19" t="s">
        <v>284</v>
      </c>
      <c r="D55" s="19" t="s">
        <v>369</v>
      </c>
      <c r="E55" s="19" t="s">
        <v>167</v>
      </c>
      <c r="F55" s="45"/>
      <c r="G55" s="45">
        <v>267750</v>
      </c>
      <c r="H55" s="45">
        <f t="shared" si="0"/>
        <v>267750</v>
      </c>
      <c r="I55" s="19">
        <v>1591508</v>
      </c>
    </row>
    <row r="56" spans="1:9">
      <c r="A56" s="19" t="s">
        <v>284</v>
      </c>
      <c r="B56" s="19" t="s">
        <v>292</v>
      </c>
      <c r="C56" s="19" t="s">
        <v>284</v>
      </c>
      <c r="D56" s="19" t="s">
        <v>370</v>
      </c>
      <c r="E56" s="19" t="s">
        <v>371</v>
      </c>
      <c r="F56" s="45">
        <v>87000</v>
      </c>
      <c r="G56" s="45">
        <v>201981</v>
      </c>
      <c r="H56" s="45">
        <f t="shared" si="0"/>
        <v>114981</v>
      </c>
      <c r="I56" s="19">
        <v>107173</v>
      </c>
    </row>
    <row r="57" spans="1:9">
      <c r="A57" s="19" t="s">
        <v>284</v>
      </c>
      <c r="B57" s="19" t="s">
        <v>292</v>
      </c>
      <c r="C57" s="19" t="s">
        <v>284</v>
      </c>
      <c r="D57" s="19" t="s">
        <v>372</v>
      </c>
      <c r="E57" s="19" t="s">
        <v>168</v>
      </c>
      <c r="F57" s="45">
        <v>146500</v>
      </c>
      <c r="G57" s="45">
        <v>187248</v>
      </c>
      <c r="H57" s="45">
        <f t="shared" si="0"/>
        <v>40748</v>
      </c>
      <c r="I57" s="19">
        <v>161422</v>
      </c>
    </row>
    <row r="58" spans="1:9">
      <c r="A58" s="19" t="s">
        <v>284</v>
      </c>
      <c r="B58" s="19" t="s">
        <v>292</v>
      </c>
      <c r="C58" s="19" t="s">
        <v>284</v>
      </c>
      <c r="D58" s="19" t="s">
        <v>373</v>
      </c>
      <c r="E58" s="19" t="s">
        <v>169</v>
      </c>
      <c r="F58" s="45">
        <v>1043000</v>
      </c>
      <c r="G58" s="45">
        <v>7600</v>
      </c>
      <c r="H58" s="45">
        <f t="shared" si="0"/>
        <v>-1035400</v>
      </c>
      <c r="I58" s="19">
        <v>6110</v>
      </c>
    </row>
    <row r="59" spans="1:9">
      <c r="A59" s="19" t="s">
        <v>284</v>
      </c>
      <c r="B59" s="19" t="s">
        <v>292</v>
      </c>
      <c r="C59" s="19" t="s">
        <v>284</v>
      </c>
      <c r="D59" s="19" t="s">
        <v>374</v>
      </c>
      <c r="E59" s="19" t="s">
        <v>375</v>
      </c>
      <c r="F59" s="45">
        <v>2000</v>
      </c>
      <c r="G59" s="45">
        <v>10188</v>
      </c>
      <c r="H59" s="45">
        <f t="shared" si="0"/>
        <v>8188</v>
      </c>
      <c r="I59" s="19">
        <v>14452</v>
      </c>
    </row>
    <row r="60" spans="1:9">
      <c r="A60" s="19" t="s">
        <v>284</v>
      </c>
      <c r="B60" s="19" t="s">
        <v>292</v>
      </c>
      <c r="C60" s="19" t="s">
        <v>284</v>
      </c>
      <c r="D60" s="19" t="s">
        <v>376</v>
      </c>
      <c r="E60" s="19" t="s">
        <v>377</v>
      </c>
      <c r="F60" s="45">
        <v>3000</v>
      </c>
      <c r="G60" s="45"/>
      <c r="H60" s="45">
        <f t="shared" si="0"/>
        <v>-3000</v>
      </c>
      <c r="I60" s="19">
        <v>985</v>
      </c>
    </row>
    <row r="61" spans="1:9">
      <c r="A61" s="19" t="s">
        <v>284</v>
      </c>
      <c r="B61" s="19" t="s">
        <v>292</v>
      </c>
      <c r="C61" s="19" t="s">
        <v>284</v>
      </c>
      <c r="D61" s="19" t="s">
        <v>378</v>
      </c>
      <c r="E61" s="19" t="s">
        <v>379</v>
      </c>
      <c r="F61" s="45">
        <v>1210000</v>
      </c>
      <c r="G61" s="45">
        <v>1201438</v>
      </c>
      <c r="H61" s="45">
        <f t="shared" si="0"/>
        <v>-8562</v>
      </c>
      <c r="I61" s="19">
        <v>1264042</v>
      </c>
    </row>
    <row r="62" spans="1:9">
      <c r="A62" s="19" t="s">
        <v>284</v>
      </c>
      <c r="B62" s="19" t="s">
        <v>292</v>
      </c>
      <c r="C62" s="19" t="s">
        <v>284</v>
      </c>
      <c r="D62" s="19" t="s">
        <v>380</v>
      </c>
      <c r="E62" s="19" t="s">
        <v>381</v>
      </c>
      <c r="F62" s="45">
        <v>36800</v>
      </c>
      <c r="G62" s="45">
        <v>90649</v>
      </c>
      <c r="H62" s="45">
        <f t="shared" si="0"/>
        <v>53849</v>
      </c>
      <c r="I62" s="19">
        <v>74028</v>
      </c>
    </row>
    <row r="63" spans="1:9">
      <c r="A63" s="19" t="s">
        <v>284</v>
      </c>
      <c r="B63" s="19" t="s">
        <v>292</v>
      </c>
      <c r="C63" s="19" t="s">
        <v>284</v>
      </c>
      <c r="D63" s="19" t="s">
        <v>382</v>
      </c>
      <c r="E63" s="19" t="s">
        <v>170</v>
      </c>
      <c r="F63" s="45">
        <v>970000</v>
      </c>
      <c r="G63" s="45">
        <v>252933</v>
      </c>
      <c r="H63" s="45">
        <f t="shared" si="0"/>
        <v>-717067</v>
      </c>
      <c r="I63" s="19">
        <v>391110</v>
      </c>
    </row>
    <row r="64" spans="1:9">
      <c r="A64" s="19" t="s">
        <v>284</v>
      </c>
      <c r="B64" s="19" t="s">
        <v>311</v>
      </c>
      <c r="C64" s="19" t="s">
        <v>285</v>
      </c>
      <c r="D64" s="19" t="s">
        <v>383</v>
      </c>
      <c r="E64" s="19" t="s">
        <v>384</v>
      </c>
      <c r="F64" s="45">
        <v>550000</v>
      </c>
      <c r="G64" s="45">
        <v>468467</v>
      </c>
      <c r="H64" s="45">
        <f t="shared" si="0"/>
        <v>-81533</v>
      </c>
      <c r="I64" s="19">
        <v>500913</v>
      </c>
    </row>
    <row r="65" spans="1:9">
      <c r="A65" s="19" t="s">
        <v>284</v>
      </c>
      <c r="B65" s="19" t="s">
        <v>311</v>
      </c>
      <c r="C65" s="19" t="s">
        <v>285</v>
      </c>
      <c r="D65" s="19" t="s">
        <v>385</v>
      </c>
      <c r="E65" s="19" t="s">
        <v>386</v>
      </c>
      <c r="F65" s="45">
        <v>8830000</v>
      </c>
      <c r="G65" s="45">
        <v>9310405</v>
      </c>
      <c r="H65" s="45">
        <f t="shared" si="0"/>
        <v>480405</v>
      </c>
      <c r="I65" s="19">
        <v>8703148</v>
      </c>
    </row>
    <row r="66" spans="1:9">
      <c r="A66" s="19" t="s">
        <v>284</v>
      </c>
      <c r="B66" s="19" t="s">
        <v>311</v>
      </c>
      <c r="C66" s="19" t="s">
        <v>285</v>
      </c>
      <c r="D66" s="19" t="s">
        <v>387</v>
      </c>
      <c r="E66" s="19" t="s">
        <v>388</v>
      </c>
      <c r="F66" s="45">
        <v>1200000</v>
      </c>
      <c r="G66" s="45">
        <v>1226127</v>
      </c>
      <c r="H66" s="45">
        <f t="shared" si="0"/>
        <v>26127</v>
      </c>
      <c r="I66" s="19">
        <v>1187742</v>
      </c>
    </row>
    <row r="67" spans="1:9">
      <c r="A67" s="19" t="s">
        <v>284</v>
      </c>
      <c r="B67" s="19" t="s">
        <v>311</v>
      </c>
      <c r="C67" s="19" t="s">
        <v>285</v>
      </c>
      <c r="D67" s="19" t="s">
        <v>389</v>
      </c>
      <c r="E67" s="19" t="s">
        <v>390</v>
      </c>
      <c r="F67" s="45">
        <v>15000</v>
      </c>
      <c r="G67" s="45">
        <v>10946</v>
      </c>
      <c r="H67" s="45">
        <f t="shared" si="0"/>
        <v>-4054</v>
      </c>
      <c r="I67" s="19">
        <v>106154</v>
      </c>
    </row>
    <row r="68" spans="1:9">
      <c r="A68" s="19" t="s">
        <v>284</v>
      </c>
      <c r="B68" s="19" t="s">
        <v>311</v>
      </c>
      <c r="C68" s="19" t="s">
        <v>285</v>
      </c>
      <c r="D68" s="19" t="s">
        <v>391</v>
      </c>
      <c r="E68" s="19" t="s">
        <v>172</v>
      </c>
      <c r="F68" s="45">
        <v>5000</v>
      </c>
      <c r="G68" s="45"/>
      <c r="H68" s="45">
        <f t="shared" si="0"/>
        <v>-5000</v>
      </c>
      <c r="I68" s="19">
        <v>1630</v>
      </c>
    </row>
    <row r="69" spans="1:9">
      <c r="A69" s="19" t="s">
        <v>284</v>
      </c>
      <c r="B69" s="19" t="s">
        <v>311</v>
      </c>
      <c r="C69" s="19" t="s">
        <v>285</v>
      </c>
      <c r="D69" s="19" t="s">
        <v>392</v>
      </c>
      <c r="E69" s="19" t="s">
        <v>393</v>
      </c>
      <c r="F69" s="45">
        <v>10000</v>
      </c>
      <c r="G69" s="45"/>
      <c r="H69" s="45">
        <f t="shared" si="0"/>
        <v>-10000</v>
      </c>
      <c r="I69" s="19">
        <v>6644</v>
      </c>
    </row>
    <row r="70" spans="1:9">
      <c r="A70" s="19" t="s">
        <v>284</v>
      </c>
      <c r="B70" s="19" t="s">
        <v>311</v>
      </c>
      <c r="C70" s="19" t="s">
        <v>285</v>
      </c>
      <c r="D70" s="19" t="s">
        <v>394</v>
      </c>
      <c r="E70" s="19" t="s">
        <v>395</v>
      </c>
      <c r="F70" s="45">
        <v>850000</v>
      </c>
      <c r="G70" s="45">
        <v>901536</v>
      </c>
      <c r="H70" s="45">
        <f t="shared" si="0"/>
        <v>51536</v>
      </c>
      <c r="I70" s="19">
        <v>856378</v>
      </c>
    </row>
    <row r="71" spans="1:9">
      <c r="A71" s="19" t="s">
        <v>284</v>
      </c>
      <c r="B71" s="19" t="s">
        <v>311</v>
      </c>
      <c r="C71" s="19" t="s">
        <v>285</v>
      </c>
      <c r="D71" s="19" t="s">
        <v>396</v>
      </c>
      <c r="E71" s="19" t="s">
        <v>397</v>
      </c>
      <c r="F71" s="45">
        <v>240000</v>
      </c>
      <c r="G71" s="45">
        <v>248233</v>
      </c>
      <c r="H71" s="45">
        <f t="shared" ref="H71:H134" si="1">G71-F71</f>
        <v>8233</v>
      </c>
      <c r="I71" s="19">
        <v>237337</v>
      </c>
    </row>
    <row r="72" spans="1:9">
      <c r="A72" s="19" t="s">
        <v>284</v>
      </c>
      <c r="B72" s="19" t="s">
        <v>311</v>
      </c>
      <c r="C72" s="19" t="s">
        <v>285</v>
      </c>
      <c r="D72" s="19" t="s">
        <v>398</v>
      </c>
      <c r="E72" s="19" t="s">
        <v>173</v>
      </c>
      <c r="F72" s="45">
        <v>270000</v>
      </c>
      <c r="G72" s="45">
        <v>270000</v>
      </c>
      <c r="H72" s="45">
        <f t="shared" si="1"/>
        <v>0</v>
      </c>
      <c r="I72" s="19">
        <v>270000</v>
      </c>
    </row>
    <row r="73" spans="1:9">
      <c r="A73" s="19" t="s">
        <v>284</v>
      </c>
      <c r="B73" s="19" t="s">
        <v>311</v>
      </c>
      <c r="C73" s="19" t="s">
        <v>285</v>
      </c>
      <c r="D73" s="19" t="s">
        <v>399</v>
      </c>
      <c r="E73" s="19" t="s">
        <v>400</v>
      </c>
      <c r="F73" s="45">
        <v>605000</v>
      </c>
      <c r="G73" s="45">
        <v>401115</v>
      </c>
      <c r="H73" s="45">
        <f t="shared" si="1"/>
        <v>-203885</v>
      </c>
      <c r="I73" s="19">
        <v>571266</v>
      </c>
    </row>
    <row r="74" spans="1:9">
      <c r="A74" s="19" t="s">
        <v>284</v>
      </c>
      <c r="B74" s="19" t="s">
        <v>311</v>
      </c>
      <c r="C74" s="19" t="s">
        <v>285</v>
      </c>
      <c r="D74" s="19" t="s">
        <v>401</v>
      </c>
      <c r="E74" s="19" t="s">
        <v>402</v>
      </c>
      <c r="F74" s="45">
        <v>150000</v>
      </c>
      <c r="G74" s="45">
        <v>177590</v>
      </c>
      <c r="H74" s="45">
        <f t="shared" si="1"/>
        <v>27590</v>
      </c>
      <c r="I74" s="19">
        <v>103656</v>
      </c>
    </row>
    <row r="75" spans="1:9" s="46" customFormat="1">
      <c r="A75" s="19" t="s">
        <v>284</v>
      </c>
      <c r="B75" s="19" t="s">
        <v>311</v>
      </c>
      <c r="C75" s="19" t="s">
        <v>285</v>
      </c>
      <c r="D75" s="19" t="s">
        <v>403</v>
      </c>
      <c r="E75" s="19" t="s">
        <v>404</v>
      </c>
      <c r="F75" s="45">
        <v>25000</v>
      </c>
      <c r="G75" s="45">
        <v>19253</v>
      </c>
      <c r="H75" s="45">
        <f t="shared" si="1"/>
        <v>-5747</v>
      </c>
      <c r="I75" s="19">
        <v>18427</v>
      </c>
    </row>
    <row r="76" spans="1:9">
      <c r="A76" s="19" t="s">
        <v>284</v>
      </c>
      <c r="B76" s="19" t="s">
        <v>311</v>
      </c>
      <c r="C76" s="19" t="s">
        <v>285</v>
      </c>
      <c r="D76" s="19" t="s">
        <v>405</v>
      </c>
      <c r="E76" s="19" t="s">
        <v>406</v>
      </c>
      <c r="F76" s="45">
        <v>40000</v>
      </c>
      <c r="G76" s="45">
        <v>47932</v>
      </c>
      <c r="H76" s="45">
        <f t="shared" si="1"/>
        <v>7932</v>
      </c>
      <c r="I76" s="19">
        <v>25531</v>
      </c>
    </row>
    <row r="77" spans="1:9">
      <c r="A77" s="19" t="s">
        <v>284</v>
      </c>
      <c r="B77" s="19" t="s">
        <v>311</v>
      </c>
      <c r="C77" s="19" t="s">
        <v>285</v>
      </c>
      <c r="D77" s="19" t="s">
        <v>407</v>
      </c>
      <c r="E77" s="19" t="s">
        <v>408</v>
      </c>
      <c r="F77" s="45">
        <v>105000</v>
      </c>
      <c r="G77" s="45">
        <v>109620</v>
      </c>
      <c r="H77" s="45">
        <f t="shared" si="1"/>
        <v>4620</v>
      </c>
      <c r="I77" s="19">
        <v>74197</v>
      </c>
    </row>
    <row r="78" spans="1:9">
      <c r="A78" s="19" t="s">
        <v>284</v>
      </c>
      <c r="B78" s="19" t="s">
        <v>311</v>
      </c>
      <c r="C78" s="19" t="s">
        <v>285</v>
      </c>
      <c r="D78" s="19" t="s">
        <v>409</v>
      </c>
      <c r="E78" s="19" t="s">
        <v>410</v>
      </c>
      <c r="F78" s="45">
        <v>155000</v>
      </c>
      <c r="G78" s="45">
        <v>188164</v>
      </c>
      <c r="H78" s="45">
        <f t="shared" si="1"/>
        <v>33164</v>
      </c>
      <c r="I78" s="19">
        <v>118410</v>
      </c>
    </row>
    <row r="79" spans="1:9">
      <c r="A79" s="19" t="s">
        <v>284</v>
      </c>
      <c r="B79" s="19" t="s">
        <v>311</v>
      </c>
      <c r="C79" s="19" t="s">
        <v>285</v>
      </c>
      <c r="D79" s="19" t="s">
        <v>411</v>
      </c>
      <c r="E79" s="19" t="s">
        <v>412</v>
      </c>
      <c r="F79" s="45">
        <v>360000</v>
      </c>
      <c r="G79" s="45">
        <v>626071</v>
      </c>
      <c r="H79" s="45">
        <f t="shared" si="1"/>
        <v>266071</v>
      </c>
      <c r="I79" s="19">
        <v>540987</v>
      </c>
    </row>
    <row r="80" spans="1:9">
      <c r="A80" s="19" t="s">
        <v>284</v>
      </c>
      <c r="B80" s="19" t="s">
        <v>311</v>
      </c>
      <c r="C80" s="19" t="s">
        <v>285</v>
      </c>
      <c r="D80" s="19" t="s">
        <v>413</v>
      </c>
      <c r="E80" s="19" t="s">
        <v>174</v>
      </c>
      <c r="F80" s="45">
        <v>340000</v>
      </c>
      <c r="G80" s="45">
        <v>334215</v>
      </c>
      <c r="H80" s="45">
        <f t="shared" si="1"/>
        <v>-5785</v>
      </c>
      <c r="I80" s="19">
        <v>346460</v>
      </c>
    </row>
    <row r="81" spans="1:9">
      <c r="A81" s="19" t="s">
        <v>284</v>
      </c>
      <c r="B81" s="19" t="s">
        <v>311</v>
      </c>
      <c r="C81" s="19" t="s">
        <v>285</v>
      </c>
      <c r="D81" s="19" t="s">
        <v>414</v>
      </c>
      <c r="E81" s="19" t="s">
        <v>175</v>
      </c>
      <c r="F81" s="45">
        <v>330000</v>
      </c>
      <c r="G81" s="45">
        <v>433951</v>
      </c>
      <c r="H81" s="45">
        <f t="shared" si="1"/>
        <v>103951</v>
      </c>
      <c r="I81" s="19">
        <v>295071</v>
      </c>
    </row>
    <row r="82" spans="1:9">
      <c r="A82" s="19" t="s">
        <v>284</v>
      </c>
      <c r="B82" s="19" t="s">
        <v>311</v>
      </c>
      <c r="C82" s="19" t="s">
        <v>285</v>
      </c>
      <c r="D82" s="19" t="s">
        <v>415</v>
      </c>
      <c r="E82" s="19" t="s">
        <v>416</v>
      </c>
      <c r="F82" s="45">
        <v>1899000</v>
      </c>
      <c r="G82" s="45">
        <v>1339015</v>
      </c>
      <c r="H82" s="45">
        <f t="shared" si="1"/>
        <v>-559985</v>
      </c>
      <c r="I82" s="19">
        <v>1464710</v>
      </c>
    </row>
    <row r="83" spans="1:9">
      <c r="A83" s="19" t="s">
        <v>284</v>
      </c>
      <c r="B83" s="19" t="s">
        <v>311</v>
      </c>
      <c r="C83" s="19" t="s">
        <v>285</v>
      </c>
      <c r="D83" s="19" t="s">
        <v>417</v>
      </c>
      <c r="E83" s="19" t="s">
        <v>176</v>
      </c>
      <c r="F83" s="45">
        <v>2050000</v>
      </c>
      <c r="G83" s="45">
        <v>1933200</v>
      </c>
      <c r="H83" s="45">
        <f t="shared" si="1"/>
        <v>-116800</v>
      </c>
      <c r="I83" s="19">
        <v>2250444</v>
      </c>
    </row>
    <row r="84" spans="1:9">
      <c r="A84" s="19" t="s">
        <v>284</v>
      </c>
      <c r="B84" s="19" t="s">
        <v>311</v>
      </c>
      <c r="C84" s="19" t="s">
        <v>285</v>
      </c>
      <c r="D84" s="19" t="s">
        <v>418</v>
      </c>
      <c r="E84" s="19" t="s">
        <v>419</v>
      </c>
      <c r="F84" s="45">
        <v>10000</v>
      </c>
      <c r="G84" s="45">
        <v>10685</v>
      </c>
      <c r="H84" s="45">
        <f t="shared" si="1"/>
        <v>685</v>
      </c>
      <c r="I84" s="19">
        <v>7080</v>
      </c>
    </row>
    <row r="85" spans="1:9">
      <c r="A85" s="19" t="s">
        <v>284</v>
      </c>
      <c r="B85" s="19" t="s">
        <v>311</v>
      </c>
      <c r="C85" s="19" t="s">
        <v>285</v>
      </c>
      <c r="D85" s="19" t="s">
        <v>420</v>
      </c>
      <c r="E85" s="19" t="s">
        <v>177</v>
      </c>
      <c r="F85" s="45">
        <v>35000</v>
      </c>
      <c r="G85" s="45">
        <v>64989</v>
      </c>
      <c r="H85" s="45">
        <f t="shared" si="1"/>
        <v>29989</v>
      </c>
      <c r="I85" s="19">
        <v>57187</v>
      </c>
    </row>
    <row r="86" spans="1:9">
      <c r="A86" s="19" t="s">
        <v>284</v>
      </c>
      <c r="B86" s="19" t="s">
        <v>311</v>
      </c>
      <c r="C86" s="19" t="s">
        <v>285</v>
      </c>
      <c r="D86" s="19" t="s">
        <v>421</v>
      </c>
      <c r="E86" s="19" t="s">
        <v>178</v>
      </c>
      <c r="F86" s="45"/>
      <c r="G86" s="45">
        <v>13710548</v>
      </c>
      <c r="H86" s="45">
        <f t="shared" si="1"/>
        <v>13710548</v>
      </c>
      <c r="I86" s="19">
        <v>8343372</v>
      </c>
    </row>
    <row r="87" spans="1:9">
      <c r="A87" s="19" t="s">
        <v>284</v>
      </c>
      <c r="B87" s="19" t="s">
        <v>311</v>
      </c>
      <c r="C87" s="19" t="s">
        <v>285</v>
      </c>
      <c r="D87" s="19" t="s">
        <v>422</v>
      </c>
      <c r="E87" s="19" t="s">
        <v>179</v>
      </c>
      <c r="F87" s="45"/>
      <c r="G87" s="45">
        <v>31843</v>
      </c>
      <c r="H87" s="45">
        <f t="shared" si="1"/>
        <v>31843</v>
      </c>
      <c r="I87" s="19">
        <v>129146</v>
      </c>
    </row>
    <row r="88" spans="1:9">
      <c r="A88" s="19" t="s">
        <v>284</v>
      </c>
      <c r="B88" s="19" t="s">
        <v>311</v>
      </c>
      <c r="C88" s="19" t="s">
        <v>285</v>
      </c>
      <c r="D88" s="19" t="s">
        <v>423</v>
      </c>
      <c r="E88" s="19" t="s">
        <v>424</v>
      </c>
      <c r="F88" s="45">
        <v>9039000</v>
      </c>
      <c r="G88" s="45">
        <v>14409312</v>
      </c>
      <c r="H88" s="45">
        <f t="shared" si="1"/>
        <v>5370312</v>
      </c>
      <c r="I88" s="19">
        <v>11228376</v>
      </c>
    </row>
    <row r="89" spans="1:9">
      <c r="A89" s="19" t="s">
        <v>284</v>
      </c>
      <c r="B89" s="19" t="s">
        <v>311</v>
      </c>
      <c r="C89" s="19" t="s">
        <v>285</v>
      </c>
      <c r="D89" s="19" t="s">
        <v>425</v>
      </c>
      <c r="E89" s="19" t="s">
        <v>180</v>
      </c>
      <c r="F89" s="45"/>
      <c r="G89" s="45">
        <v>53802</v>
      </c>
      <c r="H89" s="45">
        <f t="shared" si="1"/>
        <v>53802</v>
      </c>
    </row>
    <row r="90" spans="1:9">
      <c r="A90" s="19" t="s">
        <v>284</v>
      </c>
      <c r="B90" s="19" t="s">
        <v>311</v>
      </c>
      <c r="C90" s="19" t="s">
        <v>285</v>
      </c>
      <c r="D90" s="19" t="s">
        <v>426</v>
      </c>
      <c r="E90" s="19" t="s">
        <v>427</v>
      </c>
      <c r="F90" s="45">
        <v>144657</v>
      </c>
      <c r="G90" s="45">
        <v>148518</v>
      </c>
      <c r="H90" s="45">
        <f t="shared" si="1"/>
        <v>3861</v>
      </c>
      <c r="I90" s="19">
        <v>382575</v>
      </c>
    </row>
    <row r="91" spans="1:9">
      <c r="A91" s="19" t="s">
        <v>284</v>
      </c>
      <c r="B91" s="19" t="s">
        <v>311</v>
      </c>
      <c r="C91" s="19" t="s">
        <v>285</v>
      </c>
      <c r="D91" s="19" t="s">
        <v>428</v>
      </c>
      <c r="E91" s="19" t="s">
        <v>181</v>
      </c>
      <c r="F91" s="45">
        <v>755428</v>
      </c>
      <c r="G91" s="45">
        <v>780374</v>
      </c>
      <c r="H91" s="45">
        <f t="shared" si="1"/>
        <v>24946</v>
      </c>
      <c r="I91" s="19">
        <v>801661</v>
      </c>
    </row>
    <row r="92" spans="1:9">
      <c r="A92" s="19" t="s">
        <v>284</v>
      </c>
      <c r="B92" s="19" t="s">
        <v>311</v>
      </c>
      <c r="C92" s="19" t="s">
        <v>285</v>
      </c>
      <c r="D92" s="19" t="s">
        <v>429</v>
      </c>
      <c r="E92" s="19" t="s">
        <v>430</v>
      </c>
      <c r="F92" s="45">
        <v>105000</v>
      </c>
      <c r="G92" s="45">
        <v>131542</v>
      </c>
      <c r="H92" s="45">
        <f t="shared" si="1"/>
        <v>26542</v>
      </c>
      <c r="I92" s="19">
        <v>493186</v>
      </c>
    </row>
    <row r="93" spans="1:9">
      <c r="A93" s="19" t="s">
        <v>284</v>
      </c>
      <c r="B93" s="19" t="s">
        <v>311</v>
      </c>
      <c r="C93" s="19" t="s">
        <v>285</v>
      </c>
      <c r="D93" s="19" t="s">
        <v>431</v>
      </c>
      <c r="E93" s="19" t="s">
        <v>182</v>
      </c>
      <c r="F93" s="45">
        <v>6000000</v>
      </c>
      <c r="G93" s="45">
        <v>3280693</v>
      </c>
      <c r="H93" s="45">
        <f t="shared" si="1"/>
        <v>-2719307</v>
      </c>
      <c r="I93" s="19">
        <v>4157350</v>
      </c>
    </row>
    <row r="94" spans="1:9">
      <c r="A94" s="19" t="s">
        <v>284</v>
      </c>
      <c r="B94" s="19" t="s">
        <v>311</v>
      </c>
      <c r="C94" s="19" t="s">
        <v>285</v>
      </c>
      <c r="D94" s="19" t="s">
        <v>432</v>
      </c>
      <c r="E94" s="19" t="s">
        <v>433</v>
      </c>
      <c r="F94" s="45"/>
      <c r="G94" s="45"/>
      <c r="H94" s="45">
        <f t="shared" si="1"/>
        <v>0</v>
      </c>
      <c r="I94" s="19">
        <v>6963</v>
      </c>
    </row>
    <row r="95" spans="1:9">
      <c r="A95" s="19" t="s">
        <v>284</v>
      </c>
      <c r="B95" s="19" t="s">
        <v>311</v>
      </c>
      <c r="C95" s="19" t="s">
        <v>285</v>
      </c>
      <c r="D95" s="19" t="s">
        <v>434</v>
      </c>
      <c r="E95" s="19" t="s">
        <v>435</v>
      </c>
      <c r="F95" s="45">
        <v>4000</v>
      </c>
      <c r="G95" s="45">
        <v>198010</v>
      </c>
      <c r="H95" s="45">
        <f t="shared" si="1"/>
        <v>194010</v>
      </c>
      <c r="I95" s="19">
        <v>236191</v>
      </c>
    </row>
    <row r="96" spans="1:9">
      <c r="A96" s="19" t="s">
        <v>284</v>
      </c>
      <c r="B96" s="19" t="s">
        <v>311</v>
      </c>
      <c r="C96" s="19" t="s">
        <v>285</v>
      </c>
      <c r="D96" s="19" t="s">
        <v>436</v>
      </c>
      <c r="E96" s="19" t="s">
        <v>437</v>
      </c>
      <c r="F96" s="45">
        <v>20000</v>
      </c>
      <c r="G96" s="45"/>
      <c r="H96" s="45">
        <f t="shared" si="1"/>
        <v>-20000</v>
      </c>
      <c r="I96" s="19">
        <v>1815</v>
      </c>
    </row>
    <row r="97" spans="1:9">
      <c r="A97" s="19" t="s">
        <v>284</v>
      </c>
      <c r="B97" s="19" t="s">
        <v>311</v>
      </c>
      <c r="C97" s="19" t="s">
        <v>285</v>
      </c>
      <c r="D97" s="19" t="s">
        <v>438</v>
      </c>
      <c r="E97" s="19" t="s">
        <v>439</v>
      </c>
      <c r="F97" s="45">
        <v>105000</v>
      </c>
      <c r="G97" s="45">
        <v>77467</v>
      </c>
      <c r="H97" s="45">
        <f t="shared" si="1"/>
        <v>-27533</v>
      </c>
      <c r="I97" s="19">
        <v>103526</v>
      </c>
    </row>
    <row r="98" spans="1:9">
      <c r="A98" s="19" t="s">
        <v>284</v>
      </c>
      <c r="B98" s="19" t="s">
        <v>311</v>
      </c>
      <c r="C98" s="19" t="s">
        <v>285</v>
      </c>
      <c r="D98" s="19" t="s">
        <v>440</v>
      </c>
      <c r="E98" s="19" t="s">
        <v>441</v>
      </c>
      <c r="F98" s="45">
        <v>452710</v>
      </c>
      <c r="G98" s="45">
        <v>475661</v>
      </c>
      <c r="H98" s="45">
        <f t="shared" si="1"/>
        <v>22951</v>
      </c>
      <c r="I98" s="19">
        <v>473720</v>
      </c>
    </row>
    <row r="99" spans="1:9">
      <c r="A99" s="19" t="s">
        <v>284</v>
      </c>
      <c r="B99" s="19" t="s">
        <v>311</v>
      </c>
      <c r="C99" s="19" t="s">
        <v>285</v>
      </c>
      <c r="D99" s="19" t="s">
        <v>442</v>
      </c>
      <c r="E99" s="19" t="s">
        <v>443</v>
      </c>
      <c r="F99" s="45">
        <v>16000</v>
      </c>
      <c r="G99" s="45">
        <v>21348</v>
      </c>
      <c r="H99" s="45">
        <f t="shared" si="1"/>
        <v>5348</v>
      </c>
      <c r="I99" s="19">
        <v>16782</v>
      </c>
    </row>
    <row r="100" spans="1:9">
      <c r="A100" s="19" t="s">
        <v>284</v>
      </c>
      <c r="B100" s="19" t="s">
        <v>311</v>
      </c>
      <c r="C100" s="19" t="s">
        <v>285</v>
      </c>
      <c r="D100" s="19" t="s">
        <v>444</v>
      </c>
      <c r="E100" s="19" t="s">
        <v>445</v>
      </c>
      <c r="F100" s="45"/>
      <c r="G100" s="45">
        <v>42385</v>
      </c>
      <c r="H100" s="45">
        <f t="shared" si="1"/>
        <v>42385</v>
      </c>
      <c r="I100" s="19">
        <v>109668</v>
      </c>
    </row>
    <row r="101" spans="1:9">
      <c r="A101" s="19" t="s">
        <v>284</v>
      </c>
      <c r="B101" s="19" t="s">
        <v>311</v>
      </c>
      <c r="C101" s="19" t="s">
        <v>292</v>
      </c>
      <c r="D101" s="19" t="s">
        <v>446</v>
      </c>
      <c r="E101" s="19" t="s">
        <v>447</v>
      </c>
      <c r="F101" s="45"/>
      <c r="G101" s="45"/>
      <c r="H101" s="45">
        <f t="shared" si="1"/>
        <v>0</v>
      </c>
      <c r="I101" s="19">
        <v>-170</v>
      </c>
    </row>
    <row r="102" spans="1:9">
      <c r="A102" s="19" t="s">
        <v>284</v>
      </c>
      <c r="B102" s="19" t="s">
        <v>311</v>
      </c>
      <c r="C102" s="19" t="s">
        <v>292</v>
      </c>
      <c r="D102" s="19" t="s">
        <v>448</v>
      </c>
      <c r="E102" s="19" t="s">
        <v>449</v>
      </c>
      <c r="F102" s="45">
        <v>76000</v>
      </c>
      <c r="G102" s="45">
        <v>55571</v>
      </c>
      <c r="H102" s="45">
        <f t="shared" si="1"/>
        <v>-20429</v>
      </c>
      <c r="I102" s="19">
        <v>55210</v>
      </c>
    </row>
    <row r="103" spans="1:9">
      <c r="A103" s="19" t="s">
        <v>284</v>
      </c>
      <c r="B103" s="19" t="s">
        <v>311</v>
      </c>
      <c r="C103" s="19" t="s">
        <v>292</v>
      </c>
      <c r="D103" s="19" t="s">
        <v>450</v>
      </c>
      <c r="E103" s="19" t="s">
        <v>451</v>
      </c>
      <c r="F103" s="45">
        <v>21000</v>
      </c>
      <c r="G103" s="45">
        <v>11800</v>
      </c>
      <c r="H103" s="45">
        <f t="shared" si="1"/>
        <v>-9200</v>
      </c>
      <c r="I103" s="19">
        <v>11524</v>
      </c>
    </row>
    <row r="104" spans="1:9">
      <c r="A104" s="19" t="s">
        <v>284</v>
      </c>
      <c r="B104" s="19" t="s">
        <v>311</v>
      </c>
      <c r="C104" s="19" t="s">
        <v>292</v>
      </c>
      <c r="D104" s="19" t="s">
        <v>452</v>
      </c>
      <c r="E104" s="19" t="s">
        <v>183</v>
      </c>
      <c r="F104" s="45">
        <v>270000</v>
      </c>
      <c r="G104" s="45">
        <v>83778</v>
      </c>
      <c r="H104" s="45">
        <f t="shared" si="1"/>
        <v>-186222</v>
      </c>
      <c r="I104" s="19">
        <v>100138</v>
      </c>
    </row>
    <row r="105" spans="1:9">
      <c r="A105" s="19" t="s">
        <v>284</v>
      </c>
      <c r="B105" s="19" t="s">
        <v>311</v>
      </c>
      <c r="C105" s="19" t="s">
        <v>292</v>
      </c>
      <c r="D105" s="19" t="s">
        <v>453</v>
      </c>
      <c r="E105" s="19" t="s">
        <v>184</v>
      </c>
      <c r="F105" s="45">
        <v>69000</v>
      </c>
      <c r="G105" s="45">
        <v>72335</v>
      </c>
      <c r="H105" s="45">
        <f t="shared" si="1"/>
        <v>3335</v>
      </c>
      <c r="I105" s="19">
        <v>63489</v>
      </c>
    </row>
    <row r="106" spans="1:9">
      <c r="A106" s="19" t="s">
        <v>284</v>
      </c>
      <c r="B106" s="19" t="s">
        <v>311</v>
      </c>
      <c r="C106" s="19" t="s">
        <v>292</v>
      </c>
      <c r="D106" s="19" t="s">
        <v>454</v>
      </c>
      <c r="E106" s="19" t="s">
        <v>455</v>
      </c>
      <c r="F106" s="45">
        <v>65600</v>
      </c>
      <c r="G106" s="45">
        <v>53655</v>
      </c>
      <c r="H106" s="45">
        <f t="shared" si="1"/>
        <v>-11945</v>
      </c>
      <c r="I106" s="19">
        <v>30601</v>
      </c>
    </row>
    <row r="107" spans="1:9">
      <c r="A107" s="19" t="s">
        <v>284</v>
      </c>
      <c r="B107" s="19" t="s">
        <v>311</v>
      </c>
      <c r="C107" s="19" t="s">
        <v>292</v>
      </c>
      <c r="D107" s="19" t="s">
        <v>456</v>
      </c>
      <c r="E107" s="19" t="s">
        <v>457</v>
      </c>
      <c r="F107" s="45">
        <v>36000</v>
      </c>
      <c r="G107" s="45">
        <v>22625</v>
      </c>
      <c r="H107" s="45">
        <f t="shared" si="1"/>
        <v>-13375</v>
      </c>
      <c r="I107" s="19">
        <v>16747</v>
      </c>
    </row>
    <row r="108" spans="1:9">
      <c r="A108" s="19" t="s">
        <v>284</v>
      </c>
      <c r="B108" s="19" t="s">
        <v>311</v>
      </c>
      <c r="C108" s="19" t="s">
        <v>292</v>
      </c>
      <c r="D108" s="19" t="s">
        <v>458</v>
      </c>
      <c r="E108" s="19" t="s">
        <v>185</v>
      </c>
      <c r="F108" s="45">
        <v>195000</v>
      </c>
      <c r="G108" s="45">
        <v>207612</v>
      </c>
      <c r="H108" s="45">
        <f t="shared" si="1"/>
        <v>12612</v>
      </c>
      <c r="I108" s="19">
        <v>181206</v>
      </c>
    </row>
    <row r="109" spans="1:9">
      <c r="A109" s="19" t="s">
        <v>284</v>
      </c>
      <c r="B109" s="19" t="s">
        <v>311</v>
      </c>
      <c r="C109" s="19" t="s">
        <v>292</v>
      </c>
      <c r="D109" s="19" t="s">
        <v>459</v>
      </c>
      <c r="E109" s="19" t="s">
        <v>171</v>
      </c>
      <c r="F109" s="45">
        <v>8000</v>
      </c>
      <c r="G109" s="45">
        <v>3639</v>
      </c>
      <c r="H109" s="45">
        <f t="shared" si="1"/>
        <v>-4361</v>
      </c>
      <c r="I109" s="19">
        <v>6753</v>
      </c>
    </row>
    <row r="110" spans="1:9">
      <c r="A110" s="19" t="s">
        <v>284</v>
      </c>
      <c r="B110" s="19" t="s">
        <v>311</v>
      </c>
      <c r="C110" s="19" t="s">
        <v>292</v>
      </c>
      <c r="D110" s="19" t="s">
        <v>460</v>
      </c>
      <c r="E110" s="19" t="s">
        <v>186</v>
      </c>
      <c r="F110" s="45">
        <v>30000</v>
      </c>
      <c r="G110" s="45">
        <v>24026</v>
      </c>
      <c r="H110" s="45">
        <f t="shared" si="1"/>
        <v>-5974</v>
      </c>
      <c r="I110" s="19">
        <v>30816</v>
      </c>
    </row>
    <row r="111" spans="1:9">
      <c r="A111" s="19" t="s">
        <v>284</v>
      </c>
      <c r="B111" s="19" t="s">
        <v>311</v>
      </c>
      <c r="C111" s="19" t="s">
        <v>292</v>
      </c>
      <c r="D111" s="19" t="s">
        <v>461</v>
      </c>
      <c r="E111" s="19" t="s">
        <v>196</v>
      </c>
      <c r="F111" s="45">
        <v>14000</v>
      </c>
      <c r="G111" s="45">
        <v>13943</v>
      </c>
      <c r="H111" s="45">
        <f t="shared" si="1"/>
        <v>-57</v>
      </c>
      <c r="I111" s="19">
        <v>16031</v>
      </c>
    </row>
    <row r="112" spans="1:9">
      <c r="A112" s="19" t="s">
        <v>284</v>
      </c>
      <c r="B112" s="19" t="s">
        <v>284</v>
      </c>
      <c r="C112" s="19" t="s">
        <v>285</v>
      </c>
      <c r="D112" s="19" t="s">
        <v>462</v>
      </c>
      <c r="E112" s="19" t="s">
        <v>463</v>
      </c>
      <c r="F112" s="45">
        <v>77039000</v>
      </c>
      <c r="G112" s="45">
        <v>8576489</v>
      </c>
      <c r="H112" s="45">
        <f t="shared" si="1"/>
        <v>-68462511</v>
      </c>
      <c r="I112" s="19">
        <v>11568401</v>
      </c>
    </row>
    <row r="113" spans="1:9">
      <c r="A113" s="19" t="s">
        <v>284</v>
      </c>
      <c r="B113" s="19" t="s">
        <v>284</v>
      </c>
      <c r="C113" s="19" t="s">
        <v>285</v>
      </c>
      <c r="D113" s="19" t="s">
        <v>464</v>
      </c>
      <c r="E113" s="19" t="s">
        <v>465</v>
      </c>
      <c r="F113" s="45"/>
      <c r="G113" s="45">
        <v>1020027</v>
      </c>
      <c r="H113" s="45">
        <f t="shared" si="1"/>
        <v>1020027</v>
      </c>
      <c r="I113" s="19">
        <v>357773</v>
      </c>
    </row>
    <row r="114" spans="1:9">
      <c r="A114" s="19" t="s">
        <v>284</v>
      </c>
      <c r="B114" s="19" t="s">
        <v>284</v>
      </c>
      <c r="C114" s="19" t="s">
        <v>285</v>
      </c>
      <c r="D114" s="19" t="s">
        <v>466</v>
      </c>
      <c r="E114" s="19" t="s">
        <v>187</v>
      </c>
      <c r="F114" s="45"/>
      <c r="G114" s="45">
        <v>177443</v>
      </c>
      <c r="H114" s="45">
        <f t="shared" si="1"/>
        <v>177443</v>
      </c>
      <c r="I114" s="19">
        <v>47900</v>
      </c>
    </row>
    <row r="115" spans="1:9">
      <c r="A115" s="19" t="s">
        <v>284</v>
      </c>
      <c r="B115" s="19" t="s">
        <v>284</v>
      </c>
      <c r="C115" s="19" t="s">
        <v>285</v>
      </c>
      <c r="D115" s="19" t="s">
        <v>467</v>
      </c>
      <c r="E115" s="19" t="s">
        <v>468</v>
      </c>
      <c r="F115" s="45"/>
      <c r="G115" s="45"/>
      <c r="H115" s="45">
        <f t="shared" si="1"/>
        <v>0</v>
      </c>
      <c r="I115" s="19">
        <v>2867608</v>
      </c>
    </row>
    <row r="116" spans="1:9" s="46" customFormat="1">
      <c r="A116" s="19" t="s">
        <v>284</v>
      </c>
      <c r="B116" s="19" t="s">
        <v>284</v>
      </c>
      <c r="C116" s="19" t="s">
        <v>285</v>
      </c>
      <c r="D116" s="19" t="s">
        <v>469</v>
      </c>
      <c r="E116" s="19" t="s">
        <v>470</v>
      </c>
      <c r="F116" s="45">
        <v>764200</v>
      </c>
      <c r="G116" s="45">
        <v>245741</v>
      </c>
      <c r="H116" s="45">
        <f t="shared" si="1"/>
        <v>-518459</v>
      </c>
      <c r="I116" s="19">
        <v>263382</v>
      </c>
    </row>
    <row r="117" spans="1:9">
      <c r="A117" s="19" t="s">
        <v>284</v>
      </c>
      <c r="B117" s="19" t="s">
        <v>284</v>
      </c>
      <c r="C117" s="19" t="s">
        <v>292</v>
      </c>
      <c r="D117" s="19" t="s">
        <v>471</v>
      </c>
      <c r="E117" s="19" t="s">
        <v>188</v>
      </c>
      <c r="F117" s="45">
        <v>20000</v>
      </c>
      <c r="G117" s="45">
        <v>49142</v>
      </c>
      <c r="H117" s="45">
        <f t="shared" si="1"/>
        <v>29142</v>
      </c>
      <c r="I117" s="19">
        <v>53259</v>
      </c>
    </row>
    <row r="118" spans="1:9">
      <c r="A118" s="19" t="s">
        <v>284</v>
      </c>
      <c r="B118" s="19" t="s">
        <v>284</v>
      </c>
      <c r="C118" s="19" t="s">
        <v>292</v>
      </c>
      <c r="D118" s="19" t="s">
        <v>472</v>
      </c>
      <c r="E118" s="19" t="s">
        <v>473</v>
      </c>
      <c r="F118" s="45">
        <v>2500000</v>
      </c>
      <c r="G118" s="45">
        <v>3662746</v>
      </c>
      <c r="H118" s="45">
        <f t="shared" si="1"/>
        <v>1162746</v>
      </c>
      <c r="I118" s="19">
        <v>3271106</v>
      </c>
    </row>
    <row r="119" spans="1:9">
      <c r="A119" s="19" t="s">
        <v>284</v>
      </c>
      <c r="B119" s="19" t="s">
        <v>284</v>
      </c>
      <c r="C119" s="19" t="s">
        <v>292</v>
      </c>
      <c r="D119" s="19" t="s">
        <v>474</v>
      </c>
      <c r="E119" s="19" t="s">
        <v>475</v>
      </c>
      <c r="F119" s="45">
        <v>34000</v>
      </c>
      <c r="G119" s="45">
        <v>1085281</v>
      </c>
      <c r="H119" s="45">
        <f t="shared" si="1"/>
        <v>1051281</v>
      </c>
      <c r="I119" s="19">
        <v>899759</v>
      </c>
    </row>
    <row r="120" spans="1:9">
      <c r="A120" s="19" t="s">
        <v>284</v>
      </c>
      <c r="B120" s="19" t="s">
        <v>284</v>
      </c>
      <c r="C120" s="19" t="s">
        <v>292</v>
      </c>
      <c r="D120" s="19" t="s">
        <v>476</v>
      </c>
      <c r="E120" s="19" t="s">
        <v>189</v>
      </c>
      <c r="F120" s="45">
        <v>3189</v>
      </c>
      <c r="G120" s="45">
        <v>638004</v>
      </c>
      <c r="H120" s="45">
        <f t="shared" si="1"/>
        <v>634815</v>
      </c>
      <c r="I120" s="19">
        <v>800143</v>
      </c>
    </row>
    <row r="121" spans="1:9">
      <c r="A121" s="19" t="s">
        <v>284</v>
      </c>
      <c r="B121" s="19" t="s">
        <v>284</v>
      </c>
      <c r="C121" s="19" t="s">
        <v>292</v>
      </c>
      <c r="D121" s="19" t="s">
        <v>477</v>
      </c>
      <c r="E121" s="19" t="s">
        <v>478</v>
      </c>
      <c r="F121" s="45"/>
      <c r="G121" s="45">
        <v>6951</v>
      </c>
      <c r="H121" s="45">
        <f t="shared" si="1"/>
        <v>6951</v>
      </c>
      <c r="I121" s="19">
        <v>30108</v>
      </c>
    </row>
    <row r="122" spans="1:9">
      <c r="A122" s="19" t="s">
        <v>284</v>
      </c>
      <c r="B122" s="19" t="s">
        <v>284</v>
      </c>
      <c r="C122" s="19" t="s">
        <v>292</v>
      </c>
      <c r="D122" s="19" t="s">
        <v>479</v>
      </c>
      <c r="E122" s="19" t="s">
        <v>190</v>
      </c>
      <c r="F122" s="45">
        <v>25000</v>
      </c>
      <c r="G122" s="45">
        <v>20447</v>
      </c>
      <c r="H122" s="45">
        <f t="shared" si="1"/>
        <v>-4553</v>
      </c>
      <c r="I122" s="19">
        <v>14948</v>
      </c>
    </row>
    <row r="123" spans="1:9">
      <c r="A123" s="19" t="s">
        <v>284</v>
      </c>
      <c r="B123" s="19" t="s">
        <v>284</v>
      </c>
      <c r="C123" s="19" t="s">
        <v>292</v>
      </c>
      <c r="D123" s="19" t="s">
        <v>480</v>
      </c>
      <c r="E123" s="19" t="s">
        <v>481</v>
      </c>
      <c r="F123" s="45"/>
      <c r="G123" s="45">
        <v>124334</v>
      </c>
      <c r="H123" s="45">
        <f t="shared" si="1"/>
        <v>124334</v>
      </c>
    </row>
    <row r="124" spans="1:9">
      <c r="A124" s="19" t="s">
        <v>284</v>
      </c>
      <c r="B124" s="19" t="s">
        <v>284</v>
      </c>
      <c r="C124" s="19" t="s">
        <v>311</v>
      </c>
      <c r="D124" s="19" t="s">
        <v>482</v>
      </c>
      <c r="E124" s="19" t="s">
        <v>197</v>
      </c>
      <c r="F124" s="45">
        <v>120000</v>
      </c>
      <c r="G124" s="45"/>
      <c r="H124" s="45">
        <f t="shared" si="1"/>
        <v>-120000</v>
      </c>
      <c r="I124" s="19">
        <v>31794</v>
      </c>
    </row>
    <row r="125" spans="1:9">
      <c r="A125" s="19" t="s">
        <v>284</v>
      </c>
      <c r="B125" s="19" t="s">
        <v>284</v>
      </c>
      <c r="C125" s="19" t="s">
        <v>311</v>
      </c>
      <c r="D125" s="19" t="s">
        <v>483</v>
      </c>
      <c r="E125" s="19" t="s">
        <v>484</v>
      </c>
      <c r="F125" s="45">
        <v>4080000</v>
      </c>
      <c r="G125" s="45">
        <v>3800201</v>
      </c>
      <c r="H125" s="45">
        <f t="shared" si="1"/>
        <v>-279799</v>
      </c>
      <c r="I125" s="19">
        <v>3685618</v>
      </c>
    </row>
    <row r="126" spans="1:9">
      <c r="A126" s="19" t="s">
        <v>284</v>
      </c>
      <c r="B126" s="19" t="s">
        <v>485</v>
      </c>
      <c r="C126" s="19" t="s">
        <v>285</v>
      </c>
      <c r="D126" s="19" t="s">
        <v>486</v>
      </c>
      <c r="E126" s="19" t="s">
        <v>487</v>
      </c>
      <c r="F126" s="45">
        <v>37600000</v>
      </c>
      <c r="G126" s="45">
        <v>28611517</v>
      </c>
      <c r="H126" s="45">
        <f t="shared" si="1"/>
        <v>-8988483</v>
      </c>
      <c r="I126" s="19">
        <v>28410267</v>
      </c>
    </row>
    <row r="127" spans="1:9">
      <c r="A127" s="19" t="s">
        <v>284</v>
      </c>
      <c r="B127" s="19" t="s">
        <v>488</v>
      </c>
      <c r="C127" s="19" t="s">
        <v>285</v>
      </c>
      <c r="D127" s="19" t="s">
        <v>489</v>
      </c>
      <c r="E127" s="19" t="s">
        <v>490</v>
      </c>
      <c r="F127" s="45">
        <v>105000</v>
      </c>
      <c r="G127" s="45">
        <v>125768</v>
      </c>
      <c r="H127" s="45">
        <f t="shared" si="1"/>
        <v>20768</v>
      </c>
      <c r="I127" s="19">
        <v>77516</v>
      </c>
    </row>
    <row r="128" spans="1:9">
      <c r="A128" s="19" t="s">
        <v>284</v>
      </c>
      <c r="B128" s="19" t="s">
        <v>488</v>
      </c>
      <c r="C128" s="19" t="s">
        <v>285</v>
      </c>
      <c r="D128" s="19" t="s">
        <v>491</v>
      </c>
      <c r="E128" s="19" t="s">
        <v>492</v>
      </c>
      <c r="F128" s="45">
        <v>25500</v>
      </c>
      <c r="G128" s="45">
        <v>61840</v>
      </c>
      <c r="H128" s="45">
        <f t="shared" si="1"/>
        <v>36340</v>
      </c>
      <c r="I128" s="19">
        <v>113743</v>
      </c>
    </row>
    <row r="129" spans="1:9">
      <c r="A129" s="19" t="s">
        <v>284</v>
      </c>
      <c r="B129" s="19" t="s">
        <v>488</v>
      </c>
      <c r="C129" s="19" t="s">
        <v>285</v>
      </c>
      <c r="D129" s="19" t="s">
        <v>493</v>
      </c>
      <c r="E129" s="19" t="s">
        <v>494</v>
      </c>
      <c r="F129" s="45">
        <v>6000</v>
      </c>
      <c r="G129" s="45">
        <v>3625</v>
      </c>
      <c r="H129" s="45">
        <f t="shared" si="1"/>
        <v>-2375</v>
      </c>
      <c r="I129" s="19">
        <v>3202</v>
      </c>
    </row>
    <row r="130" spans="1:9">
      <c r="A130" s="19" t="s">
        <v>284</v>
      </c>
      <c r="B130" s="19" t="s">
        <v>488</v>
      </c>
      <c r="C130" s="19" t="s">
        <v>285</v>
      </c>
      <c r="D130" s="19" t="s">
        <v>495</v>
      </c>
      <c r="E130" s="19" t="s">
        <v>496</v>
      </c>
      <c r="F130" s="45">
        <v>12500</v>
      </c>
      <c r="G130" s="45"/>
      <c r="H130" s="45">
        <f t="shared" si="1"/>
        <v>-12500</v>
      </c>
      <c r="I130" s="19">
        <v>21600</v>
      </c>
    </row>
    <row r="131" spans="1:9" s="46" customFormat="1">
      <c r="A131" s="19" t="s">
        <v>284</v>
      </c>
      <c r="B131" s="19" t="s">
        <v>488</v>
      </c>
      <c r="C131" s="19" t="s">
        <v>285</v>
      </c>
      <c r="D131" s="19" t="s">
        <v>497</v>
      </c>
      <c r="E131" s="19" t="s">
        <v>498</v>
      </c>
      <c r="F131" s="45">
        <v>6500</v>
      </c>
      <c r="G131" s="45">
        <v>1743</v>
      </c>
      <c r="H131" s="45">
        <f t="shared" si="1"/>
        <v>-4757</v>
      </c>
      <c r="I131" s="19">
        <v>974</v>
      </c>
    </row>
    <row r="132" spans="1:9">
      <c r="A132" s="19" t="s">
        <v>284</v>
      </c>
      <c r="B132" s="19" t="s">
        <v>488</v>
      </c>
      <c r="C132" s="19" t="s">
        <v>292</v>
      </c>
      <c r="D132" s="19" t="s">
        <v>499</v>
      </c>
      <c r="E132" s="19" t="s">
        <v>500</v>
      </c>
      <c r="F132" s="45"/>
      <c r="G132" s="45"/>
      <c r="H132" s="45">
        <f t="shared" si="1"/>
        <v>0</v>
      </c>
      <c r="I132" s="19">
        <v>422162</v>
      </c>
    </row>
    <row r="133" spans="1:9">
      <c r="A133" s="19" t="s">
        <v>284</v>
      </c>
      <c r="B133" s="19" t="s">
        <v>488</v>
      </c>
      <c r="C133" s="19" t="s">
        <v>311</v>
      </c>
      <c r="D133" s="19" t="s">
        <v>501</v>
      </c>
      <c r="E133" s="19" t="s">
        <v>502</v>
      </c>
      <c r="F133" s="45">
        <v>130000</v>
      </c>
      <c r="G133" s="45">
        <v>163296</v>
      </c>
      <c r="H133" s="45">
        <f t="shared" si="1"/>
        <v>33296</v>
      </c>
      <c r="I133" s="19">
        <v>223219</v>
      </c>
    </row>
    <row r="134" spans="1:9">
      <c r="A134" s="19" t="s">
        <v>284</v>
      </c>
      <c r="B134" s="19" t="s">
        <v>503</v>
      </c>
      <c r="C134" s="19" t="s">
        <v>285</v>
      </c>
      <c r="D134" s="19" t="s">
        <v>504</v>
      </c>
      <c r="E134" s="19" t="s">
        <v>191</v>
      </c>
      <c r="F134" s="45">
        <v>6483000</v>
      </c>
      <c r="G134" s="45">
        <v>6398844</v>
      </c>
      <c r="H134" s="45">
        <f t="shared" si="1"/>
        <v>-84156</v>
      </c>
      <c r="I134" s="19">
        <v>5758578</v>
      </c>
    </row>
    <row r="135" spans="1:9">
      <c r="A135" s="19" t="s">
        <v>284</v>
      </c>
      <c r="B135" s="19" t="s">
        <v>503</v>
      </c>
      <c r="C135" s="19" t="s">
        <v>285</v>
      </c>
      <c r="D135" s="19" t="s">
        <v>505</v>
      </c>
      <c r="E135" s="19" t="s">
        <v>506</v>
      </c>
      <c r="F135" s="45">
        <v>105000</v>
      </c>
      <c r="G135" s="45">
        <v>232867</v>
      </c>
      <c r="H135" s="45">
        <f t="shared" ref="H135:H145" si="2">G135-F135</f>
        <v>127867</v>
      </c>
      <c r="I135" s="19">
        <v>259091</v>
      </c>
    </row>
    <row r="136" spans="1:9">
      <c r="A136" s="19" t="s">
        <v>284</v>
      </c>
      <c r="B136" s="19" t="s">
        <v>503</v>
      </c>
      <c r="C136" s="19" t="s">
        <v>285</v>
      </c>
      <c r="D136" s="19" t="s">
        <v>507</v>
      </c>
      <c r="E136" s="19" t="s">
        <v>192</v>
      </c>
      <c r="F136" s="45">
        <v>30000</v>
      </c>
      <c r="G136" s="45">
        <v>51693</v>
      </c>
      <c r="H136" s="45">
        <f t="shared" si="2"/>
        <v>21693</v>
      </c>
      <c r="I136" s="19">
        <v>404326</v>
      </c>
    </row>
    <row r="137" spans="1:9" s="46" customFormat="1">
      <c r="A137" s="19" t="s">
        <v>284</v>
      </c>
      <c r="B137" s="19" t="s">
        <v>503</v>
      </c>
      <c r="C137" s="19" t="s">
        <v>285</v>
      </c>
      <c r="D137" s="19" t="s">
        <v>508</v>
      </c>
      <c r="E137" s="19" t="s">
        <v>509</v>
      </c>
      <c r="F137" s="45">
        <v>120509</v>
      </c>
      <c r="G137" s="45">
        <v>136069</v>
      </c>
      <c r="H137" s="45">
        <f t="shared" si="2"/>
        <v>15560</v>
      </c>
      <c r="I137" s="19">
        <v>150180</v>
      </c>
    </row>
    <row r="138" spans="1:9">
      <c r="A138" s="19" t="s">
        <v>284</v>
      </c>
      <c r="B138" s="19" t="s">
        <v>503</v>
      </c>
      <c r="C138" s="19" t="s">
        <v>285</v>
      </c>
      <c r="D138" s="19" t="s">
        <v>510</v>
      </c>
      <c r="E138" s="19" t="s">
        <v>511</v>
      </c>
      <c r="F138" s="45">
        <v>530332</v>
      </c>
      <c r="G138" s="45">
        <v>587470</v>
      </c>
      <c r="H138" s="45">
        <f t="shared" si="2"/>
        <v>57138</v>
      </c>
      <c r="I138" s="19">
        <v>546617</v>
      </c>
    </row>
    <row r="139" spans="1:9">
      <c r="A139" s="19" t="s">
        <v>284</v>
      </c>
      <c r="B139" s="19" t="s">
        <v>503</v>
      </c>
      <c r="C139" s="19" t="s">
        <v>285</v>
      </c>
      <c r="D139" s="19" t="s">
        <v>512</v>
      </c>
      <c r="E139" s="19" t="s">
        <v>193</v>
      </c>
      <c r="F139" s="45">
        <v>250000</v>
      </c>
      <c r="G139" s="45">
        <v>768533</v>
      </c>
      <c r="H139" s="45">
        <f t="shared" si="2"/>
        <v>518533</v>
      </c>
      <c r="I139" s="19">
        <v>578777</v>
      </c>
    </row>
    <row r="140" spans="1:9">
      <c r="A140" s="19" t="s">
        <v>284</v>
      </c>
      <c r="B140" s="19" t="s">
        <v>503</v>
      </c>
      <c r="C140" s="19" t="s">
        <v>292</v>
      </c>
      <c r="D140" s="19" t="s">
        <v>513</v>
      </c>
      <c r="E140" s="19" t="s">
        <v>514</v>
      </c>
      <c r="F140" s="45">
        <v>257400</v>
      </c>
      <c r="G140" s="45">
        <v>3714834</v>
      </c>
      <c r="H140" s="45">
        <f t="shared" si="2"/>
        <v>3457434</v>
      </c>
      <c r="I140" s="19">
        <v>192748</v>
      </c>
    </row>
    <row r="141" spans="1:9">
      <c r="A141" s="19" t="s">
        <v>284</v>
      </c>
      <c r="B141" s="19" t="s">
        <v>503</v>
      </c>
      <c r="C141" s="19" t="s">
        <v>292</v>
      </c>
      <c r="D141" s="19" t="s">
        <v>515</v>
      </c>
      <c r="E141" s="19" t="s">
        <v>194</v>
      </c>
      <c r="F141" s="45">
        <v>100000</v>
      </c>
      <c r="G141" s="45">
        <v>269422</v>
      </c>
      <c r="H141" s="45">
        <f t="shared" si="2"/>
        <v>169422</v>
      </c>
      <c r="I141" s="19">
        <v>575514</v>
      </c>
    </row>
    <row r="142" spans="1:9">
      <c r="A142" s="19" t="s">
        <v>284</v>
      </c>
      <c r="B142" s="19" t="s">
        <v>503</v>
      </c>
      <c r="C142" s="19" t="s">
        <v>292</v>
      </c>
      <c r="D142" s="19" t="s">
        <v>516</v>
      </c>
      <c r="E142" s="19" t="s">
        <v>195</v>
      </c>
      <c r="F142" s="45">
        <v>920000</v>
      </c>
      <c r="G142" s="45">
        <v>145021</v>
      </c>
      <c r="H142" s="45">
        <f t="shared" si="2"/>
        <v>-774979</v>
      </c>
      <c r="I142" s="19">
        <v>433839</v>
      </c>
    </row>
    <row r="143" spans="1:9">
      <c r="A143" s="19" t="s">
        <v>284</v>
      </c>
      <c r="B143" s="19" t="s">
        <v>503</v>
      </c>
      <c r="C143" s="19" t="s">
        <v>292</v>
      </c>
      <c r="D143" s="19" t="s">
        <v>517</v>
      </c>
      <c r="E143" s="19" t="s">
        <v>518</v>
      </c>
      <c r="F143" s="45">
        <v>1019900</v>
      </c>
      <c r="G143" s="45">
        <v>431036</v>
      </c>
      <c r="H143" s="45">
        <f t="shared" si="2"/>
        <v>-588864</v>
      </c>
      <c r="I143" s="19">
        <v>1098658</v>
      </c>
    </row>
    <row r="144" spans="1:9">
      <c r="A144" s="19" t="s">
        <v>284</v>
      </c>
      <c r="B144" s="19" t="s">
        <v>503</v>
      </c>
      <c r="C144" s="19" t="s">
        <v>292</v>
      </c>
      <c r="D144" s="19" t="s">
        <v>519</v>
      </c>
      <c r="E144" s="19" t="s">
        <v>520</v>
      </c>
      <c r="F144" s="45"/>
      <c r="G144" s="45">
        <v>28305377</v>
      </c>
      <c r="H144" s="45">
        <f t="shared" si="2"/>
        <v>28305377</v>
      </c>
      <c r="I144" s="19">
        <v>20005976</v>
      </c>
    </row>
    <row r="145" spans="1:9" s="46" customFormat="1">
      <c r="A145" s="19" t="s">
        <v>284</v>
      </c>
      <c r="B145" s="19" t="s">
        <v>503</v>
      </c>
      <c r="C145" s="19" t="s">
        <v>292</v>
      </c>
      <c r="D145" s="19" t="s">
        <v>521</v>
      </c>
      <c r="E145" s="19" t="s">
        <v>522</v>
      </c>
      <c r="F145" s="45">
        <v>22519000</v>
      </c>
      <c r="G145" s="45">
        <v>3051276</v>
      </c>
      <c r="H145" s="45">
        <f t="shared" si="2"/>
        <v>-19467724</v>
      </c>
      <c r="I145" s="19">
        <v>3130319</v>
      </c>
    </row>
    <row r="146" spans="1:9">
      <c r="A146" s="225" t="s">
        <v>41</v>
      </c>
      <c r="B146" s="225"/>
      <c r="C146" s="225"/>
      <c r="D146" s="225"/>
      <c r="E146" s="225"/>
      <c r="F146" s="72">
        <f>SUM(F6:F145)</f>
        <v>1463917001</v>
      </c>
      <c r="G146" s="72">
        <f t="shared" ref="G146:I146" si="3">SUM(G6:G145)</f>
        <v>2175629273</v>
      </c>
      <c r="H146" s="72">
        <f t="shared" si="3"/>
        <v>711712272</v>
      </c>
      <c r="I146" s="72">
        <f t="shared" si="3"/>
        <v>1708205936</v>
      </c>
    </row>
    <row r="147" spans="1:9" ht="18" customHeight="1"/>
  </sheetData>
  <mergeCells count="6">
    <mergeCell ref="A146:E146"/>
    <mergeCell ref="A1:I1"/>
    <mergeCell ref="E3:E4"/>
    <mergeCell ref="F3:H3"/>
    <mergeCell ref="I3:I4"/>
    <mergeCell ref="A3:D3"/>
  </mergeCells>
  <phoneticPr fontId="17" type="noConversion"/>
  <pageMargins left="0.21" right="0.14000000000000001" top="0.88" bottom="0.5600000000000000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6"/>
  <dimension ref="A1:I19"/>
  <sheetViews>
    <sheetView view="pageBreakPreview" zoomScaleNormal="100" zoomScaleSheetLayoutView="100" workbookViewId="0">
      <selection activeCell="D14" sqref="D14"/>
    </sheetView>
  </sheetViews>
  <sheetFormatPr defaultRowHeight="12.75"/>
  <cols>
    <col min="1" max="1" width="29.140625" style="17" customWidth="1"/>
    <col min="2" max="2" width="15.28515625" style="173" customWidth="1"/>
    <col min="3" max="3" width="14" style="173" customWidth="1"/>
    <col min="4" max="5" width="14" style="19" customWidth="1"/>
    <col min="6" max="9" width="14" style="173" customWidth="1"/>
    <col min="10" max="16384" width="9.140625" style="19"/>
  </cols>
  <sheetData>
    <row r="1" spans="1:9" ht="18.75">
      <c r="A1" s="217" t="s">
        <v>20</v>
      </c>
      <c r="B1" s="218"/>
      <c r="C1" s="218"/>
      <c r="D1" s="218"/>
      <c r="E1" s="218"/>
      <c r="F1" s="218"/>
      <c r="G1" s="218"/>
      <c r="H1" s="218"/>
      <c r="I1" s="218"/>
    </row>
    <row r="2" spans="1:9" ht="42" customHeight="1">
      <c r="A2" s="8"/>
      <c r="B2" s="149"/>
      <c r="C2" s="149"/>
      <c r="D2" s="20"/>
      <c r="E2" s="20"/>
      <c r="F2" s="149"/>
      <c r="G2" s="149"/>
      <c r="H2" s="149"/>
      <c r="I2" s="150" t="s">
        <v>76</v>
      </c>
    </row>
    <row r="3" spans="1:9" s="46" customFormat="1" ht="46.5" customHeight="1">
      <c r="A3" s="151" t="s">
        <v>42</v>
      </c>
      <c r="B3" s="151" t="s">
        <v>125</v>
      </c>
      <c r="C3" s="151" t="s">
        <v>524</v>
      </c>
      <c r="D3" s="151" t="s">
        <v>115</v>
      </c>
      <c r="E3" s="151" t="s">
        <v>53</v>
      </c>
      <c r="F3" s="151" t="s">
        <v>1052</v>
      </c>
      <c r="G3" s="151" t="s">
        <v>54</v>
      </c>
      <c r="H3" s="151" t="s">
        <v>49</v>
      </c>
      <c r="I3" s="151" t="s">
        <v>55</v>
      </c>
    </row>
    <row r="4" spans="1:9" s="154" customFormat="1" ht="22.5" customHeight="1">
      <c r="A4" s="152" t="s">
        <v>47</v>
      </c>
      <c r="B4" s="153"/>
      <c r="C4" s="153"/>
      <c r="D4" s="153"/>
      <c r="E4" s="153"/>
      <c r="F4" s="153"/>
      <c r="G4" s="153"/>
      <c r="H4" s="153"/>
      <c r="I4" s="153"/>
    </row>
    <row r="5" spans="1:9" s="154" customFormat="1" ht="22.5" customHeight="1">
      <c r="A5" s="155" t="s">
        <v>31</v>
      </c>
      <c r="B5" s="156">
        <v>857866752</v>
      </c>
      <c r="C5" s="157">
        <v>826045</v>
      </c>
      <c r="D5" s="158">
        <v>4659561</v>
      </c>
      <c r="E5" s="156">
        <f t="shared" ref="E5:E11" si="0">SUM(B5:D5)</f>
        <v>863352358</v>
      </c>
      <c r="F5" s="158">
        <v>0</v>
      </c>
      <c r="G5" s="159">
        <f t="shared" ref="G5:G11" si="1">F5+E5</f>
        <v>863352358</v>
      </c>
      <c r="H5" s="159">
        <v>868071862</v>
      </c>
      <c r="I5" s="160">
        <f t="shared" ref="I5:I11" si="2">G5-H5</f>
        <v>-4719504</v>
      </c>
    </row>
    <row r="6" spans="1:9" s="154" customFormat="1" ht="22.5" customHeight="1">
      <c r="A6" s="155" t="s">
        <v>32</v>
      </c>
      <c r="B6" s="156">
        <v>150680845</v>
      </c>
      <c r="C6" s="157">
        <v>2089155</v>
      </c>
      <c r="D6" s="161">
        <v>-21250115</v>
      </c>
      <c r="E6" s="156">
        <f t="shared" si="0"/>
        <v>131519885</v>
      </c>
      <c r="F6" s="158">
        <v>0</v>
      </c>
      <c r="G6" s="159">
        <f t="shared" si="1"/>
        <v>131519885</v>
      </c>
      <c r="H6" s="159">
        <v>130549409</v>
      </c>
      <c r="I6" s="160">
        <f t="shared" si="2"/>
        <v>970476</v>
      </c>
    </row>
    <row r="7" spans="1:9" s="154" customFormat="1" ht="22.5" customHeight="1">
      <c r="A7" s="155" t="s">
        <v>33</v>
      </c>
      <c r="B7" s="156">
        <v>77785228</v>
      </c>
      <c r="C7" s="157">
        <v>10618000</v>
      </c>
      <c r="D7" s="158">
        <v>3589112</v>
      </c>
      <c r="E7" s="156">
        <f t="shared" si="0"/>
        <v>91992340</v>
      </c>
      <c r="F7" s="158">
        <v>0</v>
      </c>
      <c r="G7" s="159">
        <f t="shared" si="1"/>
        <v>91992340</v>
      </c>
      <c r="H7" s="159">
        <v>79682015</v>
      </c>
      <c r="I7" s="160">
        <f t="shared" si="2"/>
        <v>12310325</v>
      </c>
    </row>
    <row r="8" spans="1:9" s="154" customFormat="1" ht="22.5" customHeight="1">
      <c r="A8" s="155" t="s">
        <v>34</v>
      </c>
      <c r="B8" s="156">
        <v>18923976</v>
      </c>
      <c r="C8" s="157">
        <v>96800</v>
      </c>
      <c r="D8" s="158">
        <v>139900</v>
      </c>
      <c r="E8" s="156">
        <f t="shared" si="0"/>
        <v>19160676</v>
      </c>
      <c r="F8" s="158">
        <v>0</v>
      </c>
      <c r="G8" s="159">
        <f t="shared" si="1"/>
        <v>19160676</v>
      </c>
      <c r="H8" s="159">
        <v>20818635</v>
      </c>
      <c r="I8" s="160">
        <f t="shared" si="2"/>
        <v>-1657959</v>
      </c>
    </row>
    <row r="9" spans="1:9" s="154" customFormat="1" ht="22.5" customHeight="1">
      <c r="A9" s="155" t="s">
        <v>35</v>
      </c>
      <c r="B9" s="156">
        <v>38394082</v>
      </c>
      <c r="C9" s="157">
        <v>15000</v>
      </c>
      <c r="D9" s="158">
        <v>459123</v>
      </c>
      <c r="E9" s="156">
        <f t="shared" si="0"/>
        <v>38868205</v>
      </c>
      <c r="F9" s="158">
        <v>0</v>
      </c>
      <c r="G9" s="159">
        <f t="shared" si="1"/>
        <v>38868205</v>
      </c>
      <c r="H9" s="159">
        <v>44395501</v>
      </c>
      <c r="I9" s="160">
        <f t="shared" si="2"/>
        <v>-5527296</v>
      </c>
    </row>
    <row r="10" spans="1:9" s="154" customFormat="1" ht="22.5" customHeight="1">
      <c r="A10" s="155" t="s">
        <v>36</v>
      </c>
      <c r="B10" s="156">
        <v>613660253</v>
      </c>
      <c r="C10" s="157">
        <v>34900000</v>
      </c>
      <c r="D10" s="161">
        <v>-53067357</v>
      </c>
      <c r="E10" s="156">
        <f t="shared" si="0"/>
        <v>595492896</v>
      </c>
      <c r="F10" s="162">
        <v>67896950</v>
      </c>
      <c r="G10" s="159">
        <f t="shared" si="1"/>
        <v>663389846</v>
      </c>
      <c r="H10" s="159">
        <v>529354587</v>
      </c>
      <c r="I10" s="160">
        <f t="shared" si="2"/>
        <v>134035259</v>
      </c>
    </row>
    <row r="11" spans="1:9" s="154" customFormat="1" ht="22.5" customHeight="1">
      <c r="A11" s="155" t="s">
        <v>52</v>
      </c>
      <c r="B11" s="156">
        <v>130416864</v>
      </c>
      <c r="C11" s="158">
        <v>0</v>
      </c>
      <c r="D11" s="158">
        <v>50798297</v>
      </c>
      <c r="E11" s="156">
        <f t="shared" si="0"/>
        <v>181215161</v>
      </c>
      <c r="F11" s="162">
        <v>4703050</v>
      </c>
      <c r="G11" s="159">
        <f t="shared" si="1"/>
        <v>185918211</v>
      </c>
      <c r="H11" s="159">
        <v>195078667</v>
      </c>
      <c r="I11" s="160">
        <f t="shared" si="2"/>
        <v>-9160456</v>
      </c>
    </row>
    <row r="12" spans="1:9" ht="22.5" customHeight="1">
      <c r="A12" s="163" t="s">
        <v>45</v>
      </c>
      <c r="B12" s="164">
        <f t="shared" ref="B12:I12" si="3">SUM(B5:B11)</f>
        <v>1887728000</v>
      </c>
      <c r="C12" s="164">
        <f t="shared" si="3"/>
        <v>48545000</v>
      </c>
      <c r="D12" s="164">
        <f t="shared" si="3"/>
        <v>-14671479</v>
      </c>
      <c r="E12" s="164">
        <f t="shared" si="3"/>
        <v>1921601521</v>
      </c>
      <c r="F12" s="164">
        <f t="shared" si="3"/>
        <v>72600000</v>
      </c>
      <c r="G12" s="164">
        <f t="shared" si="3"/>
        <v>1994201521</v>
      </c>
      <c r="H12" s="164">
        <f t="shared" si="3"/>
        <v>1867950676</v>
      </c>
      <c r="I12" s="164">
        <f t="shared" si="3"/>
        <v>126250845</v>
      </c>
    </row>
    <row r="13" spans="1:9" ht="3" customHeight="1">
      <c r="A13" s="152"/>
      <c r="B13" s="165"/>
      <c r="C13" s="165"/>
      <c r="D13" s="165"/>
      <c r="E13" s="165"/>
      <c r="F13" s="165"/>
      <c r="G13" s="165"/>
      <c r="H13" s="165"/>
      <c r="I13" s="165"/>
    </row>
    <row r="14" spans="1:9" ht="22.5" customHeight="1">
      <c r="A14" s="163" t="s">
        <v>37</v>
      </c>
      <c r="B14" s="166">
        <v>305000000</v>
      </c>
      <c r="C14" s="166">
        <v>553549001</v>
      </c>
      <c r="D14" s="167">
        <v>14671479</v>
      </c>
      <c r="E14" s="166">
        <v>873220480</v>
      </c>
      <c r="F14" s="166">
        <v>206929504</v>
      </c>
      <c r="G14" s="166">
        <v>1080149984</v>
      </c>
      <c r="H14" s="166">
        <v>767409436</v>
      </c>
      <c r="I14" s="166">
        <v>312740548</v>
      </c>
    </row>
    <row r="15" spans="1:9" ht="3" customHeight="1">
      <c r="A15" s="152"/>
      <c r="B15" s="168"/>
      <c r="C15" s="168"/>
      <c r="D15" s="169"/>
      <c r="E15" s="168"/>
      <c r="F15" s="168"/>
      <c r="G15" s="168"/>
      <c r="H15" s="168"/>
      <c r="I15" s="168"/>
    </row>
    <row r="16" spans="1:9" ht="22.5" customHeight="1">
      <c r="A16" s="163" t="s">
        <v>46</v>
      </c>
      <c r="B16" s="164">
        <f t="shared" ref="B16:I16" si="4">SUM(B12:B14)</f>
        <v>2192728000</v>
      </c>
      <c r="C16" s="164">
        <f t="shared" si="4"/>
        <v>602094001</v>
      </c>
      <c r="D16" s="164">
        <f t="shared" si="4"/>
        <v>0</v>
      </c>
      <c r="E16" s="164">
        <f t="shared" si="4"/>
        <v>2794822001</v>
      </c>
      <c r="F16" s="164">
        <f t="shared" si="4"/>
        <v>279529504</v>
      </c>
      <c r="G16" s="164">
        <f t="shared" si="4"/>
        <v>3074351505</v>
      </c>
      <c r="H16" s="164">
        <f t="shared" si="4"/>
        <v>2635360112</v>
      </c>
      <c r="I16" s="164">
        <f t="shared" si="4"/>
        <v>438991393</v>
      </c>
    </row>
    <row r="17" spans="1:9" ht="18.75">
      <c r="A17" s="122"/>
      <c r="B17" s="170"/>
      <c r="C17" s="170"/>
      <c r="D17" s="229"/>
      <c r="E17" s="229"/>
      <c r="F17" s="229"/>
      <c r="G17" s="229"/>
      <c r="H17" s="171"/>
      <c r="I17" s="171"/>
    </row>
    <row r="18" spans="1:9" ht="16.5">
      <c r="A18" s="172"/>
    </row>
    <row r="19" spans="1:9" ht="18.75">
      <c r="B19" s="174"/>
      <c r="C19" s="174"/>
      <c r="D19" s="117"/>
      <c r="E19" s="117"/>
      <c r="F19" s="174"/>
      <c r="G19" s="174"/>
      <c r="H19" s="174"/>
      <c r="I19" s="174"/>
    </row>
  </sheetData>
  <mergeCells count="2">
    <mergeCell ref="D17:G17"/>
    <mergeCell ref="A1:I1"/>
  </mergeCells>
  <phoneticPr fontId="0" type="noConversion"/>
  <pageMargins left="0.28999999999999998" right="0.24" top="0.98" bottom="0.74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48"/>
  <sheetViews>
    <sheetView view="pageBreakPreview" topLeftCell="C1" zoomScaleNormal="100" zoomScaleSheetLayoutView="100" workbookViewId="0">
      <selection activeCell="F1" sqref="F1:L1"/>
    </sheetView>
  </sheetViews>
  <sheetFormatPr defaultRowHeight="12.75"/>
  <cols>
    <col min="1" max="2" width="0.140625" style="175" hidden="1" customWidth="1"/>
    <col min="3" max="3" width="0.140625" style="175" customWidth="1"/>
    <col min="4" max="5" width="0.140625" style="175" hidden="1" customWidth="1"/>
    <col min="6" max="6" width="42" style="175" customWidth="1"/>
    <col min="7" max="7" width="14.42578125" style="187" customWidth="1"/>
    <col min="8" max="8" width="11.85546875" style="187" bestFit="1" customWidth="1"/>
    <col min="9" max="9" width="14.5703125" style="187" customWidth="1"/>
    <col min="10" max="10" width="13.140625" style="187" customWidth="1"/>
    <col min="11" max="11" width="12" style="188" customWidth="1"/>
    <col min="12" max="12" width="14.85546875" style="175" customWidth="1"/>
    <col min="13" max="16384" width="9.140625" style="175"/>
  </cols>
  <sheetData>
    <row r="1" spans="6:12" ht="16.5" customHeight="1">
      <c r="F1" s="217" t="s">
        <v>21</v>
      </c>
      <c r="G1" s="230"/>
      <c r="H1" s="230"/>
      <c r="I1" s="230"/>
      <c r="J1" s="230"/>
      <c r="K1" s="230"/>
      <c r="L1" s="231"/>
    </row>
    <row r="2" spans="6:12" ht="14.25" customHeight="1">
      <c r="G2" s="176"/>
      <c r="H2" s="176"/>
      <c r="I2" s="176"/>
      <c r="J2" s="176"/>
      <c r="K2" s="176"/>
      <c r="L2" s="177" t="s">
        <v>76</v>
      </c>
    </row>
    <row r="3" spans="6:12" ht="66" customHeight="1">
      <c r="F3" s="120" t="s">
        <v>124</v>
      </c>
      <c r="G3" s="120" t="s">
        <v>131</v>
      </c>
      <c r="H3" s="121" t="s">
        <v>102</v>
      </c>
      <c r="I3" s="121" t="s">
        <v>53</v>
      </c>
      <c r="J3" s="121" t="s">
        <v>116</v>
      </c>
      <c r="K3" s="178" t="s">
        <v>1045</v>
      </c>
      <c r="L3" s="120" t="s">
        <v>54</v>
      </c>
    </row>
    <row r="4" spans="6:12" ht="6" customHeight="1">
      <c r="F4" s="44"/>
      <c r="G4" s="44"/>
      <c r="H4" s="43"/>
      <c r="I4" s="43"/>
      <c r="J4" s="43"/>
      <c r="K4" s="179"/>
      <c r="L4" s="44"/>
    </row>
    <row r="5" spans="6:12" ht="17.25" customHeight="1">
      <c r="F5" s="180" t="s">
        <v>79</v>
      </c>
      <c r="G5" s="57">
        <f>SUM(G6:G21)</f>
        <v>614740000</v>
      </c>
      <c r="H5" s="57">
        <f t="shared" ref="H5:J5" si="0">SUM(H6:H21)</f>
        <v>5387000</v>
      </c>
      <c r="I5" s="57">
        <f t="shared" si="0"/>
        <v>4177521</v>
      </c>
      <c r="J5" s="57">
        <f t="shared" si="0"/>
        <v>624304521</v>
      </c>
      <c r="K5" s="57">
        <f t="shared" ref="K5" si="1">SUM(K6:K21)</f>
        <v>0</v>
      </c>
      <c r="L5" s="57">
        <f t="shared" ref="L5" si="2">SUM(L6:L21)</f>
        <v>624304521</v>
      </c>
    </row>
    <row r="6" spans="6:12" ht="17.25" customHeight="1">
      <c r="F6" s="181" t="s">
        <v>563</v>
      </c>
      <c r="G6" s="113">
        <v>16369000</v>
      </c>
      <c r="H6" s="114">
        <v>0</v>
      </c>
      <c r="I6" s="114">
        <v>0</v>
      </c>
      <c r="J6" s="113">
        <f t="shared" ref="J6:J21" si="3">SUM(G6:I6)</f>
        <v>16369000</v>
      </c>
      <c r="K6" s="114">
        <v>0</v>
      </c>
      <c r="L6" s="113">
        <v>16369000</v>
      </c>
    </row>
    <row r="7" spans="6:12" ht="17.25" customHeight="1">
      <c r="F7" s="181" t="s">
        <v>271</v>
      </c>
      <c r="G7" s="113">
        <v>1672000</v>
      </c>
      <c r="H7" s="114">
        <v>0</v>
      </c>
      <c r="I7" s="114">
        <v>0</v>
      </c>
      <c r="J7" s="113">
        <f t="shared" si="3"/>
        <v>1672000</v>
      </c>
      <c r="K7" s="114">
        <v>0</v>
      </c>
      <c r="L7" s="113">
        <v>1672000</v>
      </c>
    </row>
    <row r="8" spans="6:12" ht="17.25" customHeight="1">
      <c r="F8" s="181" t="s">
        <v>525</v>
      </c>
      <c r="G8" s="113">
        <v>1769000</v>
      </c>
      <c r="H8" s="114">
        <v>0</v>
      </c>
      <c r="I8" s="113">
        <v>129443</v>
      </c>
      <c r="J8" s="113">
        <f t="shared" si="3"/>
        <v>1898443</v>
      </c>
      <c r="K8" s="114">
        <v>0</v>
      </c>
      <c r="L8" s="113">
        <v>1898443</v>
      </c>
    </row>
    <row r="9" spans="6:12" ht="17.25" customHeight="1">
      <c r="F9" s="181" t="s">
        <v>80</v>
      </c>
      <c r="G9" s="113">
        <v>279100000</v>
      </c>
      <c r="H9" s="113">
        <v>4000000</v>
      </c>
      <c r="I9" s="113">
        <v>1640173</v>
      </c>
      <c r="J9" s="113">
        <f t="shared" si="3"/>
        <v>284740173</v>
      </c>
      <c r="K9" s="114">
        <v>0</v>
      </c>
      <c r="L9" s="113">
        <v>284740173</v>
      </c>
    </row>
    <row r="10" spans="6:12" ht="17.25" customHeight="1">
      <c r="F10" s="181" t="s">
        <v>56</v>
      </c>
      <c r="G10" s="113">
        <v>187104000</v>
      </c>
      <c r="H10" s="114">
        <v>0</v>
      </c>
      <c r="I10" s="113">
        <v>2839219</v>
      </c>
      <c r="J10" s="113">
        <f t="shared" si="3"/>
        <v>189943219</v>
      </c>
      <c r="K10" s="114">
        <v>0</v>
      </c>
      <c r="L10" s="113">
        <v>189943219</v>
      </c>
    </row>
    <row r="11" spans="6:12" ht="17.25" customHeight="1">
      <c r="F11" s="181" t="s">
        <v>526</v>
      </c>
      <c r="G11" s="113">
        <v>14509000</v>
      </c>
      <c r="H11" s="114">
        <v>0</v>
      </c>
      <c r="I11" s="114">
        <v>0</v>
      </c>
      <c r="J11" s="113">
        <f t="shared" si="3"/>
        <v>14509000</v>
      </c>
      <c r="K11" s="114">
        <v>0</v>
      </c>
      <c r="L11" s="113">
        <v>14509000</v>
      </c>
    </row>
    <row r="12" spans="6:12" ht="17.25" customHeight="1">
      <c r="F12" s="181" t="s">
        <v>103</v>
      </c>
      <c r="G12" s="113">
        <v>18218000</v>
      </c>
      <c r="H12" s="114">
        <v>0</v>
      </c>
      <c r="I12" s="114">
        <v>0</v>
      </c>
      <c r="J12" s="113">
        <f t="shared" si="3"/>
        <v>18218000</v>
      </c>
      <c r="K12" s="114">
        <v>0</v>
      </c>
      <c r="L12" s="113">
        <v>18218000</v>
      </c>
    </row>
    <row r="13" spans="6:12" ht="17.25" customHeight="1">
      <c r="F13" s="181" t="s">
        <v>126</v>
      </c>
      <c r="G13" s="113">
        <v>24222000</v>
      </c>
      <c r="H13" s="114">
        <v>0</v>
      </c>
      <c r="I13" s="114">
        <v>0</v>
      </c>
      <c r="J13" s="113">
        <f t="shared" si="3"/>
        <v>24222000</v>
      </c>
      <c r="K13" s="114">
        <v>0</v>
      </c>
      <c r="L13" s="113">
        <v>24222000</v>
      </c>
    </row>
    <row r="14" spans="6:12" ht="17.25" customHeight="1">
      <c r="F14" s="181" t="s">
        <v>282</v>
      </c>
      <c r="G14" s="113">
        <v>1669000</v>
      </c>
      <c r="H14" s="113">
        <v>561000</v>
      </c>
      <c r="I14" s="114">
        <v>0</v>
      </c>
      <c r="J14" s="113">
        <f t="shared" si="3"/>
        <v>2230000</v>
      </c>
      <c r="K14" s="114">
        <v>0</v>
      </c>
      <c r="L14" s="113">
        <v>2230000</v>
      </c>
    </row>
    <row r="15" spans="6:12" ht="17.25" customHeight="1">
      <c r="F15" s="181" t="s">
        <v>58</v>
      </c>
      <c r="G15" s="113">
        <v>29326000</v>
      </c>
      <c r="H15" s="114">
        <v>0</v>
      </c>
      <c r="I15" s="114">
        <v>320100</v>
      </c>
      <c r="J15" s="113">
        <f t="shared" si="3"/>
        <v>29646100</v>
      </c>
      <c r="K15" s="114">
        <v>0</v>
      </c>
      <c r="L15" s="113">
        <v>29646100</v>
      </c>
    </row>
    <row r="16" spans="6:12" ht="17.25" customHeight="1">
      <c r="F16" s="181" t="s">
        <v>135</v>
      </c>
      <c r="G16" s="113">
        <v>19734000</v>
      </c>
      <c r="H16" s="113">
        <v>826000</v>
      </c>
      <c r="I16" s="114">
        <v>-950000</v>
      </c>
      <c r="J16" s="113">
        <f t="shared" si="3"/>
        <v>19610000</v>
      </c>
      <c r="K16" s="114">
        <v>0</v>
      </c>
      <c r="L16" s="113">
        <v>19610000</v>
      </c>
    </row>
    <row r="17" spans="6:12" ht="17.25" customHeight="1">
      <c r="F17" s="181" t="s">
        <v>73</v>
      </c>
      <c r="G17" s="113">
        <v>1515000</v>
      </c>
      <c r="H17" s="114">
        <v>0</v>
      </c>
      <c r="I17" s="114">
        <v>0</v>
      </c>
      <c r="J17" s="113">
        <f t="shared" si="3"/>
        <v>1515000</v>
      </c>
      <c r="K17" s="114">
        <v>0</v>
      </c>
      <c r="L17" s="113">
        <v>1515000</v>
      </c>
    </row>
    <row r="18" spans="6:12" ht="17.25" customHeight="1">
      <c r="F18" s="181" t="s">
        <v>67</v>
      </c>
      <c r="G18" s="113">
        <v>4523000</v>
      </c>
      <c r="H18" s="114">
        <v>0</v>
      </c>
      <c r="I18" s="114">
        <v>0</v>
      </c>
      <c r="J18" s="113">
        <f t="shared" si="3"/>
        <v>4523000</v>
      </c>
      <c r="K18" s="114">
        <v>0</v>
      </c>
      <c r="L18" s="113">
        <v>4523000</v>
      </c>
    </row>
    <row r="19" spans="6:12" ht="17.25" customHeight="1">
      <c r="F19" s="181" t="s">
        <v>114</v>
      </c>
      <c r="G19" s="113">
        <v>7336000</v>
      </c>
      <c r="H19" s="114">
        <v>0</v>
      </c>
      <c r="I19" s="114">
        <v>0</v>
      </c>
      <c r="J19" s="113">
        <f t="shared" si="3"/>
        <v>7336000</v>
      </c>
      <c r="K19" s="114">
        <v>0</v>
      </c>
      <c r="L19" s="113">
        <v>7336000</v>
      </c>
    </row>
    <row r="20" spans="6:12" ht="17.25" customHeight="1">
      <c r="F20" s="181" t="s">
        <v>136</v>
      </c>
      <c r="G20" s="113">
        <v>2500000</v>
      </c>
      <c r="H20" s="114">
        <v>0</v>
      </c>
      <c r="I20" s="114">
        <v>0</v>
      </c>
      <c r="J20" s="113">
        <f t="shared" si="3"/>
        <v>2500000</v>
      </c>
      <c r="K20" s="114">
        <v>0</v>
      </c>
      <c r="L20" s="113">
        <v>2500000</v>
      </c>
    </row>
    <row r="21" spans="6:12" ht="17.25" customHeight="1">
      <c r="F21" s="181" t="s">
        <v>81</v>
      </c>
      <c r="G21" s="113">
        <v>5174000</v>
      </c>
      <c r="H21" s="114">
        <v>0</v>
      </c>
      <c r="I21" s="113">
        <v>198586</v>
      </c>
      <c r="J21" s="113">
        <f t="shared" si="3"/>
        <v>5372586</v>
      </c>
      <c r="K21" s="114">
        <v>0</v>
      </c>
      <c r="L21" s="113">
        <v>5372586</v>
      </c>
    </row>
    <row r="22" spans="6:12" ht="17.25" customHeight="1">
      <c r="F22" s="180" t="s">
        <v>128</v>
      </c>
      <c r="G22" s="57">
        <f>SUM(G23:G28)</f>
        <v>474018000</v>
      </c>
      <c r="H22" s="57">
        <f t="shared" ref="H22:J22" si="4">SUM(H23:H28)</f>
        <v>7828000</v>
      </c>
      <c r="I22" s="57">
        <f t="shared" si="4"/>
        <v>-18537986</v>
      </c>
      <c r="J22" s="57">
        <f t="shared" si="4"/>
        <v>463308014</v>
      </c>
      <c r="K22" s="57">
        <f t="shared" ref="K22" si="5">SUM(K23:K28)</f>
        <v>0</v>
      </c>
      <c r="L22" s="57">
        <f t="shared" ref="L22" si="6">SUM(L23:L28)</f>
        <v>463308014</v>
      </c>
    </row>
    <row r="23" spans="6:12" ht="17.25" customHeight="1">
      <c r="F23" s="181" t="s">
        <v>269</v>
      </c>
      <c r="G23" s="113">
        <v>11305000</v>
      </c>
      <c r="H23" s="113">
        <v>0</v>
      </c>
      <c r="I23" s="113">
        <v>2182000</v>
      </c>
      <c r="J23" s="113">
        <f t="shared" ref="J23:J28" si="7">SUM(G23:I23)</f>
        <v>13487000</v>
      </c>
      <c r="K23" s="113">
        <v>0</v>
      </c>
      <c r="L23" s="113">
        <v>13487000</v>
      </c>
    </row>
    <row r="24" spans="6:12" ht="17.25" customHeight="1">
      <c r="F24" s="181" t="s">
        <v>82</v>
      </c>
      <c r="G24" s="113">
        <v>225020000</v>
      </c>
      <c r="H24" s="113">
        <v>0</v>
      </c>
      <c r="I24" s="113">
        <v>0</v>
      </c>
      <c r="J24" s="113">
        <f t="shared" si="7"/>
        <v>225020000</v>
      </c>
      <c r="K24" s="113">
        <v>0</v>
      </c>
      <c r="L24" s="113">
        <v>225020000</v>
      </c>
    </row>
    <row r="25" spans="6:12" ht="17.25" customHeight="1">
      <c r="F25" s="181" t="s">
        <v>60</v>
      </c>
      <c r="G25" s="113">
        <v>202066000</v>
      </c>
      <c r="H25" s="113">
        <v>7828000</v>
      </c>
      <c r="I25" s="113">
        <v>-25130458</v>
      </c>
      <c r="J25" s="113">
        <f t="shared" si="7"/>
        <v>184763542</v>
      </c>
      <c r="K25" s="113">
        <v>0</v>
      </c>
      <c r="L25" s="113">
        <v>184763542</v>
      </c>
    </row>
    <row r="26" spans="6:12" ht="17.25" customHeight="1">
      <c r="F26" s="181" t="s">
        <v>104</v>
      </c>
      <c r="G26" s="113">
        <v>5371000</v>
      </c>
      <c r="H26" s="113">
        <v>0</v>
      </c>
      <c r="I26" s="113">
        <v>750000</v>
      </c>
      <c r="J26" s="113">
        <f t="shared" si="7"/>
        <v>6121000</v>
      </c>
      <c r="K26" s="113">
        <v>0</v>
      </c>
      <c r="L26" s="113">
        <v>6121000</v>
      </c>
    </row>
    <row r="27" spans="6:12" ht="17.25" customHeight="1">
      <c r="F27" s="181" t="s">
        <v>106</v>
      </c>
      <c r="G27" s="113">
        <v>16681000</v>
      </c>
      <c r="H27" s="113">
        <v>0</v>
      </c>
      <c r="I27" s="113">
        <v>567204</v>
      </c>
      <c r="J27" s="113">
        <f t="shared" si="7"/>
        <v>17248204</v>
      </c>
      <c r="K27" s="113">
        <v>0</v>
      </c>
      <c r="L27" s="113">
        <v>17248204</v>
      </c>
    </row>
    <row r="28" spans="6:12" ht="17.25" customHeight="1">
      <c r="F28" s="181" t="s">
        <v>83</v>
      </c>
      <c r="G28" s="113">
        <v>13575000</v>
      </c>
      <c r="H28" s="113">
        <v>0</v>
      </c>
      <c r="I28" s="113">
        <v>3093268</v>
      </c>
      <c r="J28" s="113">
        <f t="shared" si="7"/>
        <v>16668268</v>
      </c>
      <c r="K28" s="113">
        <v>0</v>
      </c>
      <c r="L28" s="113">
        <v>16668268</v>
      </c>
    </row>
    <row r="29" spans="6:12" ht="17.25" customHeight="1">
      <c r="F29" s="180" t="s">
        <v>129</v>
      </c>
      <c r="G29" s="57">
        <f>SUM(G30:G32)</f>
        <v>21276000</v>
      </c>
      <c r="H29" s="57">
        <f t="shared" ref="H29:J29" si="8">SUM(H30:H32)</f>
        <v>0</v>
      </c>
      <c r="I29" s="57">
        <f t="shared" si="8"/>
        <v>0</v>
      </c>
      <c r="J29" s="57">
        <f t="shared" si="8"/>
        <v>21276000</v>
      </c>
      <c r="K29" s="57">
        <f t="shared" ref="K29" si="9">SUM(K30:K32)</f>
        <v>0</v>
      </c>
      <c r="L29" s="57">
        <f t="shared" ref="L29" si="10">SUM(L30:L32)</f>
        <v>21276000</v>
      </c>
    </row>
    <row r="30" spans="6:12" ht="17.25" customHeight="1">
      <c r="F30" s="181" t="s">
        <v>69</v>
      </c>
      <c r="G30" s="113">
        <v>11048000</v>
      </c>
      <c r="H30" s="113">
        <v>0</v>
      </c>
      <c r="I30" s="113">
        <v>0</v>
      </c>
      <c r="J30" s="113">
        <f>SUM(G30:I30)</f>
        <v>11048000</v>
      </c>
      <c r="K30" s="113">
        <v>0</v>
      </c>
      <c r="L30" s="113">
        <v>11048000</v>
      </c>
    </row>
    <row r="31" spans="6:12" ht="17.25" customHeight="1">
      <c r="F31" s="181" t="s">
        <v>64</v>
      </c>
      <c r="G31" s="113">
        <v>2652000</v>
      </c>
      <c r="H31" s="113">
        <v>0</v>
      </c>
      <c r="I31" s="113">
        <v>0</v>
      </c>
      <c r="J31" s="113">
        <f>SUM(G31:I31)</f>
        <v>2652000</v>
      </c>
      <c r="K31" s="113">
        <v>0</v>
      </c>
      <c r="L31" s="113">
        <v>2652000</v>
      </c>
    </row>
    <row r="32" spans="6:12" ht="17.25" customHeight="1">
      <c r="F32" s="181" t="s">
        <v>68</v>
      </c>
      <c r="G32" s="113">
        <v>7576000</v>
      </c>
      <c r="H32" s="113">
        <v>0</v>
      </c>
      <c r="I32" s="113">
        <v>0</v>
      </c>
      <c r="J32" s="113">
        <f>SUM(G32:I32)</f>
        <v>7576000</v>
      </c>
      <c r="K32" s="113">
        <v>0</v>
      </c>
      <c r="L32" s="113">
        <v>7576000</v>
      </c>
    </row>
    <row r="33" spans="6:12" ht="17.25" customHeight="1">
      <c r="F33" s="180" t="s">
        <v>84</v>
      </c>
      <c r="G33" s="57">
        <f>SUM(G34:G38)</f>
        <v>249044000</v>
      </c>
      <c r="H33" s="57">
        <f t="shared" ref="H33:J33" si="11">SUM(H34:H38)</f>
        <v>0</v>
      </c>
      <c r="I33" s="57">
        <f t="shared" si="11"/>
        <v>7101360</v>
      </c>
      <c r="J33" s="57">
        <f t="shared" si="11"/>
        <v>256145360</v>
      </c>
      <c r="K33" s="57">
        <f t="shared" ref="K33" si="12">SUM(K34:K38)</f>
        <v>0</v>
      </c>
      <c r="L33" s="57">
        <f t="shared" ref="L33" si="13">SUM(L34:L38)</f>
        <v>256145360</v>
      </c>
    </row>
    <row r="34" spans="6:12" ht="17.25" customHeight="1">
      <c r="F34" s="181" t="s">
        <v>274</v>
      </c>
      <c r="G34" s="113">
        <v>4091000</v>
      </c>
      <c r="H34" s="113">
        <v>0</v>
      </c>
      <c r="I34" s="113">
        <v>0</v>
      </c>
      <c r="J34" s="113">
        <f>SUM(G34:I34)</f>
        <v>4091000</v>
      </c>
      <c r="K34" s="113">
        <v>0</v>
      </c>
      <c r="L34" s="113">
        <v>4091000</v>
      </c>
    </row>
    <row r="35" spans="6:12" ht="17.25" customHeight="1">
      <c r="F35" s="181" t="s">
        <v>275</v>
      </c>
      <c r="G35" s="113">
        <v>24422000</v>
      </c>
      <c r="H35" s="113">
        <v>0</v>
      </c>
      <c r="I35" s="113">
        <v>203917</v>
      </c>
      <c r="J35" s="113">
        <f>SUM(G35:I35)</f>
        <v>24625917</v>
      </c>
      <c r="K35" s="113">
        <v>0</v>
      </c>
      <c r="L35" s="113">
        <v>24625917</v>
      </c>
    </row>
    <row r="36" spans="6:12" ht="17.25" customHeight="1">
      <c r="F36" s="181" t="s">
        <v>1044</v>
      </c>
      <c r="G36" s="113">
        <v>200000000</v>
      </c>
      <c r="H36" s="113">
        <v>0</v>
      </c>
      <c r="I36" s="113">
        <v>4115000</v>
      </c>
      <c r="J36" s="113">
        <f>SUM(G36:I36)</f>
        <v>204115000</v>
      </c>
      <c r="K36" s="113">
        <v>0</v>
      </c>
      <c r="L36" s="113">
        <v>204115000</v>
      </c>
    </row>
    <row r="37" spans="6:12" ht="17.25" customHeight="1">
      <c r="F37" s="181" t="s">
        <v>63</v>
      </c>
      <c r="G37" s="113">
        <v>7634000</v>
      </c>
      <c r="H37" s="113">
        <v>0</v>
      </c>
      <c r="I37" s="113">
        <v>332443</v>
      </c>
      <c r="J37" s="113">
        <f>SUM(G37:I37)</f>
        <v>7966443</v>
      </c>
      <c r="K37" s="113">
        <v>0</v>
      </c>
      <c r="L37" s="113">
        <v>7966443</v>
      </c>
    </row>
    <row r="38" spans="6:12" ht="17.25" customHeight="1">
      <c r="F38" s="181" t="s">
        <v>65</v>
      </c>
      <c r="G38" s="113">
        <v>12897000</v>
      </c>
      <c r="H38" s="113">
        <v>0</v>
      </c>
      <c r="I38" s="113">
        <v>2450000</v>
      </c>
      <c r="J38" s="113">
        <f>SUM(G38:I38)</f>
        <v>15347000</v>
      </c>
      <c r="K38" s="113">
        <v>0</v>
      </c>
      <c r="L38" s="113">
        <v>15347000</v>
      </c>
    </row>
    <row r="39" spans="6:12" ht="17.25" customHeight="1">
      <c r="F39" s="180" t="s">
        <v>85</v>
      </c>
      <c r="G39" s="57">
        <f>SUM(G40:G46)</f>
        <v>27079000</v>
      </c>
      <c r="H39" s="57">
        <f t="shared" ref="H39:J39" si="14">SUM(H40:H46)</f>
        <v>6430000</v>
      </c>
      <c r="I39" s="57">
        <f t="shared" si="14"/>
        <v>1893436</v>
      </c>
      <c r="J39" s="57">
        <f t="shared" si="14"/>
        <v>35402436</v>
      </c>
      <c r="K39" s="57">
        <f t="shared" ref="K39" si="15">SUM(K40:K46)</f>
        <v>0</v>
      </c>
      <c r="L39" s="57">
        <f t="shared" ref="L39" si="16">SUM(L40:L46)</f>
        <v>35402436</v>
      </c>
    </row>
    <row r="40" spans="6:12" ht="17.25" customHeight="1">
      <c r="F40" s="175" t="s">
        <v>527</v>
      </c>
      <c r="G40" s="69">
        <v>6849000</v>
      </c>
      <c r="H40" s="69">
        <v>6430000</v>
      </c>
      <c r="I40" s="69">
        <v>3591530</v>
      </c>
      <c r="J40" s="69">
        <f t="shared" ref="J40:J46" si="17">SUM(G40:I40)</f>
        <v>16870530</v>
      </c>
      <c r="K40" s="69">
        <v>0</v>
      </c>
      <c r="L40" s="69">
        <v>16870530</v>
      </c>
    </row>
    <row r="41" spans="6:12" ht="17.25" customHeight="1">
      <c r="F41" s="175" t="s">
        <v>528</v>
      </c>
      <c r="G41" s="69">
        <v>2192000</v>
      </c>
      <c r="H41" s="69">
        <v>0</v>
      </c>
      <c r="I41" s="69">
        <v>-2192000</v>
      </c>
      <c r="J41" s="69">
        <f t="shared" si="17"/>
        <v>0</v>
      </c>
      <c r="K41" s="69">
        <v>0</v>
      </c>
      <c r="L41" s="69">
        <v>0</v>
      </c>
    </row>
    <row r="42" spans="6:12" ht="17.25" customHeight="1">
      <c r="F42" s="181" t="s">
        <v>72</v>
      </c>
      <c r="G42" s="69">
        <v>1304000</v>
      </c>
      <c r="H42" s="69">
        <v>0</v>
      </c>
      <c r="I42" s="69">
        <v>0</v>
      </c>
      <c r="J42" s="69">
        <f t="shared" si="17"/>
        <v>1304000</v>
      </c>
      <c r="K42" s="69">
        <v>0</v>
      </c>
      <c r="L42" s="69">
        <v>1304000</v>
      </c>
    </row>
    <row r="43" spans="6:12" ht="17.25" customHeight="1">
      <c r="F43" s="181" t="s">
        <v>61</v>
      </c>
      <c r="G43" s="69">
        <v>5150000</v>
      </c>
      <c r="H43" s="69">
        <v>0</v>
      </c>
      <c r="I43" s="69">
        <v>493906</v>
      </c>
      <c r="J43" s="69">
        <f t="shared" si="17"/>
        <v>5643906</v>
      </c>
      <c r="K43" s="69">
        <v>0</v>
      </c>
      <c r="L43" s="69">
        <v>5643906</v>
      </c>
    </row>
    <row r="44" spans="6:12" ht="17.25" customHeight="1">
      <c r="F44" s="181" t="s">
        <v>86</v>
      </c>
      <c r="G44" s="69">
        <v>9350000</v>
      </c>
      <c r="H44" s="69">
        <v>0</v>
      </c>
      <c r="I44" s="69">
        <v>0</v>
      </c>
      <c r="J44" s="69">
        <f t="shared" si="17"/>
        <v>9350000</v>
      </c>
      <c r="K44" s="69">
        <v>0</v>
      </c>
      <c r="L44" s="69">
        <v>9350000</v>
      </c>
    </row>
    <row r="45" spans="6:12" ht="17.25" customHeight="1">
      <c r="F45" s="181" t="s">
        <v>74</v>
      </c>
      <c r="G45" s="69">
        <v>1270000</v>
      </c>
      <c r="H45" s="69">
        <v>0</v>
      </c>
      <c r="I45" s="69">
        <v>0</v>
      </c>
      <c r="J45" s="69">
        <f t="shared" si="17"/>
        <v>1270000</v>
      </c>
      <c r="K45" s="69">
        <v>0</v>
      </c>
      <c r="L45" s="69">
        <v>1270000</v>
      </c>
    </row>
    <row r="46" spans="6:12" ht="17.25" customHeight="1">
      <c r="F46" s="181" t="s">
        <v>529</v>
      </c>
      <c r="G46" s="69">
        <v>964000</v>
      </c>
      <c r="H46" s="69">
        <v>0</v>
      </c>
      <c r="I46" s="69">
        <v>0</v>
      </c>
      <c r="J46" s="69">
        <f t="shared" si="17"/>
        <v>964000</v>
      </c>
      <c r="K46" s="69">
        <v>0</v>
      </c>
      <c r="L46" s="69">
        <v>964000</v>
      </c>
    </row>
    <row r="47" spans="6:12" ht="17.25" customHeight="1">
      <c r="F47" s="180" t="s">
        <v>130</v>
      </c>
      <c r="G47" s="57">
        <f>G48+G86</f>
        <v>501571000</v>
      </c>
      <c r="H47" s="57">
        <f t="shared" ref="H47:J47" si="18">H48+H86</f>
        <v>28900000</v>
      </c>
      <c r="I47" s="57">
        <f t="shared" si="18"/>
        <v>-9305810</v>
      </c>
      <c r="J47" s="57">
        <f t="shared" si="18"/>
        <v>521165190</v>
      </c>
      <c r="K47" s="57">
        <f t="shared" ref="K47" si="19">K48+K86</f>
        <v>72600000</v>
      </c>
      <c r="L47" s="57">
        <f t="shared" ref="L47" si="20">L48+L86</f>
        <v>593765190</v>
      </c>
    </row>
    <row r="48" spans="6:12" ht="17.25" customHeight="1">
      <c r="F48" s="182" t="s">
        <v>107</v>
      </c>
      <c r="G48" s="183">
        <f>SUM(G49:G85)</f>
        <v>219918000</v>
      </c>
      <c r="H48" s="183">
        <f t="shared" ref="H48:L48" si="21">SUM(H49:H85)</f>
        <v>14900000</v>
      </c>
      <c r="I48" s="183">
        <f t="shared" si="21"/>
        <v>37708200</v>
      </c>
      <c r="J48" s="183">
        <f t="shared" si="21"/>
        <v>272526200</v>
      </c>
      <c r="K48" s="183">
        <f t="shared" si="21"/>
        <v>940935</v>
      </c>
      <c r="L48" s="183">
        <f t="shared" si="21"/>
        <v>273467135</v>
      </c>
    </row>
    <row r="49" spans="6:12" ht="17.25" customHeight="1">
      <c r="F49" s="181" t="s">
        <v>88</v>
      </c>
      <c r="G49" s="69">
        <v>612000</v>
      </c>
      <c r="H49" s="69">
        <v>0</v>
      </c>
      <c r="I49" s="69">
        <v>0</v>
      </c>
      <c r="J49" s="69">
        <f t="shared" ref="J49:J85" si="22">SUM(G49:I49)</f>
        <v>612000</v>
      </c>
      <c r="K49" s="69">
        <v>0</v>
      </c>
      <c r="L49" s="69">
        <v>612000</v>
      </c>
    </row>
    <row r="50" spans="6:12" ht="17.25" customHeight="1">
      <c r="F50" s="181" t="s">
        <v>89</v>
      </c>
      <c r="G50" s="69">
        <v>2240000</v>
      </c>
      <c r="H50" s="69">
        <v>0</v>
      </c>
      <c r="I50" s="69">
        <v>0</v>
      </c>
      <c r="J50" s="69">
        <f t="shared" si="22"/>
        <v>2240000</v>
      </c>
      <c r="K50" s="69">
        <v>0</v>
      </c>
      <c r="L50" s="69">
        <v>2240000</v>
      </c>
    </row>
    <row r="51" spans="6:12" ht="17.25" customHeight="1">
      <c r="F51" s="181" t="s">
        <v>567</v>
      </c>
      <c r="G51" s="69">
        <v>12197000</v>
      </c>
      <c r="H51" s="69">
        <v>0</v>
      </c>
      <c r="I51" s="69">
        <v>1968000</v>
      </c>
      <c r="J51" s="69">
        <f t="shared" si="22"/>
        <v>14165000</v>
      </c>
      <c r="K51" s="69">
        <v>0</v>
      </c>
      <c r="L51" s="69">
        <v>14165000</v>
      </c>
    </row>
    <row r="52" spans="6:12" ht="17.25" customHeight="1">
      <c r="F52" s="181" t="s">
        <v>90</v>
      </c>
      <c r="G52" s="69">
        <v>1446000</v>
      </c>
      <c r="H52" s="69">
        <v>0</v>
      </c>
      <c r="I52" s="69">
        <v>0</v>
      </c>
      <c r="J52" s="69">
        <f t="shared" si="22"/>
        <v>1446000</v>
      </c>
      <c r="K52" s="69">
        <v>0</v>
      </c>
      <c r="L52" s="69">
        <v>1446000</v>
      </c>
    </row>
    <row r="53" spans="6:12" ht="17.25" customHeight="1">
      <c r="F53" s="181" t="s">
        <v>91</v>
      </c>
      <c r="G53" s="69">
        <v>2465000</v>
      </c>
      <c r="H53" s="69">
        <v>0</v>
      </c>
      <c r="I53" s="69">
        <v>0</v>
      </c>
      <c r="J53" s="69">
        <f t="shared" si="22"/>
        <v>2465000</v>
      </c>
      <c r="K53" s="69">
        <v>0</v>
      </c>
      <c r="L53" s="69">
        <v>2465000</v>
      </c>
    </row>
    <row r="54" spans="6:12" ht="17.25" customHeight="1">
      <c r="F54" s="181" t="s">
        <v>92</v>
      </c>
      <c r="G54" s="69">
        <v>2465000</v>
      </c>
      <c r="H54" s="69">
        <v>0</v>
      </c>
      <c r="I54" s="69">
        <v>0</v>
      </c>
      <c r="J54" s="69">
        <f t="shared" si="22"/>
        <v>2465000</v>
      </c>
      <c r="K54" s="69">
        <v>0</v>
      </c>
      <c r="L54" s="69">
        <v>2465000</v>
      </c>
    </row>
    <row r="55" spans="6:12" ht="17.25" customHeight="1">
      <c r="F55" s="181" t="s">
        <v>93</v>
      </c>
      <c r="G55" s="69">
        <v>40878000</v>
      </c>
      <c r="H55" s="69">
        <v>2000000</v>
      </c>
      <c r="I55" s="69">
        <v>0</v>
      </c>
      <c r="J55" s="69">
        <f t="shared" si="22"/>
        <v>42878000</v>
      </c>
      <c r="K55" s="69">
        <v>0</v>
      </c>
      <c r="L55" s="69">
        <v>42878000</v>
      </c>
    </row>
    <row r="56" spans="6:12" ht="17.25" customHeight="1">
      <c r="F56" s="181" t="s">
        <v>1037</v>
      </c>
      <c r="G56" s="69">
        <v>6000000</v>
      </c>
      <c r="H56" s="69">
        <v>0</v>
      </c>
      <c r="I56" s="69">
        <v>0</v>
      </c>
      <c r="J56" s="69">
        <f t="shared" si="22"/>
        <v>6000000</v>
      </c>
      <c r="K56" s="69">
        <v>0</v>
      </c>
      <c r="L56" s="69">
        <v>6000000</v>
      </c>
    </row>
    <row r="57" spans="6:12" ht="17.25" customHeight="1">
      <c r="F57" s="181" t="s">
        <v>94</v>
      </c>
      <c r="G57" s="69">
        <v>36400000</v>
      </c>
      <c r="H57" s="69">
        <v>0</v>
      </c>
      <c r="I57" s="69">
        <v>0</v>
      </c>
      <c r="J57" s="69">
        <f t="shared" si="22"/>
        <v>36400000</v>
      </c>
      <c r="K57" s="69">
        <v>0</v>
      </c>
      <c r="L57" s="69">
        <v>36400000</v>
      </c>
    </row>
    <row r="58" spans="6:12" ht="17.25" customHeight="1">
      <c r="F58" s="181" t="s">
        <v>95</v>
      </c>
      <c r="G58" s="69">
        <v>76000</v>
      </c>
      <c r="H58" s="69">
        <v>0</v>
      </c>
      <c r="I58" s="69">
        <v>0</v>
      </c>
      <c r="J58" s="69">
        <f t="shared" si="22"/>
        <v>76000</v>
      </c>
      <c r="K58" s="69">
        <v>0</v>
      </c>
      <c r="L58" s="69">
        <v>76000</v>
      </c>
    </row>
    <row r="59" spans="6:12" ht="17.25" customHeight="1">
      <c r="F59" s="181" t="s">
        <v>96</v>
      </c>
      <c r="G59" s="69">
        <v>7341000</v>
      </c>
      <c r="H59" s="69">
        <v>0</v>
      </c>
      <c r="I59" s="69">
        <v>0</v>
      </c>
      <c r="J59" s="69">
        <f t="shared" si="22"/>
        <v>7341000</v>
      </c>
      <c r="K59" s="69">
        <v>0</v>
      </c>
      <c r="L59" s="69">
        <v>7341000</v>
      </c>
    </row>
    <row r="60" spans="6:12" ht="17.25" customHeight="1">
      <c r="F60" s="181" t="s">
        <v>97</v>
      </c>
      <c r="G60" s="69">
        <v>6522000</v>
      </c>
      <c r="H60" s="69">
        <v>0</v>
      </c>
      <c r="I60" s="69">
        <v>423000</v>
      </c>
      <c r="J60" s="69">
        <f t="shared" si="22"/>
        <v>6945000</v>
      </c>
      <c r="K60" s="69">
        <v>0</v>
      </c>
      <c r="L60" s="69">
        <v>6945000</v>
      </c>
    </row>
    <row r="61" spans="6:12" ht="17.25" customHeight="1">
      <c r="F61" s="181" t="s">
        <v>531</v>
      </c>
      <c r="G61" s="69">
        <v>4208000</v>
      </c>
      <c r="H61" s="69">
        <v>0</v>
      </c>
      <c r="I61" s="69">
        <v>0</v>
      </c>
      <c r="J61" s="69">
        <f t="shared" si="22"/>
        <v>4208000</v>
      </c>
      <c r="K61" s="69">
        <v>0</v>
      </c>
      <c r="L61" s="69">
        <v>4208000</v>
      </c>
    </row>
    <row r="62" spans="6:12" ht="17.25" customHeight="1">
      <c r="F62" s="181" t="s">
        <v>98</v>
      </c>
      <c r="G62" s="69">
        <v>3878000</v>
      </c>
      <c r="H62" s="69">
        <v>0</v>
      </c>
      <c r="I62" s="69">
        <v>0</v>
      </c>
      <c r="J62" s="69">
        <f t="shared" si="22"/>
        <v>3878000</v>
      </c>
      <c r="K62" s="69">
        <v>0</v>
      </c>
      <c r="L62" s="69">
        <v>3878000</v>
      </c>
    </row>
    <row r="63" spans="6:12" ht="17.25" customHeight="1">
      <c r="F63" s="181" t="s">
        <v>108</v>
      </c>
      <c r="G63" s="69">
        <v>4150000</v>
      </c>
      <c r="H63" s="69">
        <v>0</v>
      </c>
      <c r="I63" s="69">
        <v>0</v>
      </c>
      <c r="J63" s="69">
        <f t="shared" si="22"/>
        <v>4150000</v>
      </c>
      <c r="K63" s="69">
        <v>0</v>
      </c>
      <c r="L63" s="69">
        <v>4150000</v>
      </c>
    </row>
    <row r="64" spans="6:12" ht="17.25" customHeight="1">
      <c r="F64" s="181" t="s">
        <v>99</v>
      </c>
      <c r="G64" s="69">
        <v>3500000</v>
      </c>
      <c r="H64" s="69">
        <v>0</v>
      </c>
      <c r="I64" s="69">
        <v>0</v>
      </c>
      <c r="J64" s="69">
        <f t="shared" si="22"/>
        <v>3500000</v>
      </c>
      <c r="K64" s="69">
        <v>0</v>
      </c>
      <c r="L64" s="69">
        <v>3500000</v>
      </c>
    </row>
    <row r="65" spans="6:12" ht="17.25" customHeight="1">
      <c r="F65" s="181" t="s">
        <v>530</v>
      </c>
      <c r="G65" s="69">
        <v>0</v>
      </c>
      <c r="H65" s="69">
        <v>0</v>
      </c>
      <c r="I65" s="69">
        <v>28766000</v>
      </c>
      <c r="J65" s="69">
        <f t="shared" si="22"/>
        <v>28766000</v>
      </c>
      <c r="K65" s="69">
        <v>0</v>
      </c>
      <c r="L65" s="69">
        <v>28766000</v>
      </c>
    </row>
    <row r="66" spans="6:12" ht="17.25" customHeight="1">
      <c r="F66" s="181" t="s">
        <v>536</v>
      </c>
      <c r="G66" s="69">
        <v>0</v>
      </c>
      <c r="H66" s="69">
        <v>0</v>
      </c>
      <c r="I66" s="69">
        <v>500000</v>
      </c>
      <c r="J66" s="69">
        <f t="shared" si="22"/>
        <v>500000</v>
      </c>
      <c r="K66" s="69">
        <v>0</v>
      </c>
      <c r="L66" s="69">
        <v>500000</v>
      </c>
    </row>
    <row r="67" spans="6:12" ht="17.25" customHeight="1">
      <c r="F67" s="181" t="s">
        <v>100</v>
      </c>
      <c r="G67" s="69">
        <v>6300000</v>
      </c>
      <c r="H67" s="69">
        <v>0</v>
      </c>
      <c r="I67" s="69">
        <v>0</v>
      </c>
      <c r="J67" s="69">
        <f t="shared" si="22"/>
        <v>6300000</v>
      </c>
      <c r="K67" s="69">
        <v>0</v>
      </c>
      <c r="L67" s="69">
        <v>6300000</v>
      </c>
    </row>
    <row r="68" spans="6:12" ht="17.25" customHeight="1">
      <c r="F68" s="181" t="s">
        <v>101</v>
      </c>
      <c r="G68" s="69">
        <v>750000</v>
      </c>
      <c r="H68" s="69">
        <v>0</v>
      </c>
      <c r="I68" s="69">
        <v>0</v>
      </c>
      <c r="J68" s="69">
        <f t="shared" si="22"/>
        <v>750000</v>
      </c>
      <c r="K68" s="69">
        <v>0</v>
      </c>
      <c r="L68" s="69">
        <v>750000</v>
      </c>
    </row>
    <row r="69" spans="6:12" ht="17.25" customHeight="1">
      <c r="F69" s="181" t="s">
        <v>1043</v>
      </c>
      <c r="G69" s="69">
        <v>1880000</v>
      </c>
      <c r="H69" s="69">
        <v>0</v>
      </c>
      <c r="I69" s="69">
        <v>0</v>
      </c>
      <c r="J69" s="69">
        <f t="shared" si="22"/>
        <v>1880000</v>
      </c>
      <c r="K69" s="69">
        <v>0</v>
      </c>
      <c r="L69" s="69">
        <v>1880000</v>
      </c>
    </row>
    <row r="70" spans="6:12" ht="17.25" customHeight="1">
      <c r="F70" s="181" t="s">
        <v>545</v>
      </c>
      <c r="G70" s="69">
        <v>0</v>
      </c>
      <c r="H70" s="69">
        <v>0</v>
      </c>
      <c r="I70" s="69">
        <v>2500000</v>
      </c>
      <c r="J70" s="69">
        <f t="shared" si="22"/>
        <v>2500000</v>
      </c>
      <c r="K70" s="69">
        <v>0</v>
      </c>
      <c r="L70" s="69">
        <v>2500000</v>
      </c>
    </row>
    <row r="71" spans="6:12" ht="17.25" customHeight="1">
      <c r="F71" s="181" t="s">
        <v>546</v>
      </c>
      <c r="G71" s="69">
        <v>1500000</v>
      </c>
      <c r="H71" s="69">
        <v>0</v>
      </c>
      <c r="I71" s="69">
        <v>0</v>
      </c>
      <c r="J71" s="69">
        <f t="shared" si="22"/>
        <v>1500000</v>
      </c>
      <c r="K71" s="69">
        <v>0</v>
      </c>
      <c r="L71" s="69">
        <v>1500000</v>
      </c>
    </row>
    <row r="72" spans="6:12" ht="17.25" customHeight="1">
      <c r="F72" s="181" t="s">
        <v>552</v>
      </c>
      <c r="G72" s="69">
        <v>0</v>
      </c>
      <c r="H72" s="69">
        <v>0</v>
      </c>
      <c r="I72" s="69">
        <v>130000</v>
      </c>
      <c r="J72" s="69">
        <f t="shared" si="22"/>
        <v>130000</v>
      </c>
      <c r="K72" s="69">
        <v>0</v>
      </c>
      <c r="L72" s="69">
        <v>130000</v>
      </c>
    </row>
    <row r="73" spans="6:12" ht="17.25" customHeight="1">
      <c r="F73" s="181" t="s">
        <v>548</v>
      </c>
      <c r="G73" s="69">
        <v>24600000</v>
      </c>
      <c r="H73" s="69">
        <v>9400000</v>
      </c>
      <c r="I73" s="69">
        <v>0</v>
      </c>
      <c r="J73" s="69">
        <f t="shared" si="22"/>
        <v>34000000</v>
      </c>
      <c r="K73" s="69">
        <v>0</v>
      </c>
      <c r="L73" s="69">
        <v>34000000</v>
      </c>
    </row>
    <row r="74" spans="6:12" ht="17.25" customHeight="1">
      <c r="F74" s="181" t="s">
        <v>547</v>
      </c>
      <c r="G74" s="69">
        <v>4000000</v>
      </c>
      <c r="H74" s="69">
        <v>0</v>
      </c>
      <c r="I74" s="69">
        <v>0</v>
      </c>
      <c r="J74" s="69">
        <f t="shared" si="22"/>
        <v>4000000</v>
      </c>
      <c r="K74" s="69">
        <v>0</v>
      </c>
      <c r="L74" s="69">
        <v>4000000</v>
      </c>
    </row>
    <row r="75" spans="6:12" ht="17.25" customHeight="1">
      <c r="F75" s="181" t="s">
        <v>549</v>
      </c>
      <c r="G75" s="69">
        <v>5000000</v>
      </c>
      <c r="H75" s="69">
        <v>0</v>
      </c>
      <c r="I75" s="69">
        <v>0</v>
      </c>
      <c r="J75" s="69">
        <f t="shared" si="22"/>
        <v>5000000</v>
      </c>
      <c r="K75" s="69">
        <v>0</v>
      </c>
      <c r="L75" s="69">
        <v>5000000</v>
      </c>
    </row>
    <row r="76" spans="6:12" ht="17.25" customHeight="1">
      <c r="F76" s="181" t="s">
        <v>1053</v>
      </c>
      <c r="G76" s="69">
        <v>13400000</v>
      </c>
      <c r="H76" s="69">
        <v>0</v>
      </c>
      <c r="I76" s="69">
        <v>2180000</v>
      </c>
      <c r="J76" s="69">
        <f t="shared" si="22"/>
        <v>15580000</v>
      </c>
      <c r="K76" s="69">
        <v>0</v>
      </c>
      <c r="L76" s="69">
        <v>15580000</v>
      </c>
    </row>
    <row r="77" spans="6:12" ht="17.25" customHeight="1">
      <c r="F77" s="181" t="s">
        <v>550</v>
      </c>
      <c r="G77" s="69">
        <v>288000</v>
      </c>
      <c r="H77" s="69">
        <v>0</v>
      </c>
      <c r="I77" s="69">
        <v>0</v>
      </c>
      <c r="J77" s="69">
        <f t="shared" si="22"/>
        <v>288000</v>
      </c>
      <c r="K77" s="69">
        <v>0</v>
      </c>
      <c r="L77" s="69">
        <v>288000</v>
      </c>
    </row>
    <row r="78" spans="6:12" ht="17.25" customHeight="1">
      <c r="F78" s="181" t="s">
        <v>1054</v>
      </c>
      <c r="G78" s="69">
        <v>250000</v>
      </c>
      <c r="H78" s="69">
        <v>0</v>
      </c>
      <c r="I78" s="69">
        <v>0</v>
      </c>
      <c r="J78" s="69">
        <f t="shared" si="22"/>
        <v>250000</v>
      </c>
      <c r="K78" s="69">
        <v>0</v>
      </c>
      <c r="L78" s="69">
        <v>250000</v>
      </c>
    </row>
    <row r="79" spans="6:12" ht="17.25" customHeight="1">
      <c r="F79" s="181" t="s">
        <v>532</v>
      </c>
      <c r="G79" s="69">
        <v>4072000</v>
      </c>
      <c r="H79" s="69">
        <v>0</v>
      </c>
      <c r="I79" s="69">
        <v>0</v>
      </c>
      <c r="J79" s="69">
        <f t="shared" si="22"/>
        <v>4072000</v>
      </c>
      <c r="K79" s="69">
        <v>0</v>
      </c>
      <c r="L79" s="69">
        <v>4072000</v>
      </c>
    </row>
    <row r="80" spans="6:12" ht="17.25" customHeight="1">
      <c r="F80" s="181" t="s">
        <v>535</v>
      </c>
      <c r="G80" s="69">
        <v>5400000</v>
      </c>
      <c r="H80" s="69">
        <v>0</v>
      </c>
      <c r="I80" s="69">
        <v>0</v>
      </c>
      <c r="J80" s="69">
        <f t="shared" si="22"/>
        <v>5400000</v>
      </c>
      <c r="K80" s="69">
        <v>0</v>
      </c>
      <c r="L80" s="69">
        <v>5400000</v>
      </c>
    </row>
    <row r="81" spans="6:14" ht="17.25" customHeight="1">
      <c r="F81" s="181" t="s">
        <v>1046</v>
      </c>
      <c r="G81" s="69">
        <v>13100000</v>
      </c>
      <c r="H81" s="69">
        <v>0</v>
      </c>
      <c r="I81" s="69">
        <v>0</v>
      </c>
      <c r="J81" s="69">
        <f t="shared" si="22"/>
        <v>13100000</v>
      </c>
      <c r="K81" s="69">
        <v>940935</v>
      </c>
      <c r="L81" s="69">
        <v>14040935</v>
      </c>
    </row>
    <row r="82" spans="6:14" ht="17.25" customHeight="1">
      <c r="F82" s="181" t="s">
        <v>551</v>
      </c>
      <c r="G82" s="69">
        <v>5000000</v>
      </c>
      <c r="H82" s="69">
        <v>0</v>
      </c>
      <c r="I82" s="69">
        <v>0</v>
      </c>
      <c r="J82" s="69">
        <f t="shared" si="22"/>
        <v>5000000</v>
      </c>
      <c r="K82" s="69">
        <v>0</v>
      </c>
      <c r="L82" s="69">
        <v>5000000</v>
      </c>
    </row>
    <row r="83" spans="6:14" ht="17.25" customHeight="1">
      <c r="F83" s="181" t="s">
        <v>1055</v>
      </c>
      <c r="G83" s="69">
        <v>0</v>
      </c>
      <c r="H83" s="69">
        <v>3500000</v>
      </c>
      <c r="I83" s="69">
        <v>950000</v>
      </c>
      <c r="J83" s="69">
        <f t="shared" si="22"/>
        <v>4450000</v>
      </c>
      <c r="K83" s="69">
        <v>0</v>
      </c>
      <c r="L83" s="69">
        <v>4450000</v>
      </c>
    </row>
    <row r="84" spans="6:14" ht="17.25" customHeight="1">
      <c r="F84" s="181" t="s">
        <v>533</v>
      </c>
      <c r="G84" s="69">
        <v>0</v>
      </c>
      <c r="H84" s="69">
        <v>0</v>
      </c>
      <c r="I84" s="69">
        <v>91200</v>
      </c>
      <c r="J84" s="69">
        <f t="shared" si="22"/>
        <v>91200</v>
      </c>
      <c r="K84" s="69">
        <v>0</v>
      </c>
      <c r="L84" s="69">
        <v>91200</v>
      </c>
    </row>
    <row r="85" spans="6:14" ht="17.25" customHeight="1">
      <c r="F85" s="181" t="s">
        <v>534</v>
      </c>
      <c r="G85" s="69">
        <v>0</v>
      </c>
      <c r="H85" s="69">
        <v>0</v>
      </c>
      <c r="I85" s="69">
        <v>200000</v>
      </c>
      <c r="J85" s="69">
        <f t="shared" si="22"/>
        <v>200000</v>
      </c>
      <c r="K85" s="69">
        <v>0</v>
      </c>
      <c r="L85" s="69">
        <v>200000</v>
      </c>
    </row>
    <row r="86" spans="6:14" ht="17.25" customHeight="1">
      <c r="F86" s="182" t="s">
        <v>105</v>
      </c>
      <c r="G86" s="183">
        <f>SUM(G87:G103)</f>
        <v>281653000</v>
      </c>
      <c r="H86" s="183">
        <f t="shared" ref="H86:J86" si="23">SUM(H87:H103)</f>
        <v>14000000</v>
      </c>
      <c r="I86" s="183">
        <f t="shared" si="23"/>
        <v>-47014010</v>
      </c>
      <c r="J86" s="183">
        <f t="shared" si="23"/>
        <v>248638990</v>
      </c>
      <c r="K86" s="183">
        <f t="shared" ref="K86" si="24">SUM(K87:K103)</f>
        <v>71659065</v>
      </c>
      <c r="L86" s="183">
        <f t="shared" ref="L86" si="25">SUM(L87:L103)</f>
        <v>320298055</v>
      </c>
      <c r="N86" s="184"/>
    </row>
    <row r="87" spans="6:14" ht="17.25" customHeight="1">
      <c r="F87" s="181" t="s">
        <v>1056</v>
      </c>
      <c r="G87" s="69">
        <v>85000000</v>
      </c>
      <c r="H87" s="69">
        <v>0</v>
      </c>
      <c r="I87" s="69">
        <v>0</v>
      </c>
      <c r="J87" s="69">
        <f t="shared" ref="J87:J103" si="26">SUM(G87:I87)</f>
        <v>85000000</v>
      </c>
      <c r="K87" s="69">
        <v>0</v>
      </c>
      <c r="L87" s="69">
        <v>85000000</v>
      </c>
      <c r="N87" s="184"/>
    </row>
    <row r="88" spans="6:14" ht="17.25" customHeight="1">
      <c r="F88" s="181" t="s">
        <v>537</v>
      </c>
      <c r="G88" s="69">
        <v>2800000</v>
      </c>
      <c r="H88" s="69">
        <v>0</v>
      </c>
      <c r="I88" s="69">
        <v>644940</v>
      </c>
      <c r="J88" s="69">
        <f t="shared" si="26"/>
        <v>3444940</v>
      </c>
      <c r="K88" s="69">
        <v>0</v>
      </c>
      <c r="L88" s="69">
        <v>3444940</v>
      </c>
      <c r="N88" s="184"/>
    </row>
    <row r="89" spans="6:14" ht="17.25" customHeight="1">
      <c r="F89" s="181" t="s">
        <v>1042</v>
      </c>
      <c r="G89" s="69">
        <v>3000000</v>
      </c>
      <c r="H89" s="69">
        <v>0</v>
      </c>
      <c r="I89" s="69">
        <v>0</v>
      </c>
      <c r="J89" s="69">
        <f t="shared" si="26"/>
        <v>3000000</v>
      </c>
      <c r="K89" s="69">
        <v>0</v>
      </c>
      <c r="L89" s="69">
        <v>3000000</v>
      </c>
      <c r="N89" s="184"/>
    </row>
    <row r="90" spans="6:14" ht="17.25" customHeight="1">
      <c r="F90" s="181" t="s">
        <v>540</v>
      </c>
      <c r="G90" s="69">
        <v>600000</v>
      </c>
      <c r="H90" s="69">
        <v>0</v>
      </c>
      <c r="I90" s="69">
        <v>32185</v>
      </c>
      <c r="J90" s="69">
        <f t="shared" si="26"/>
        <v>632185</v>
      </c>
      <c r="K90" s="69">
        <v>0</v>
      </c>
      <c r="L90" s="69">
        <v>632185</v>
      </c>
      <c r="N90" s="184"/>
    </row>
    <row r="91" spans="6:14" ht="17.25" customHeight="1">
      <c r="F91" s="181" t="s">
        <v>1057</v>
      </c>
      <c r="G91" s="69">
        <v>1000000</v>
      </c>
      <c r="H91" s="69">
        <v>0</v>
      </c>
      <c r="I91" s="69">
        <v>1500000</v>
      </c>
      <c r="J91" s="69">
        <f t="shared" si="26"/>
        <v>2500000</v>
      </c>
      <c r="K91" s="69">
        <v>0</v>
      </c>
      <c r="L91" s="69">
        <v>2500000</v>
      </c>
      <c r="N91" s="184"/>
    </row>
    <row r="92" spans="6:14" s="185" customFormat="1" ht="17.25" customHeight="1">
      <c r="F92" s="181" t="s">
        <v>1041</v>
      </c>
      <c r="G92" s="69">
        <v>7020000</v>
      </c>
      <c r="H92" s="69">
        <v>1000000</v>
      </c>
      <c r="I92" s="69">
        <v>10363016</v>
      </c>
      <c r="J92" s="69">
        <f t="shared" si="26"/>
        <v>18383016</v>
      </c>
      <c r="K92" s="69">
        <v>0</v>
      </c>
      <c r="L92" s="69">
        <v>18383016</v>
      </c>
      <c r="N92" s="184"/>
    </row>
    <row r="93" spans="6:14" ht="17.25" customHeight="1">
      <c r="F93" s="181" t="s">
        <v>1040</v>
      </c>
      <c r="G93" s="69">
        <v>13900000</v>
      </c>
      <c r="H93" s="69">
        <v>13000000</v>
      </c>
      <c r="I93" s="69">
        <v>3683000</v>
      </c>
      <c r="J93" s="69">
        <f t="shared" si="26"/>
        <v>30583000</v>
      </c>
      <c r="K93" s="69">
        <v>0</v>
      </c>
      <c r="L93" s="69">
        <v>30583000</v>
      </c>
      <c r="N93" s="184"/>
    </row>
    <row r="94" spans="6:14" ht="17.25" customHeight="1">
      <c r="F94" s="181" t="s">
        <v>1058</v>
      </c>
      <c r="G94" s="69">
        <v>70000000</v>
      </c>
      <c r="H94" s="69">
        <v>0</v>
      </c>
      <c r="I94" s="69">
        <v>-69847230</v>
      </c>
      <c r="J94" s="69">
        <f t="shared" si="26"/>
        <v>152770</v>
      </c>
      <c r="K94" s="69">
        <v>0</v>
      </c>
      <c r="L94" s="69">
        <v>152770</v>
      </c>
      <c r="N94" s="184"/>
    </row>
    <row r="95" spans="6:14" ht="17.25" customHeight="1">
      <c r="F95" s="181" t="s">
        <v>541</v>
      </c>
      <c r="G95" s="69">
        <v>800000</v>
      </c>
      <c r="H95" s="69">
        <v>0</v>
      </c>
      <c r="I95" s="69">
        <v>0</v>
      </c>
      <c r="J95" s="69">
        <f t="shared" si="26"/>
        <v>800000</v>
      </c>
      <c r="K95" s="69">
        <v>0</v>
      </c>
      <c r="L95" s="69">
        <v>800000</v>
      </c>
      <c r="N95" s="184"/>
    </row>
    <row r="96" spans="6:14" ht="17.25" customHeight="1">
      <c r="F96" s="181" t="s">
        <v>538</v>
      </c>
      <c r="G96" s="69">
        <v>750000</v>
      </c>
      <c r="H96" s="69">
        <v>0</v>
      </c>
      <c r="I96" s="69">
        <v>0</v>
      </c>
      <c r="J96" s="69">
        <f t="shared" si="26"/>
        <v>750000</v>
      </c>
      <c r="K96" s="69">
        <v>0</v>
      </c>
      <c r="L96" s="69">
        <v>750000</v>
      </c>
      <c r="N96" s="184"/>
    </row>
    <row r="97" spans="6:14" ht="17.25" customHeight="1">
      <c r="F97" s="181" t="s">
        <v>542</v>
      </c>
      <c r="G97" s="69">
        <v>11000000</v>
      </c>
      <c r="H97" s="69">
        <v>0</v>
      </c>
      <c r="I97" s="69">
        <v>0</v>
      </c>
      <c r="J97" s="69">
        <f t="shared" si="26"/>
        <v>11000000</v>
      </c>
      <c r="K97" s="69">
        <v>45894415</v>
      </c>
      <c r="L97" s="69">
        <v>56894415</v>
      </c>
      <c r="N97" s="184"/>
    </row>
    <row r="98" spans="6:14" ht="17.25" customHeight="1">
      <c r="F98" s="181" t="s">
        <v>1038</v>
      </c>
      <c r="G98" s="69">
        <v>800000</v>
      </c>
      <c r="H98" s="69">
        <v>0</v>
      </c>
      <c r="I98" s="69">
        <v>700000</v>
      </c>
      <c r="J98" s="69">
        <f t="shared" si="26"/>
        <v>1500000</v>
      </c>
      <c r="K98" s="69">
        <v>0</v>
      </c>
      <c r="L98" s="69">
        <v>1500000</v>
      </c>
      <c r="N98" s="184"/>
    </row>
    <row r="99" spans="6:14" ht="17.25" customHeight="1">
      <c r="F99" s="181" t="s">
        <v>543</v>
      </c>
      <c r="G99" s="69">
        <v>10000000</v>
      </c>
      <c r="H99" s="69">
        <v>0</v>
      </c>
      <c r="I99" s="69">
        <v>4362260</v>
      </c>
      <c r="J99" s="69">
        <f t="shared" si="26"/>
        <v>14362260</v>
      </c>
      <c r="K99" s="69">
        <v>0</v>
      </c>
      <c r="L99" s="69">
        <v>14362260</v>
      </c>
      <c r="N99" s="184"/>
    </row>
    <row r="100" spans="6:14" ht="17.25" customHeight="1">
      <c r="F100" s="181" t="s">
        <v>1021</v>
      </c>
      <c r="G100" s="69">
        <v>20000000</v>
      </c>
      <c r="H100" s="69">
        <v>0</v>
      </c>
      <c r="I100" s="69">
        <v>0</v>
      </c>
      <c r="J100" s="69">
        <f t="shared" si="26"/>
        <v>20000000</v>
      </c>
      <c r="K100" s="69">
        <v>0</v>
      </c>
      <c r="L100" s="69">
        <v>20000000</v>
      </c>
      <c r="N100" s="184"/>
    </row>
    <row r="101" spans="6:14" ht="17.25" customHeight="1">
      <c r="F101" s="181" t="s">
        <v>1039</v>
      </c>
      <c r="G101" s="69">
        <v>0</v>
      </c>
      <c r="H101" s="69">
        <v>0</v>
      </c>
      <c r="I101" s="69">
        <v>0</v>
      </c>
      <c r="J101" s="69">
        <f t="shared" si="26"/>
        <v>0</v>
      </c>
      <c r="K101" s="69">
        <v>21061600</v>
      </c>
      <c r="L101" s="69">
        <v>21061600</v>
      </c>
      <c r="N101" s="184"/>
    </row>
    <row r="102" spans="6:14" ht="17.25" customHeight="1">
      <c r="F102" s="181" t="s">
        <v>544</v>
      </c>
      <c r="G102" s="69">
        <v>0</v>
      </c>
      <c r="H102" s="69">
        <v>0</v>
      </c>
      <c r="I102" s="69">
        <v>50000000</v>
      </c>
      <c r="J102" s="69">
        <f t="shared" si="26"/>
        <v>50000000</v>
      </c>
      <c r="K102" s="69">
        <v>4703050</v>
      </c>
      <c r="L102" s="69">
        <v>54703050</v>
      </c>
      <c r="N102" s="184"/>
    </row>
    <row r="103" spans="6:14" ht="17.25" customHeight="1">
      <c r="F103" s="181" t="s">
        <v>1059</v>
      </c>
      <c r="G103" s="69">
        <v>54983000</v>
      </c>
      <c r="H103" s="69">
        <v>0</v>
      </c>
      <c r="I103" s="69">
        <v>-48452181</v>
      </c>
      <c r="J103" s="69">
        <f t="shared" si="26"/>
        <v>6530819</v>
      </c>
      <c r="K103" s="69">
        <v>0</v>
      </c>
      <c r="L103" s="69">
        <v>6530819</v>
      </c>
      <c r="N103" s="184"/>
    </row>
    <row r="104" spans="6:14" ht="18" customHeight="1">
      <c r="F104" s="186" t="s">
        <v>41</v>
      </c>
      <c r="G104" s="186">
        <f>G47+G39+G33+G29+G22+G5</f>
        <v>1887728000</v>
      </c>
      <c r="H104" s="186">
        <f t="shared" ref="H104:L104" si="27">H47+H39+H33+H29+H22+H5</f>
        <v>48545000</v>
      </c>
      <c r="I104" s="186">
        <f t="shared" si="27"/>
        <v>-14671479</v>
      </c>
      <c r="J104" s="186">
        <f t="shared" si="27"/>
        <v>1921601521</v>
      </c>
      <c r="K104" s="186">
        <f t="shared" si="27"/>
        <v>72600000</v>
      </c>
      <c r="L104" s="186">
        <f t="shared" si="27"/>
        <v>1994201521</v>
      </c>
      <c r="N104" s="184"/>
    </row>
    <row r="105" spans="6:14" ht="15">
      <c r="N105" s="184"/>
    </row>
    <row r="106" spans="6:14" ht="15">
      <c r="N106" s="184"/>
    </row>
    <row r="107" spans="6:14" ht="15">
      <c r="N107" s="184"/>
    </row>
    <row r="108" spans="6:14" ht="15">
      <c r="N108" s="184"/>
    </row>
    <row r="109" spans="6:14" ht="15">
      <c r="N109" s="184"/>
    </row>
    <row r="110" spans="6:14" ht="15">
      <c r="N110" s="184"/>
    </row>
    <row r="111" spans="6:14" ht="15">
      <c r="N111" s="184"/>
    </row>
    <row r="112" spans="6:14" ht="15">
      <c r="N112" s="184"/>
    </row>
    <row r="113" spans="14:14" ht="15">
      <c r="N113" s="184"/>
    </row>
    <row r="114" spans="14:14" ht="15">
      <c r="N114" s="184"/>
    </row>
    <row r="115" spans="14:14" ht="15">
      <c r="N115" s="184"/>
    </row>
    <row r="116" spans="14:14" ht="15">
      <c r="N116" s="184"/>
    </row>
    <row r="117" spans="14:14" ht="15">
      <c r="N117" s="184"/>
    </row>
    <row r="118" spans="14:14" ht="15">
      <c r="N118" s="184"/>
    </row>
    <row r="119" spans="14:14" ht="15">
      <c r="N119" s="184"/>
    </row>
    <row r="120" spans="14:14" ht="15">
      <c r="N120" s="184"/>
    </row>
    <row r="121" spans="14:14" ht="15">
      <c r="N121" s="184"/>
    </row>
    <row r="122" spans="14:14" ht="15">
      <c r="N122" s="184"/>
    </row>
    <row r="123" spans="14:14" ht="15">
      <c r="N123" s="184"/>
    </row>
    <row r="124" spans="14:14" ht="15">
      <c r="N124" s="184"/>
    </row>
    <row r="125" spans="14:14" ht="15">
      <c r="N125" s="184"/>
    </row>
    <row r="126" spans="14:14" ht="15">
      <c r="N126" s="184"/>
    </row>
    <row r="127" spans="14:14" ht="15">
      <c r="N127" s="184"/>
    </row>
    <row r="128" spans="14:14" ht="15">
      <c r="N128" s="184"/>
    </row>
    <row r="129" spans="6:14" ht="15">
      <c r="N129" s="184"/>
    </row>
    <row r="130" spans="6:14" ht="15">
      <c r="N130" s="184"/>
    </row>
    <row r="131" spans="6:14" ht="15">
      <c r="N131" s="184"/>
    </row>
    <row r="132" spans="6:14" ht="15">
      <c r="F132" s="184"/>
      <c r="N132" s="184"/>
    </row>
    <row r="133" spans="6:14">
      <c r="F133" s="19"/>
    </row>
    <row r="134" spans="6:14">
      <c r="F134" s="19"/>
    </row>
    <row r="135" spans="6:14">
      <c r="F135" s="19"/>
    </row>
    <row r="136" spans="6:14">
      <c r="F136" s="19"/>
    </row>
    <row r="137" spans="6:14">
      <c r="F137" s="19"/>
    </row>
    <row r="138" spans="6:14">
      <c r="F138" s="19"/>
    </row>
    <row r="139" spans="6:14">
      <c r="F139" s="19"/>
    </row>
    <row r="140" spans="6:14">
      <c r="F140" s="19"/>
    </row>
    <row r="141" spans="6:14">
      <c r="F141" s="19"/>
    </row>
    <row r="142" spans="6:14">
      <c r="F142" s="19"/>
    </row>
    <row r="143" spans="6:14">
      <c r="F143" s="19"/>
    </row>
    <row r="144" spans="6:14">
      <c r="F144" s="19"/>
    </row>
    <row r="145" spans="6:6">
      <c r="F145" s="19"/>
    </row>
    <row r="146" spans="6:6">
      <c r="F146" s="19"/>
    </row>
    <row r="147" spans="6:6">
      <c r="F147" s="19"/>
    </row>
    <row r="148" spans="6:6">
      <c r="F148" s="19"/>
    </row>
  </sheetData>
  <mergeCells count="1">
    <mergeCell ref="F1:L1"/>
  </mergeCells>
  <phoneticPr fontId="6" type="noConversion"/>
  <printOptions horizontalCentered="1"/>
  <pageMargins left="0.17" right="0.22" top="1" bottom="0.82" header="0.53" footer="0.37"/>
  <pageSetup paperSize="9" scale="83" firstPageNumber="15" orientation="portrait" useFirstPageNumber="1" r:id="rId1"/>
  <headerFooter alignWithMargins="0">
    <oddHeader xml:space="preserve">&amp;R&amp;"Arabic Transparent,Bold" &amp;"Arial,Regular"
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3"/>
  <sheetViews>
    <sheetView view="pageBreakPreview" zoomScaleNormal="100" zoomScaleSheetLayoutView="100" workbookViewId="0">
      <selection sqref="A1:K1"/>
    </sheetView>
  </sheetViews>
  <sheetFormatPr defaultRowHeight="12.75"/>
  <cols>
    <col min="1" max="1" width="32.28515625" style="19" customWidth="1"/>
    <col min="2" max="8" width="11.140625" style="20" customWidth="1"/>
    <col min="9" max="11" width="12" style="20" customWidth="1"/>
    <col min="12" max="16384" width="9.140625" style="19"/>
  </cols>
  <sheetData>
    <row r="1" spans="1:11" ht="18.75">
      <c r="A1" s="217" t="s">
        <v>22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1" ht="15.75" customHeight="1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42" t="s">
        <v>76</v>
      </c>
    </row>
    <row r="3" spans="1:11" s="20" customFormat="1" ht="45" customHeight="1">
      <c r="A3" s="120" t="s">
        <v>124</v>
      </c>
      <c r="B3" s="120" t="s">
        <v>31</v>
      </c>
      <c r="C3" s="120" t="s">
        <v>32</v>
      </c>
      <c r="D3" s="120" t="s">
        <v>33</v>
      </c>
      <c r="E3" s="120" t="s">
        <v>34</v>
      </c>
      <c r="F3" s="120" t="s">
        <v>35</v>
      </c>
      <c r="G3" s="120" t="s">
        <v>36</v>
      </c>
      <c r="H3" s="121" t="s">
        <v>123</v>
      </c>
      <c r="I3" s="120" t="s">
        <v>41</v>
      </c>
      <c r="J3" s="120" t="s">
        <v>40</v>
      </c>
      <c r="K3" s="140" t="s">
        <v>265</v>
      </c>
    </row>
    <row r="4" spans="1:11">
      <c r="A4" s="80" t="s">
        <v>564</v>
      </c>
      <c r="B4" s="24">
        <v>3610217</v>
      </c>
      <c r="C4" s="24">
        <v>1421335</v>
      </c>
      <c r="D4" s="24">
        <v>78525</v>
      </c>
      <c r="E4" s="24">
        <v>109548</v>
      </c>
      <c r="F4" s="24">
        <v>9036</v>
      </c>
      <c r="G4" s="25">
        <v>10500000</v>
      </c>
      <c r="H4" s="25">
        <v>0</v>
      </c>
      <c r="I4" s="25">
        <v>15728661</v>
      </c>
      <c r="J4" s="25">
        <v>16369000</v>
      </c>
      <c r="K4" s="25">
        <v>15593255</v>
      </c>
    </row>
    <row r="5" spans="1:11">
      <c r="A5" s="80" t="s">
        <v>267</v>
      </c>
      <c r="B5" s="24">
        <v>227159171</v>
      </c>
      <c r="C5" s="24">
        <v>17685956</v>
      </c>
      <c r="D5" s="24">
        <v>15156988</v>
      </c>
      <c r="E5" s="24">
        <v>4822834</v>
      </c>
      <c r="F5" s="24">
        <v>26751476</v>
      </c>
      <c r="G5" s="25">
        <v>0</v>
      </c>
      <c r="H5" s="24">
        <v>393193</v>
      </c>
      <c r="I5" s="25">
        <v>291969618</v>
      </c>
      <c r="J5" s="25">
        <v>284740173</v>
      </c>
      <c r="K5" s="25">
        <v>286511551</v>
      </c>
    </row>
    <row r="6" spans="1:11">
      <c r="A6" s="80" t="s">
        <v>56</v>
      </c>
      <c r="B6" s="24">
        <v>169839135</v>
      </c>
      <c r="C6" s="24">
        <v>9809646</v>
      </c>
      <c r="D6" s="24">
        <v>5608715</v>
      </c>
      <c r="E6" s="24">
        <v>3723187</v>
      </c>
      <c r="F6" s="24">
        <v>4383173</v>
      </c>
      <c r="G6" s="25">
        <v>0</v>
      </c>
      <c r="H6" s="25">
        <v>0</v>
      </c>
      <c r="I6" s="25">
        <v>193363856</v>
      </c>
      <c r="J6" s="25">
        <v>189943219</v>
      </c>
      <c r="K6" s="25">
        <v>187707224</v>
      </c>
    </row>
    <row r="7" spans="1:11">
      <c r="A7" s="80" t="s">
        <v>57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5">
        <v>18218000</v>
      </c>
      <c r="H7" s="25">
        <v>0</v>
      </c>
      <c r="I7" s="25">
        <v>18218000</v>
      </c>
      <c r="J7" s="25">
        <v>18218000</v>
      </c>
      <c r="K7" s="25">
        <v>18218000</v>
      </c>
    </row>
    <row r="8" spans="1:11">
      <c r="A8" s="80" t="s">
        <v>268</v>
      </c>
      <c r="B8" s="24">
        <v>1455008</v>
      </c>
      <c r="C8" s="24">
        <v>406245</v>
      </c>
      <c r="D8" s="24">
        <v>25856</v>
      </c>
      <c r="E8" s="24">
        <v>14314</v>
      </c>
      <c r="F8" s="24">
        <v>534</v>
      </c>
      <c r="G8" s="25">
        <v>0</v>
      </c>
      <c r="H8" s="25">
        <v>0</v>
      </c>
      <c r="I8" s="25">
        <v>1901957</v>
      </c>
      <c r="J8" s="25">
        <v>2230000</v>
      </c>
      <c r="K8" s="25">
        <v>2270309</v>
      </c>
    </row>
    <row r="9" spans="1:11">
      <c r="A9" s="80" t="s">
        <v>58</v>
      </c>
      <c r="B9" s="24">
        <v>16443345</v>
      </c>
      <c r="C9" s="24">
        <v>8149805</v>
      </c>
      <c r="D9" s="24">
        <v>483169</v>
      </c>
      <c r="E9" s="24">
        <v>1173877</v>
      </c>
      <c r="F9" s="24">
        <v>660963</v>
      </c>
      <c r="G9" s="25">
        <v>0</v>
      </c>
      <c r="H9" s="24">
        <v>92784</v>
      </c>
      <c r="I9" s="25">
        <v>27003943</v>
      </c>
      <c r="J9" s="25">
        <v>29646100</v>
      </c>
      <c r="K9" s="25">
        <v>26191904</v>
      </c>
    </row>
    <row r="10" spans="1:11">
      <c r="A10" s="80" t="s">
        <v>135</v>
      </c>
      <c r="B10" s="24">
        <v>13661686</v>
      </c>
      <c r="C10" s="24">
        <v>3497444</v>
      </c>
      <c r="D10" s="24">
        <v>133518</v>
      </c>
      <c r="E10" s="24">
        <v>254909</v>
      </c>
      <c r="F10" s="24">
        <v>215693</v>
      </c>
      <c r="G10" s="25">
        <v>238570</v>
      </c>
      <c r="H10" s="24">
        <v>269000</v>
      </c>
      <c r="I10" s="25">
        <v>18270820</v>
      </c>
      <c r="J10" s="25">
        <v>19610000</v>
      </c>
      <c r="K10" s="25">
        <v>17791029</v>
      </c>
    </row>
    <row r="11" spans="1:11">
      <c r="A11" s="80" t="s">
        <v>269</v>
      </c>
      <c r="B11" s="24">
        <v>6729140</v>
      </c>
      <c r="C11" s="24">
        <v>5382798</v>
      </c>
      <c r="D11" s="24">
        <v>348320</v>
      </c>
      <c r="E11" s="25">
        <v>361297</v>
      </c>
      <c r="F11" s="24">
        <v>183940</v>
      </c>
      <c r="G11" s="25">
        <v>0</v>
      </c>
      <c r="H11" s="25">
        <v>147300</v>
      </c>
      <c r="I11" s="25">
        <v>13152795</v>
      </c>
      <c r="J11" s="25">
        <v>13487000</v>
      </c>
      <c r="K11" s="25">
        <v>13322281</v>
      </c>
    </row>
    <row r="12" spans="1:11">
      <c r="A12" s="80" t="s">
        <v>59</v>
      </c>
      <c r="B12" s="24">
        <v>183637306</v>
      </c>
      <c r="C12" s="24">
        <v>29152862</v>
      </c>
      <c r="D12" s="24">
        <v>4171361</v>
      </c>
      <c r="E12" s="24">
        <v>3563344</v>
      </c>
      <c r="F12" s="24">
        <v>2139992</v>
      </c>
      <c r="G12" s="25">
        <v>0</v>
      </c>
      <c r="H12" s="24">
        <v>75000</v>
      </c>
      <c r="I12" s="25">
        <v>222739865</v>
      </c>
      <c r="J12" s="25">
        <v>225020000</v>
      </c>
      <c r="K12" s="25">
        <v>213488973</v>
      </c>
    </row>
    <row r="13" spans="1:11">
      <c r="A13" s="80" t="s">
        <v>60</v>
      </c>
      <c r="B13" s="24">
        <v>118624618</v>
      </c>
      <c r="C13" s="24">
        <v>17819011</v>
      </c>
      <c r="D13" s="24">
        <v>45779659</v>
      </c>
      <c r="E13" s="24">
        <v>1137622</v>
      </c>
      <c r="F13" s="24">
        <v>4927585</v>
      </c>
      <c r="G13" s="25">
        <v>0</v>
      </c>
      <c r="H13" s="24">
        <v>19330</v>
      </c>
      <c r="I13" s="25">
        <v>188307825</v>
      </c>
      <c r="J13" s="25">
        <v>184763542</v>
      </c>
      <c r="K13" s="25">
        <v>180797206</v>
      </c>
    </row>
    <row r="14" spans="1:11">
      <c r="A14" s="80" t="s">
        <v>270</v>
      </c>
      <c r="B14" s="24">
        <v>6463436</v>
      </c>
      <c r="C14" s="24">
        <v>3241076</v>
      </c>
      <c r="D14" s="24">
        <v>570026</v>
      </c>
      <c r="E14" s="24">
        <v>95605</v>
      </c>
      <c r="F14" s="24">
        <v>137456</v>
      </c>
      <c r="G14" s="25">
        <v>6000000</v>
      </c>
      <c r="H14" s="25">
        <v>0</v>
      </c>
      <c r="I14" s="25">
        <v>16507599</v>
      </c>
      <c r="J14" s="25">
        <v>16870530</v>
      </c>
      <c r="K14" s="25">
        <v>14344794</v>
      </c>
    </row>
    <row r="15" spans="1:11">
      <c r="A15" s="80" t="s">
        <v>110</v>
      </c>
      <c r="B15" s="24">
        <v>3924783</v>
      </c>
      <c r="C15" s="24">
        <v>1398901</v>
      </c>
      <c r="D15" s="24">
        <v>146177</v>
      </c>
      <c r="E15" s="24">
        <v>106420</v>
      </c>
      <c r="F15" s="24">
        <v>168908</v>
      </c>
      <c r="G15" s="25">
        <v>0</v>
      </c>
      <c r="H15" s="24">
        <v>200000</v>
      </c>
      <c r="I15" s="25">
        <v>5945189</v>
      </c>
      <c r="J15" s="25">
        <v>6121000</v>
      </c>
      <c r="K15" s="25">
        <v>5363183</v>
      </c>
    </row>
    <row r="16" spans="1:11">
      <c r="A16" s="80" t="s">
        <v>113</v>
      </c>
      <c r="B16" s="24">
        <v>3095518</v>
      </c>
      <c r="C16" s="24">
        <v>2516445</v>
      </c>
      <c r="D16" s="24">
        <v>272306</v>
      </c>
      <c r="E16" s="24">
        <v>185264</v>
      </c>
      <c r="F16" s="24">
        <v>351758</v>
      </c>
      <c r="G16" s="25">
        <v>7332550</v>
      </c>
      <c r="H16" s="24">
        <v>2822151</v>
      </c>
      <c r="I16" s="25">
        <v>16575992</v>
      </c>
      <c r="J16" s="25">
        <v>16668268</v>
      </c>
      <c r="K16" s="25">
        <v>14713613</v>
      </c>
    </row>
    <row r="17" spans="1:11">
      <c r="A17" s="80" t="s">
        <v>72</v>
      </c>
      <c r="B17" s="24">
        <v>803729</v>
      </c>
      <c r="C17" s="24">
        <v>197753</v>
      </c>
      <c r="D17" s="24">
        <v>14217</v>
      </c>
      <c r="E17" s="24">
        <v>9857</v>
      </c>
      <c r="F17" s="24">
        <v>278443</v>
      </c>
      <c r="G17" s="25">
        <v>0</v>
      </c>
      <c r="H17" s="25">
        <v>0</v>
      </c>
      <c r="I17" s="25">
        <v>1303999</v>
      </c>
      <c r="J17" s="25">
        <v>1304000</v>
      </c>
      <c r="K17" s="25">
        <v>1285000</v>
      </c>
    </row>
    <row r="18" spans="1:11">
      <c r="A18" s="80" t="s">
        <v>106</v>
      </c>
      <c r="B18" s="24">
        <v>6708563</v>
      </c>
      <c r="C18" s="24">
        <v>3466520</v>
      </c>
      <c r="D18" s="24">
        <v>573203</v>
      </c>
      <c r="E18" s="24">
        <v>316737</v>
      </c>
      <c r="F18" s="24">
        <v>420086</v>
      </c>
      <c r="G18" s="25">
        <v>40000</v>
      </c>
      <c r="H18" s="25">
        <v>5723094</v>
      </c>
      <c r="I18" s="25">
        <v>17248203</v>
      </c>
      <c r="J18" s="25">
        <v>17248204</v>
      </c>
      <c r="K18" s="25">
        <v>16738766</v>
      </c>
    </row>
    <row r="19" spans="1:11">
      <c r="A19" s="80" t="s">
        <v>271</v>
      </c>
      <c r="B19" s="24">
        <v>875496</v>
      </c>
      <c r="C19" s="24">
        <v>190116</v>
      </c>
      <c r="D19" s="24">
        <v>29557</v>
      </c>
      <c r="E19" s="24">
        <v>9796</v>
      </c>
      <c r="F19" s="24">
        <v>7931</v>
      </c>
      <c r="G19" s="25">
        <v>0</v>
      </c>
      <c r="H19" s="25">
        <v>0</v>
      </c>
      <c r="I19" s="25">
        <v>1112896</v>
      </c>
      <c r="J19" s="25">
        <v>1867000</v>
      </c>
      <c r="K19" s="25">
        <v>1071800</v>
      </c>
    </row>
    <row r="20" spans="1:11">
      <c r="A20" s="80" t="s">
        <v>272</v>
      </c>
      <c r="B20" s="24">
        <v>943633</v>
      </c>
      <c r="C20" s="24">
        <v>265684</v>
      </c>
      <c r="D20" s="24">
        <v>34777</v>
      </c>
      <c r="E20" s="24">
        <v>27545</v>
      </c>
      <c r="F20" s="24">
        <v>10685</v>
      </c>
      <c r="G20" s="25">
        <v>0</v>
      </c>
      <c r="H20" s="25">
        <v>0</v>
      </c>
      <c r="I20" s="25">
        <v>1282324</v>
      </c>
      <c r="J20" s="25">
        <v>1703443</v>
      </c>
      <c r="K20" s="25">
        <v>1110718</v>
      </c>
    </row>
    <row r="21" spans="1:11">
      <c r="A21" s="80" t="s">
        <v>1012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5">
        <v>0</v>
      </c>
      <c r="H21" s="25">
        <v>0</v>
      </c>
      <c r="I21" s="25">
        <v>0</v>
      </c>
      <c r="J21" s="25">
        <v>0</v>
      </c>
      <c r="K21" s="25">
        <v>216375</v>
      </c>
    </row>
    <row r="22" spans="1:11">
      <c r="A22" s="80" t="s">
        <v>69</v>
      </c>
      <c r="B22" s="24">
        <v>6131990</v>
      </c>
      <c r="C22" s="24">
        <v>3829222</v>
      </c>
      <c r="D22" s="24">
        <v>144889</v>
      </c>
      <c r="E22" s="24">
        <v>349157</v>
      </c>
      <c r="F22" s="24">
        <v>235560</v>
      </c>
      <c r="G22" s="25">
        <v>0</v>
      </c>
      <c r="H22" s="25">
        <v>0</v>
      </c>
      <c r="I22" s="25">
        <v>10690818</v>
      </c>
      <c r="J22" s="25">
        <v>11048000</v>
      </c>
      <c r="K22" s="25">
        <v>9717589</v>
      </c>
    </row>
    <row r="23" spans="1:11">
      <c r="A23" s="80" t="s">
        <v>61</v>
      </c>
      <c r="B23" s="24">
        <v>4278272</v>
      </c>
      <c r="C23" s="24">
        <v>918068</v>
      </c>
      <c r="D23" s="24">
        <v>191582</v>
      </c>
      <c r="E23" s="24">
        <v>48943</v>
      </c>
      <c r="F23" s="24">
        <v>207041</v>
      </c>
      <c r="G23" s="25">
        <v>0</v>
      </c>
      <c r="H23" s="25">
        <v>0</v>
      </c>
      <c r="I23" s="25">
        <v>5643906</v>
      </c>
      <c r="J23" s="25">
        <v>5643906</v>
      </c>
      <c r="K23" s="25">
        <v>4948840</v>
      </c>
    </row>
    <row r="24" spans="1:11">
      <c r="A24" s="80" t="s">
        <v>273</v>
      </c>
      <c r="B24" s="24">
        <v>4541549</v>
      </c>
      <c r="C24" s="24">
        <v>195741</v>
      </c>
      <c r="D24" s="24">
        <v>3529113</v>
      </c>
      <c r="E24" s="24">
        <v>766621</v>
      </c>
      <c r="F24" s="24">
        <v>316969</v>
      </c>
      <c r="G24" s="25">
        <v>0</v>
      </c>
      <c r="H24" s="25">
        <v>0</v>
      </c>
      <c r="I24" s="25">
        <v>9349993</v>
      </c>
      <c r="J24" s="25">
        <v>9350000</v>
      </c>
      <c r="K24" s="25">
        <v>9349981</v>
      </c>
    </row>
    <row r="25" spans="1:11">
      <c r="A25" s="71" t="s">
        <v>274</v>
      </c>
      <c r="B25" s="24">
        <v>20562628</v>
      </c>
      <c r="C25" s="24">
        <v>3487036</v>
      </c>
      <c r="D25" s="24">
        <v>133991</v>
      </c>
      <c r="E25" s="24">
        <v>215370</v>
      </c>
      <c r="F25" s="24">
        <v>226891</v>
      </c>
      <c r="G25" s="25">
        <v>0</v>
      </c>
      <c r="H25" s="25">
        <v>0</v>
      </c>
      <c r="I25" s="25">
        <v>24625916</v>
      </c>
      <c r="J25" s="25">
        <v>24625917</v>
      </c>
      <c r="K25" s="25">
        <v>25009433</v>
      </c>
    </row>
    <row r="26" spans="1:11">
      <c r="A26" s="71" t="s">
        <v>275</v>
      </c>
      <c r="B26" s="24">
        <v>3145800</v>
      </c>
      <c r="C26" s="24">
        <v>470512</v>
      </c>
      <c r="D26" s="24">
        <v>89990</v>
      </c>
      <c r="E26" s="24">
        <v>57585</v>
      </c>
      <c r="F26" s="24">
        <v>113793</v>
      </c>
      <c r="G26" s="25">
        <v>0</v>
      </c>
      <c r="H26" s="25">
        <v>0</v>
      </c>
      <c r="I26" s="25">
        <v>3877680</v>
      </c>
      <c r="J26" s="25">
        <v>4091000</v>
      </c>
      <c r="K26" s="25">
        <v>3993616</v>
      </c>
    </row>
    <row r="27" spans="1:11">
      <c r="A27" s="80" t="s">
        <v>1013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5">
        <v>204115000</v>
      </c>
      <c r="H27" s="25">
        <v>0</v>
      </c>
      <c r="I27" s="25">
        <v>204115000</v>
      </c>
      <c r="J27" s="25">
        <v>204115000</v>
      </c>
      <c r="K27" s="25">
        <v>175300000</v>
      </c>
    </row>
    <row r="28" spans="1:11">
      <c r="A28" s="80" t="s">
        <v>63</v>
      </c>
      <c r="B28" s="24">
        <v>5401169</v>
      </c>
      <c r="C28" s="24">
        <v>2191516</v>
      </c>
      <c r="D28" s="24">
        <v>71761</v>
      </c>
      <c r="E28" s="24">
        <v>82630</v>
      </c>
      <c r="F28" s="24">
        <v>219367</v>
      </c>
      <c r="G28" s="25">
        <v>0</v>
      </c>
      <c r="H28" s="25">
        <v>0</v>
      </c>
      <c r="I28" s="25">
        <v>7966443</v>
      </c>
      <c r="J28" s="25">
        <v>7966443</v>
      </c>
      <c r="K28" s="25">
        <v>7823941</v>
      </c>
    </row>
    <row r="29" spans="1:11">
      <c r="A29" s="80" t="s">
        <v>71</v>
      </c>
      <c r="B29" s="24">
        <v>19102386</v>
      </c>
      <c r="C29" s="24">
        <v>803370</v>
      </c>
      <c r="D29" s="24">
        <v>842097</v>
      </c>
      <c r="E29" s="24">
        <v>2372163</v>
      </c>
      <c r="F29" s="24">
        <v>661022</v>
      </c>
      <c r="G29" s="25">
        <v>0</v>
      </c>
      <c r="H29" s="25">
        <v>440951</v>
      </c>
      <c r="I29" s="25">
        <v>24221989</v>
      </c>
      <c r="J29" s="25">
        <v>24222000</v>
      </c>
      <c r="K29" s="25">
        <v>23170970</v>
      </c>
    </row>
    <row r="30" spans="1:11">
      <c r="A30" s="80" t="s">
        <v>64</v>
      </c>
      <c r="B30" s="24">
        <v>1508197</v>
      </c>
      <c r="C30" s="24">
        <v>689909</v>
      </c>
      <c r="D30" s="24">
        <v>35260</v>
      </c>
      <c r="E30" s="24">
        <v>85883</v>
      </c>
      <c r="F30" s="24">
        <v>63513</v>
      </c>
      <c r="G30" s="25">
        <v>0</v>
      </c>
      <c r="H30" s="25">
        <v>0</v>
      </c>
      <c r="I30" s="25">
        <v>2382762</v>
      </c>
      <c r="J30" s="25">
        <v>2652000</v>
      </c>
      <c r="K30" s="25">
        <v>1955137</v>
      </c>
    </row>
    <row r="31" spans="1:11">
      <c r="A31" s="80" t="s">
        <v>65</v>
      </c>
      <c r="B31" s="24">
        <v>8381914</v>
      </c>
      <c r="C31" s="24">
        <v>5964938</v>
      </c>
      <c r="D31" s="24">
        <v>174077</v>
      </c>
      <c r="E31" s="24">
        <v>249780</v>
      </c>
      <c r="F31" s="24">
        <v>319941</v>
      </c>
      <c r="G31" s="25">
        <v>0</v>
      </c>
      <c r="H31" s="25">
        <v>0</v>
      </c>
      <c r="I31" s="25">
        <v>15090650</v>
      </c>
      <c r="J31" s="25">
        <v>15347000</v>
      </c>
      <c r="K31" s="25">
        <v>17514465</v>
      </c>
    </row>
    <row r="32" spans="1:11">
      <c r="A32" s="80" t="s">
        <v>1014</v>
      </c>
      <c r="B32" s="24">
        <v>814419</v>
      </c>
      <c r="C32" s="24">
        <v>289002</v>
      </c>
      <c r="D32" s="24">
        <v>13694</v>
      </c>
      <c r="E32" s="24">
        <v>52619</v>
      </c>
      <c r="F32" s="24">
        <v>658</v>
      </c>
      <c r="G32" s="25">
        <v>0</v>
      </c>
      <c r="H32" s="25">
        <v>0</v>
      </c>
      <c r="I32" s="25">
        <v>1170392</v>
      </c>
      <c r="J32" s="25">
        <v>1270000</v>
      </c>
      <c r="K32" s="25">
        <v>1068586</v>
      </c>
    </row>
    <row r="33" spans="1:11">
      <c r="A33" s="80" t="s">
        <v>277</v>
      </c>
      <c r="B33" s="24">
        <v>508312</v>
      </c>
      <c r="C33" s="24">
        <v>294976</v>
      </c>
      <c r="D33" s="24">
        <v>14636</v>
      </c>
      <c r="E33" s="24">
        <v>43929</v>
      </c>
      <c r="F33" s="24">
        <v>3407</v>
      </c>
      <c r="G33" s="25">
        <v>0</v>
      </c>
      <c r="H33" s="25">
        <v>0</v>
      </c>
      <c r="I33" s="25">
        <v>865260</v>
      </c>
      <c r="J33" s="25">
        <v>964000</v>
      </c>
      <c r="K33" s="25">
        <v>863820</v>
      </c>
    </row>
    <row r="34" spans="1:11">
      <c r="A34" s="80" t="s">
        <v>1015</v>
      </c>
      <c r="B34" s="24">
        <v>0</v>
      </c>
      <c r="C34" s="24">
        <v>735619</v>
      </c>
      <c r="D34" s="24">
        <v>0</v>
      </c>
      <c r="E34" s="24">
        <v>0</v>
      </c>
      <c r="F34" s="24">
        <v>0</v>
      </c>
      <c r="G34" s="25">
        <v>282910467</v>
      </c>
      <c r="H34" s="25">
        <v>184895864</v>
      </c>
      <c r="I34" s="25">
        <v>468541950</v>
      </c>
      <c r="J34" s="25">
        <v>593765189</v>
      </c>
      <c r="K34" s="25">
        <v>355972883</v>
      </c>
    </row>
    <row r="35" spans="1:11">
      <c r="A35" s="80" t="s">
        <v>73</v>
      </c>
      <c r="B35" s="24">
        <v>1151131</v>
      </c>
      <c r="C35" s="24">
        <v>255960</v>
      </c>
      <c r="D35" s="25">
        <v>12247</v>
      </c>
      <c r="E35" s="25">
        <v>10540</v>
      </c>
      <c r="F35" s="25">
        <v>10320</v>
      </c>
      <c r="G35" s="25">
        <v>0</v>
      </c>
      <c r="H35" s="24">
        <v>0</v>
      </c>
      <c r="I35" s="25">
        <v>1440198</v>
      </c>
      <c r="J35" s="25">
        <v>1515000</v>
      </c>
      <c r="K35" s="24">
        <v>1459854</v>
      </c>
    </row>
    <row r="36" spans="1:11">
      <c r="A36" s="80" t="s">
        <v>67</v>
      </c>
      <c r="B36" s="24">
        <v>3413805</v>
      </c>
      <c r="C36" s="24">
        <v>631404</v>
      </c>
      <c r="D36" s="24">
        <v>33886</v>
      </c>
      <c r="E36" s="24">
        <v>40377</v>
      </c>
      <c r="F36" s="24">
        <v>287663</v>
      </c>
      <c r="G36" s="25">
        <v>0</v>
      </c>
      <c r="H36" s="25">
        <v>0</v>
      </c>
      <c r="I36" s="25">
        <v>4407135</v>
      </c>
      <c r="J36" s="25">
        <v>4523000</v>
      </c>
      <c r="K36" s="24">
        <v>3887857</v>
      </c>
    </row>
    <row r="37" spans="1:11">
      <c r="A37" s="80" t="s">
        <v>114</v>
      </c>
      <c r="B37" s="24">
        <v>4250981</v>
      </c>
      <c r="C37" s="24">
        <v>1028906</v>
      </c>
      <c r="D37" s="24">
        <v>694471</v>
      </c>
      <c r="E37" s="24">
        <v>169823</v>
      </c>
      <c r="F37" s="24">
        <v>463054</v>
      </c>
      <c r="G37" s="25">
        <v>0</v>
      </c>
      <c r="H37" s="25">
        <v>0</v>
      </c>
      <c r="I37" s="25">
        <v>6607235</v>
      </c>
      <c r="J37" s="25">
        <v>7336000</v>
      </c>
      <c r="K37" s="24">
        <v>7875265</v>
      </c>
    </row>
    <row r="38" spans="1:11">
      <c r="A38" s="80" t="s">
        <v>136</v>
      </c>
      <c r="B38" s="24">
        <v>988013</v>
      </c>
      <c r="C38" s="24">
        <v>1148116</v>
      </c>
      <c r="D38" s="24">
        <v>15555</v>
      </c>
      <c r="E38" s="24">
        <v>38056</v>
      </c>
      <c r="F38" s="24">
        <v>67985</v>
      </c>
      <c r="G38" s="25">
        <v>0</v>
      </c>
      <c r="H38" s="25">
        <v>0</v>
      </c>
      <c r="I38" s="25">
        <v>2257725</v>
      </c>
      <c r="J38" s="25">
        <v>2500000</v>
      </c>
      <c r="K38" s="24">
        <v>2238167</v>
      </c>
    </row>
    <row r="39" spans="1:11">
      <c r="A39" s="80" t="s">
        <v>81</v>
      </c>
      <c r="B39" s="24">
        <v>4309093</v>
      </c>
      <c r="C39" s="24">
        <v>904743</v>
      </c>
      <c r="D39" s="24">
        <v>40228</v>
      </c>
      <c r="E39" s="24">
        <v>21110</v>
      </c>
      <c r="F39" s="24">
        <v>97412</v>
      </c>
      <c r="G39" s="25">
        <v>0</v>
      </c>
      <c r="H39" s="24">
        <v>0</v>
      </c>
      <c r="I39" s="25">
        <v>5372586</v>
      </c>
      <c r="J39" s="25">
        <v>5372587</v>
      </c>
      <c r="K39" s="25">
        <v>5261684</v>
      </c>
    </row>
    <row r="40" spans="1:11">
      <c r="A40" s="80" t="s">
        <v>68</v>
      </c>
      <c r="B40" s="24">
        <v>5491074</v>
      </c>
      <c r="C40" s="24">
        <v>1168481</v>
      </c>
      <c r="D40" s="24">
        <v>102079</v>
      </c>
      <c r="E40" s="24">
        <v>151944</v>
      </c>
      <c r="F40" s="24">
        <v>346956</v>
      </c>
      <c r="G40" s="25">
        <v>0</v>
      </c>
      <c r="H40" s="25">
        <v>0</v>
      </c>
      <c r="I40" s="25">
        <v>7260534</v>
      </c>
      <c r="J40" s="25">
        <v>7576000</v>
      </c>
      <c r="K40" s="25">
        <v>6530231</v>
      </c>
    </row>
    <row r="41" spans="1:11">
      <c r="A41" s="80" t="s">
        <v>280</v>
      </c>
      <c r="B41" s="24">
        <v>10116345</v>
      </c>
      <c r="C41" s="24">
        <v>940293</v>
      </c>
      <c r="D41" s="24">
        <v>116085</v>
      </c>
      <c r="E41" s="24">
        <v>149949</v>
      </c>
      <c r="F41" s="24">
        <v>106290</v>
      </c>
      <c r="G41" s="25">
        <v>0</v>
      </c>
      <c r="H41" s="25">
        <v>0</v>
      </c>
      <c r="I41" s="25">
        <v>11428962</v>
      </c>
      <c r="J41" s="25">
        <v>14509000</v>
      </c>
      <c r="K41" s="24">
        <v>11638179</v>
      </c>
    </row>
    <row r="42" spans="1:11">
      <c r="A42" s="189" t="s">
        <v>41</v>
      </c>
      <c r="B42" s="190">
        <f t="shared" ref="B42:K42" si="0">SUM(B4:B41)</f>
        <v>868071862</v>
      </c>
      <c r="C42" s="190">
        <f t="shared" si="0"/>
        <v>130549409</v>
      </c>
      <c r="D42" s="190">
        <f t="shared" si="0"/>
        <v>79682015</v>
      </c>
      <c r="E42" s="190">
        <f t="shared" si="0"/>
        <v>20818635</v>
      </c>
      <c r="F42" s="190">
        <f t="shared" si="0"/>
        <v>44395501</v>
      </c>
      <c r="G42" s="190">
        <f t="shared" si="0"/>
        <v>529354587</v>
      </c>
      <c r="H42" s="190">
        <f t="shared" si="0"/>
        <v>195078667</v>
      </c>
      <c r="I42" s="190">
        <f t="shared" si="0"/>
        <v>1867950676</v>
      </c>
      <c r="J42" s="190">
        <f t="shared" si="0"/>
        <v>1994201521</v>
      </c>
      <c r="K42" s="190">
        <f t="shared" si="0"/>
        <v>1692316479</v>
      </c>
    </row>
    <row r="43" spans="1:11">
      <c r="A43" s="80"/>
    </row>
  </sheetData>
  <mergeCells count="1">
    <mergeCell ref="A1:K1"/>
  </mergeCells>
  <phoneticPr fontId="0" type="noConversion"/>
  <pageMargins left="0.23" right="0.22" top="0.52" bottom="0.28999999999999998" header="0.17" footer="0.27"/>
  <pageSetup paperSize="9" scale="8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09"/>
  <sheetViews>
    <sheetView view="pageBreakPreview" zoomScaleNormal="100" zoomScaleSheetLayoutView="100" workbookViewId="0">
      <selection sqref="A1:I1"/>
    </sheetView>
  </sheetViews>
  <sheetFormatPr defaultRowHeight="12.75"/>
  <cols>
    <col min="1" max="3" width="3.7109375" style="19" customWidth="1"/>
    <col min="4" max="4" width="5.28515625" style="19" bestFit="1" customWidth="1"/>
    <col min="5" max="5" width="35.42578125" style="19" customWidth="1"/>
    <col min="6" max="9" width="13.5703125" style="19" customWidth="1"/>
    <col min="10" max="16384" width="9.140625" style="19"/>
  </cols>
  <sheetData>
    <row r="1" spans="1:9" ht="18.75">
      <c r="A1" s="217" t="s">
        <v>23</v>
      </c>
      <c r="B1" s="218"/>
      <c r="C1" s="218"/>
      <c r="D1" s="232"/>
      <c r="E1" s="232"/>
      <c r="F1" s="232"/>
      <c r="G1" s="232"/>
      <c r="H1" s="232"/>
      <c r="I1" s="232"/>
    </row>
    <row r="2" spans="1:9">
      <c r="I2" s="42" t="s">
        <v>76</v>
      </c>
    </row>
    <row r="3" spans="1:9" ht="18.75" customHeight="1">
      <c r="A3" s="226" t="s">
        <v>145</v>
      </c>
      <c r="B3" s="228"/>
      <c r="C3" s="228"/>
      <c r="D3" s="228"/>
      <c r="E3" s="216" t="s">
        <v>42</v>
      </c>
      <c r="F3" s="226">
        <v>2010</v>
      </c>
      <c r="G3" s="226"/>
      <c r="H3" s="226"/>
      <c r="I3" s="227" t="s">
        <v>265</v>
      </c>
    </row>
    <row r="4" spans="1:9" ht="18.75" customHeight="1">
      <c r="A4" s="116" t="s">
        <v>147</v>
      </c>
      <c r="B4" s="116" t="s">
        <v>148</v>
      </c>
      <c r="C4" s="116" t="s">
        <v>146</v>
      </c>
      <c r="D4" s="41" t="s">
        <v>523</v>
      </c>
      <c r="E4" s="216"/>
      <c r="F4" s="41" t="s">
        <v>40</v>
      </c>
      <c r="G4" s="41" t="s">
        <v>75</v>
      </c>
      <c r="H4" s="41" t="s">
        <v>149</v>
      </c>
      <c r="I4" s="227"/>
    </row>
    <row r="5" spans="1:9" ht="4.5" customHeight="1">
      <c r="A5" s="40"/>
      <c r="B5" s="40"/>
      <c r="C5" s="40"/>
      <c r="D5" s="40"/>
      <c r="E5" s="39"/>
      <c r="F5" s="40"/>
      <c r="G5" s="40"/>
      <c r="H5" s="40"/>
      <c r="I5" s="43"/>
    </row>
    <row r="6" spans="1:9">
      <c r="A6" s="73" t="s">
        <v>488</v>
      </c>
      <c r="B6" s="73" t="s">
        <v>285</v>
      </c>
      <c r="C6" s="73" t="s">
        <v>285</v>
      </c>
      <c r="D6" s="73" t="s">
        <v>569</v>
      </c>
      <c r="E6" s="19" t="s">
        <v>198</v>
      </c>
      <c r="F6" s="205">
        <v>547445347</v>
      </c>
      <c r="G6" s="205">
        <v>545103317</v>
      </c>
      <c r="H6" s="205">
        <f>F6-G6</f>
        <v>2342030</v>
      </c>
      <c r="I6" s="205">
        <v>523788294</v>
      </c>
    </row>
    <row r="7" spans="1:9">
      <c r="A7" s="73" t="s">
        <v>488</v>
      </c>
      <c r="B7" s="73" t="s">
        <v>285</v>
      </c>
      <c r="C7" s="73" t="s">
        <v>285</v>
      </c>
      <c r="D7" s="73" t="s">
        <v>570</v>
      </c>
      <c r="E7" s="19" t="s">
        <v>199</v>
      </c>
      <c r="F7" s="205">
        <v>12543745</v>
      </c>
      <c r="G7" s="205">
        <v>10702026</v>
      </c>
      <c r="H7" s="205">
        <f>F7-G7</f>
        <v>1841719</v>
      </c>
      <c r="I7" s="205">
        <v>12225780</v>
      </c>
    </row>
    <row r="8" spans="1:9">
      <c r="A8" s="73" t="s">
        <v>488</v>
      </c>
      <c r="B8" s="73" t="s">
        <v>285</v>
      </c>
      <c r="C8" s="73" t="s">
        <v>285</v>
      </c>
      <c r="D8" s="73" t="s">
        <v>571</v>
      </c>
      <c r="E8" s="19" t="s">
        <v>200</v>
      </c>
      <c r="F8" s="205">
        <v>35763691</v>
      </c>
      <c r="G8" s="205">
        <v>36304697</v>
      </c>
      <c r="H8" s="205">
        <f t="shared" ref="H8:H71" si="0">F8-G8</f>
        <v>-541006</v>
      </c>
      <c r="I8" s="205">
        <v>35505630</v>
      </c>
    </row>
    <row r="9" spans="1:9">
      <c r="A9" s="73" t="s">
        <v>488</v>
      </c>
      <c r="B9" s="73" t="s">
        <v>285</v>
      </c>
      <c r="C9" s="73" t="s">
        <v>285</v>
      </c>
      <c r="D9" s="73" t="s">
        <v>572</v>
      </c>
      <c r="E9" s="19" t="s">
        <v>821</v>
      </c>
      <c r="F9" s="205">
        <v>19532295</v>
      </c>
      <c r="G9" s="205">
        <v>19962326</v>
      </c>
      <c r="H9" s="205">
        <f t="shared" si="0"/>
        <v>-430031</v>
      </c>
      <c r="I9" s="205">
        <v>19097799</v>
      </c>
    </row>
    <row r="10" spans="1:9">
      <c r="A10" s="73" t="s">
        <v>488</v>
      </c>
      <c r="B10" s="73" t="s">
        <v>285</v>
      </c>
      <c r="C10" s="73" t="s">
        <v>285</v>
      </c>
      <c r="D10" s="73" t="s">
        <v>573</v>
      </c>
      <c r="E10" s="19" t="s">
        <v>201</v>
      </c>
      <c r="F10" s="205">
        <v>1949558</v>
      </c>
      <c r="G10" s="205">
        <v>1846268</v>
      </c>
      <c r="H10" s="205">
        <f t="shared" si="0"/>
        <v>103290</v>
      </c>
      <c r="I10" s="205">
        <v>1822476</v>
      </c>
    </row>
    <row r="11" spans="1:9">
      <c r="A11" s="73" t="s">
        <v>488</v>
      </c>
      <c r="B11" s="73" t="s">
        <v>285</v>
      </c>
      <c r="C11" s="73" t="s">
        <v>285</v>
      </c>
      <c r="D11" s="73" t="s">
        <v>574</v>
      </c>
      <c r="E11" s="19" t="s">
        <v>202</v>
      </c>
      <c r="F11" s="205">
        <v>24246916</v>
      </c>
      <c r="G11" s="205">
        <v>27601586</v>
      </c>
      <c r="H11" s="205">
        <f t="shared" si="0"/>
        <v>-3354670</v>
      </c>
      <c r="I11" s="205">
        <v>24451911</v>
      </c>
    </row>
    <row r="12" spans="1:9">
      <c r="A12" s="73" t="s">
        <v>488</v>
      </c>
      <c r="B12" s="73" t="s">
        <v>285</v>
      </c>
      <c r="C12" s="73" t="s">
        <v>285</v>
      </c>
      <c r="D12" s="73" t="s">
        <v>575</v>
      </c>
      <c r="E12" s="19" t="s">
        <v>249</v>
      </c>
      <c r="F12" s="205">
        <v>34500</v>
      </c>
      <c r="G12" s="206"/>
      <c r="H12" s="205">
        <f t="shared" si="0"/>
        <v>34500</v>
      </c>
      <c r="I12" s="206"/>
    </row>
    <row r="13" spans="1:9">
      <c r="A13" s="73" t="s">
        <v>488</v>
      </c>
      <c r="B13" s="73" t="s">
        <v>285</v>
      </c>
      <c r="C13" s="73" t="s">
        <v>285</v>
      </c>
      <c r="D13" s="73" t="s">
        <v>576</v>
      </c>
      <c r="E13" s="19" t="s">
        <v>250</v>
      </c>
      <c r="F13" s="205">
        <v>110540</v>
      </c>
      <c r="G13" s="205">
        <v>111700</v>
      </c>
      <c r="H13" s="205">
        <f t="shared" si="0"/>
        <v>-1160</v>
      </c>
      <c r="I13" s="205">
        <v>102800</v>
      </c>
    </row>
    <row r="14" spans="1:9">
      <c r="A14" s="73" t="s">
        <v>488</v>
      </c>
      <c r="B14" s="73" t="s">
        <v>285</v>
      </c>
      <c r="C14" s="73" t="s">
        <v>285</v>
      </c>
      <c r="D14" s="73" t="s">
        <v>577</v>
      </c>
      <c r="E14" s="19" t="s">
        <v>822</v>
      </c>
      <c r="F14" s="205">
        <v>1956000</v>
      </c>
      <c r="G14" s="205">
        <v>1419550</v>
      </c>
      <c r="H14" s="205">
        <f t="shared" si="0"/>
        <v>536450</v>
      </c>
      <c r="I14" s="205">
        <v>302688</v>
      </c>
    </row>
    <row r="15" spans="1:9">
      <c r="A15" s="73" t="s">
        <v>488</v>
      </c>
      <c r="B15" s="73" t="s">
        <v>285</v>
      </c>
      <c r="C15" s="73" t="s">
        <v>285</v>
      </c>
      <c r="D15" s="73" t="s">
        <v>578</v>
      </c>
      <c r="E15" s="19" t="s">
        <v>823</v>
      </c>
      <c r="F15" s="205">
        <v>391000</v>
      </c>
      <c r="G15" s="205">
        <v>2240063</v>
      </c>
      <c r="H15" s="205">
        <f t="shared" si="0"/>
        <v>-1849063</v>
      </c>
      <c r="I15" s="205">
        <v>2063651</v>
      </c>
    </row>
    <row r="16" spans="1:9">
      <c r="A16" s="73" t="s">
        <v>488</v>
      </c>
      <c r="B16" s="73" t="s">
        <v>285</v>
      </c>
      <c r="C16" s="73" t="s">
        <v>285</v>
      </c>
      <c r="D16" s="73" t="s">
        <v>579</v>
      </c>
      <c r="E16" s="19" t="s">
        <v>824</v>
      </c>
      <c r="F16" s="205">
        <v>360000</v>
      </c>
      <c r="G16" s="205">
        <v>368680</v>
      </c>
      <c r="H16" s="205">
        <f t="shared" si="0"/>
        <v>-8680</v>
      </c>
      <c r="I16" s="205">
        <v>362400</v>
      </c>
    </row>
    <row r="17" spans="1:9">
      <c r="A17" s="73" t="s">
        <v>488</v>
      </c>
      <c r="B17" s="73" t="s">
        <v>285</v>
      </c>
      <c r="C17" s="73" t="s">
        <v>285</v>
      </c>
      <c r="D17" s="73" t="s">
        <v>580</v>
      </c>
      <c r="E17" s="19" t="s">
        <v>825</v>
      </c>
      <c r="F17" s="205">
        <v>171100</v>
      </c>
      <c r="G17" s="206"/>
      <c r="H17" s="205">
        <f t="shared" si="0"/>
        <v>171100</v>
      </c>
      <c r="I17" s="206"/>
    </row>
    <row r="18" spans="1:9">
      <c r="A18" s="73" t="s">
        <v>488</v>
      </c>
      <c r="B18" s="73" t="s">
        <v>285</v>
      </c>
      <c r="C18" s="73" t="s">
        <v>285</v>
      </c>
      <c r="D18" s="73" t="s">
        <v>581</v>
      </c>
      <c r="E18" s="19" t="s">
        <v>826</v>
      </c>
      <c r="F18" s="205">
        <v>1007556</v>
      </c>
      <c r="G18" s="205">
        <v>1894033</v>
      </c>
      <c r="H18" s="205">
        <f t="shared" si="0"/>
        <v>-886477</v>
      </c>
      <c r="I18" s="206"/>
    </row>
    <row r="19" spans="1:9">
      <c r="A19" s="73" t="s">
        <v>488</v>
      </c>
      <c r="B19" s="73" t="s">
        <v>285</v>
      </c>
      <c r="C19" s="73" t="s">
        <v>285</v>
      </c>
      <c r="D19" s="73" t="s">
        <v>582</v>
      </c>
      <c r="E19" s="19" t="s">
        <v>827</v>
      </c>
      <c r="F19" s="205">
        <v>9708327</v>
      </c>
      <c r="G19" s="205">
        <v>8970827</v>
      </c>
      <c r="H19" s="205">
        <f t="shared" si="0"/>
        <v>737500</v>
      </c>
      <c r="I19" s="205">
        <v>9226831</v>
      </c>
    </row>
    <row r="20" spans="1:9">
      <c r="A20" s="73" t="s">
        <v>488</v>
      </c>
      <c r="B20" s="73" t="s">
        <v>285</v>
      </c>
      <c r="C20" s="73" t="s">
        <v>292</v>
      </c>
      <c r="D20" s="73" t="s">
        <v>569</v>
      </c>
      <c r="E20" s="19" t="s">
        <v>198</v>
      </c>
      <c r="F20" s="205">
        <v>41944260</v>
      </c>
      <c r="G20" s="205">
        <v>42044039</v>
      </c>
      <c r="H20" s="205">
        <f t="shared" si="0"/>
        <v>-99779</v>
      </c>
      <c r="I20" s="205">
        <v>39912144</v>
      </c>
    </row>
    <row r="21" spans="1:9">
      <c r="A21" s="73" t="s">
        <v>488</v>
      </c>
      <c r="B21" s="73" t="s">
        <v>285</v>
      </c>
      <c r="C21" s="73" t="s">
        <v>292</v>
      </c>
      <c r="D21" s="73" t="s">
        <v>570</v>
      </c>
      <c r="E21" s="19" t="s">
        <v>199</v>
      </c>
      <c r="F21" s="205">
        <v>1431387</v>
      </c>
      <c r="G21" s="205">
        <v>1486376</v>
      </c>
      <c r="H21" s="205">
        <f t="shared" si="0"/>
        <v>-54989</v>
      </c>
      <c r="I21" s="205">
        <v>1366613</v>
      </c>
    </row>
    <row r="22" spans="1:9">
      <c r="A22" s="73" t="s">
        <v>488</v>
      </c>
      <c r="B22" s="73" t="s">
        <v>285</v>
      </c>
      <c r="C22" s="73" t="s">
        <v>292</v>
      </c>
      <c r="D22" s="73" t="s">
        <v>571</v>
      </c>
      <c r="E22" s="19" t="s">
        <v>200</v>
      </c>
      <c r="F22" s="205">
        <v>1980624</v>
      </c>
      <c r="G22" s="205">
        <v>2479721</v>
      </c>
      <c r="H22" s="205">
        <f t="shared" si="0"/>
        <v>-499097</v>
      </c>
      <c r="I22" s="205">
        <v>2396424</v>
      </c>
    </row>
    <row r="23" spans="1:9">
      <c r="A23" s="73" t="s">
        <v>488</v>
      </c>
      <c r="B23" s="73" t="s">
        <v>285</v>
      </c>
      <c r="C23" s="73" t="s">
        <v>292</v>
      </c>
      <c r="D23" s="73" t="s">
        <v>572</v>
      </c>
      <c r="E23" s="19" t="s">
        <v>821</v>
      </c>
      <c r="F23" s="205">
        <v>965403</v>
      </c>
      <c r="G23" s="205">
        <v>1014076</v>
      </c>
      <c r="H23" s="205">
        <f t="shared" si="0"/>
        <v>-48673</v>
      </c>
      <c r="I23" s="205">
        <v>939792</v>
      </c>
    </row>
    <row r="24" spans="1:9">
      <c r="A24" s="73" t="s">
        <v>488</v>
      </c>
      <c r="B24" s="73" t="s">
        <v>285</v>
      </c>
      <c r="C24" s="73" t="s">
        <v>292</v>
      </c>
      <c r="D24" s="73" t="s">
        <v>573</v>
      </c>
      <c r="E24" s="19" t="s">
        <v>201</v>
      </c>
      <c r="F24" s="205">
        <v>88692</v>
      </c>
      <c r="G24" s="205">
        <v>66318</v>
      </c>
      <c r="H24" s="205">
        <f t="shared" si="0"/>
        <v>22374</v>
      </c>
      <c r="I24" s="205">
        <v>74125</v>
      </c>
    </row>
    <row r="25" spans="1:9">
      <c r="A25" s="73" t="s">
        <v>488</v>
      </c>
      <c r="B25" s="73" t="s">
        <v>285</v>
      </c>
      <c r="C25" s="73" t="s">
        <v>292</v>
      </c>
      <c r="D25" s="73" t="s">
        <v>574</v>
      </c>
      <c r="E25" s="19" t="s">
        <v>202</v>
      </c>
      <c r="F25" s="205">
        <v>4795303</v>
      </c>
      <c r="G25" s="205">
        <v>4988251</v>
      </c>
      <c r="H25" s="205">
        <f t="shared" si="0"/>
        <v>-192948</v>
      </c>
      <c r="I25" s="205">
        <v>4319143</v>
      </c>
    </row>
    <row r="26" spans="1:9">
      <c r="A26" s="73" t="s">
        <v>488</v>
      </c>
      <c r="B26" s="73" t="s">
        <v>285</v>
      </c>
      <c r="C26" s="73" t="s">
        <v>292</v>
      </c>
      <c r="D26" s="73" t="s">
        <v>576</v>
      </c>
      <c r="E26" s="19" t="s">
        <v>250</v>
      </c>
      <c r="F26" s="205">
        <v>8984</v>
      </c>
      <c r="G26" s="205">
        <v>11800</v>
      </c>
      <c r="H26" s="205">
        <f t="shared" si="0"/>
        <v>-2816</v>
      </c>
      <c r="I26" s="205">
        <v>9200</v>
      </c>
    </row>
    <row r="27" spans="1:9">
      <c r="A27" s="73" t="s">
        <v>488</v>
      </c>
      <c r="B27" s="73" t="s">
        <v>285</v>
      </c>
      <c r="C27" s="73" t="s">
        <v>292</v>
      </c>
      <c r="D27" s="73" t="s">
        <v>577</v>
      </c>
      <c r="E27" s="19" t="s">
        <v>822</v>
      </c>
      <c r="F27" s="205">
        <v>52900</v>
      </c>
      <c r="G27" s="205">
        <v>32879</v>
      </c>
      <c r="H27" s="205">
        <f t="shared" si="0"/>
        <v>20021</v>
      </c>
      <c r="I27" s="205">
        <v>41048</v>
      </c>
    </row>
    <row r="28" spans="1:9">
      <c r="A28" s="73" t="s">
        <v>488</v>
      </c>
      <c r="B28" s="73" t="s">
        <v>285</v>
      </c>
      <c r="C28" s="73" t="s">
        <v>292</v>
      </c>
      <c r="D28" s="73" t="s">
        <v>578</v>
      </c>
      <c r="E28" s="19" t="s">
        <v>823</v>
      </c>
      <c r="F28" s="205">
        <v>11000</v>
      </c>
      <c r="G28" s="206"/>
      <c r="H28" s="205">
        <f t="shared" si="0"/>
        <v>11000</v>
      </c>
      <c r="I28" s="206"/>
    </row>
    <row r="29" spans="1:9">
      <c r="A29" s="73" t="s">
        <v>488</v>
      </c>
      <c r="B29" s="73" t="s">
        <v>285</v>
      </c>
      <c r="C29" s="73" t="s">
        <v>292</v>
      </c>
      <c r="D29" s="73" t="s">
        <v>583</v>
      </c>
      <c r="E29" s="19" t="s">
        <v>828</v>
      </c>
      <c r="F29" s="205">
        <v>375396</v>
      </c>
      <c r="G29" s="205">
        <v>238869</v>
      </c>
      <c r="H29" s="205">
        <f t="shared" si="0"/>
        <v>136527</v>
      </c>
      <c r="I29" s="205">
        <v>166043</v>
      </c>
    </row>
    <row r="30" spans="1:9">
      <c r="A30" s="73" t="s">
        <v>488</v>
      </c>
      <c r="B30" s="73" t="s">
        <v>285</v>
      </c>
      <c r="C30" s="73" t="s">
        <v>292</v>
      </c>
      <c r="D30" s="73" t="s">
        <v>584</v>
      </c>
      <c r="E30" s="19" t="s">
        <v>829</v>
      </c>
      <c r="F30" s="205">
        <v>7273617</v>
      </c>
      <c r="G30" s="205">
        <v>6663018</v>
      </c>
      <c r="H30" s="205">
        <f t="shared" si="0"/>
        <v>610599</v>
      </c>
      <c r="I30" s="205">
        <v>7865199</v>
      </c>
    </row>
    <row r="31" spans="1:9">
      <c r="A31" s="73" t="s">
        <v>488</v>
      </c>
      <c r="B31" s="73" t="s">
        <v>285</v>
      </c>
      <c r="C31" s="73" t="s">
        <v>292</v>
      </c>
      <c r="D31" s="73" t="s">
        <v>580</v>
      </c>
      <c r="E31" s="19" t="s">
        <v>825</v>
      </c>
      <c r="F31" s="205">
        <v>9077746</v>
      </c>
      <c r="G31" s="205">
        <v>9734675</v>
      </c>
      <c r="H31" s="205">
        <f t="shared" si="0"/>
        <v>-656929</v>
      </c>
      <c r="I31" s="205">
        <v>9675364</v>
      </c>
    </row>
    <row r="32" spans="1:9">
      <c r="A32" s="73" t="s">
        <v>488</v>
      </c>
      <c r="B32" s="73" t="s">
        <v>285</v>
      </c>
      <c r="C32" s="73" t="s">
        <v>292</v>
      </c>
      <c r="D32" s="73" t="s">
        <v>582</v>
      </c>
      <c r="E32" s="19" t="s">
        <v>827</v>
      </c>
      <c r="F32" s="205">
        <v>2464882</v>
      </c>
      <c r="G32" s="205">
        <v>4024263</v>
      </c>
      <c r="H32" s="205">
        <f t="shared" si="0"/>
        <v>-1559381</v>
      </c>
      <c r="I32" s="205">
        <v>3950358</v>
      </c>
    </row>
    <row r="33" spans="1:9">
      <c r="A33" s="73" t="s">
        <v>488</v>
      </c>
      <c r="B33" s="73" t="s">
        <v>285</v>
      </c>
      <c r="C33" s="73" t="s">
        <v>311</v>
      </c>
      <c r="D33" s="73" t="s">
        <v>569</v>
      </c>
      <c r="E33" s="19" t="s">
        <v>198</v>
      </c>
      <c r="F33" s="205">
        <v>845362</v>
      </c>
      <c r="G33" s="205">
        <v>572619</v>
      </c>
      <c r="H33" s="205">
        <f t="shared" si="0"/>
        <v>272743</v>
      </c>
      <c r="I33" s="205">
        <v>848420</v>
      </c>
    </row>
    <row r="34" spans="1:9">
      <c r="A34" s="73" t="s">
        <v>488</v>
      </c>
      <c r="B34" s="73" t="s">
        <v>285</v>
      </c>
      <c r="C34" s="73" t="s">
        <v>311</v>
      </c>
      <c r="D34" s="73" t="s">
        <v>570</v>
      </c>
      <c r="E34" s="19" t="s">
        <v>199</v>
      </c>
      <c r="F34" s="205">
        <v>9503</v>
      </c>
      <c r="G34" s="205">
        <v>3287</v>
      </c>
      <c r="H34" s="205">
        <f t="shared" si="0"/>
        <v>6216</v>
      </c>
      <c r="I34" s="205">
        <v>3053</v>
      </c>
    </row>
    <row r="35" spans="1:9">
      <c r="A35" s="73" t="s">
        <v>488</v>
      </c>
      <c r="B35" s="73" t="s">
        <v>285</v>
      </c>
      <c r="C35" s="73" t="s">
        <v>311</v>
      </c>
      <c r="D35" s="73" t="s">
        <v>571</v>
      </c>
      <c r="E35" s="19" t="s">
        <v>200</v>
      </c>
      <c r="F35" s="205">
        <v>40947</v>
      </c>
      <c r="G35" s="205">
        <v>20384</v>
      </c>
      <c r="H35" s="205">
        <f t="shared" si="0"/>
        <v>20563</v>
      </c>
      <c r="I35" s="205">
        <v>26267</v>
      </c>
    </row>
    <row r="36" spans="1:9">
      <c r="A36" s="73" t="s">
        <v>488</v>
      </c>
      <c r="B36" s="73" t="s">
        <v>285</v>
      </c>
      <c r="C36" s="73" t="s">
        <v>311</v>
      </c>
      <c r="D36" s="73" t="s">
        <v>572</v>
      </c>
      <c r="E36" s="19" t="s">
        <v>821</v>
      </c>
      <c r="F36" s="205">
        <v>22785</v>
      </c>
      <c r="G36" s="205">
        <v>10304</v>
      </c>
      <c r="H36" s="205">
        <f t="shared" si="0"/>
        <v>12481</v>
      </c>
      <c r="I36" s="205">
        <v>12534</v>
      </c>
    </row>
    <row r="37" spans="1:9">
      <c r="A37" s="73" t="s">
        <v>488</v>
      </c>
      <c r="B37" s="73" t="s">
        <v>285</v>
      </c>
      <c r="C37" s="73" t="s">
        <v>311</v>
      </c>
      <c r="D37" s="73" t="s">
        <v>574</v>
      </c>
      <c r="E37" s="19" t="s">
        <v>202</v>
      </c>
      <c r="F37" s="205">
        <v>600</v>
      </c>
      <c r="G37" s="205">
        <v>197</v>
      </c>
      <c r="H37" s="205">
        <f t="shared" si="0"/>
        <v>403</v>
      </c>
      <c r="I37" s="205">
        <v>725</v>
      </c>
    </row>
    <row r="38" spans="1:9">
      <c r="A38" s="73" t="s">
        <v>488</v>
      </c>
      <c r="B38" s="73" t="s">
        <v>285</v>
      </c>
      <c r="C38" s="73" t="s">
        <v>311</v>
      </c>
      <c r="D38" s="73" t="s">
        <v>582</v>
      </c>
      <c r="E38" s="19" t="s">
        <v>827</v>
      </c>
      <c r="F38" s="205">
        <v>4200</v>
      </c>
      <c r="G38" s="205">
        <v>100</v>
      </c>
      <c r="H38" s="205">
        <f t="shared" si="0"/>
        <v>4100</v>
      </c>
      <c r="I38" s="205">
        <v>200</v>
      </c>
    </row>
    <row r="39" spans="1:9">
      <c r="A39" s="73" t="s">
        <v>488</v>
      </c>
      <c r="B39" s="73" t="s">
        <v>285</v>
      </c>
      <c r="C39" s="73" t="s">
        <v>284</v>
      </c>
      <c r="D39" s="73" t="s">
        <v>569</v>
      </c>
      <c r="E39" s="19" t="s">
        <v>198</v>
      </c>
      <c r="F39" s="205">
        <v>241339</v>
      </c>
      <c r="G39" s="205">
        <v>185869</v>
      </c>
      <c r="H39" s="205">
        <f t="shared" si="0"/>
        <v>55470</v>
      </c>
      <c r="I39" s="205">
        <v>371532</v>
      </c>
    </row>
    <row r="40" spans="1:9">
      <c r="A40" s="73" t="s">
        <v>488</v>
      </c>
      <c r="B40" s="73" t="s">
        <v>285</v>
      </c>
      <c r="C40" s="73" t="s">
        <v>284</v>
      </c>
      <c r="D40" s="73" t="s">
        <v>570</v>
      </c>
      <c r="E40" s="19" t="s">
        <v>199</v>
      </c>
      <c r="F40" s="205">
        <v>2400</v>
      </c>
      <c r="G40" s="205">
        <v>827</v>
      </c>
      <c r="H40" s="205">
        <f t="shared" si="0"/>
        <v>1573</v>
      </c>
      <c r="I40" s="205">
        <v>3028</v>
      </c>
    </row>
    <row r="41" spans="1:9">
      <c r="A41" s="73" t="s">
        <v>488</v>
      </c>
      <c r="B41" s="73" t="s">
        <v>285</v>
      </c>
      <c r="C41" s="73" t="s">
        <v>284</v>
      </c>
      <c r="D41" s="73" t="s">
        <v>571</v>
      </c>
      <c r="E41" s="19" t="s">
        <v>200</v>
      </c>
      <c r="F41" s="205">
        <v>3653</v>
      </c>
      <c r="G41" s="205">
        <v>939</v>
      </c>
      <c r="H41" s="205">
        <f t="shared" si="0"/>
        <v>2714</v>
      </c>
      <c r="I41" s="205">
        <v>2122</v>
      </c>
    </row>
    <row r="42" spans="1:9">
      <c r="A42" s="73" t="s">
        <v>488</v>
      </c>
      <c r="B42" s="73" t="s">
        <v>285</v>
      </c>
      <c r="C42" s="73" t="s">
        <v>284</v>
      </c>
      <c r="D42" s="73" t="s">
        <v>572</v>
      </c>
      <c r="E42" s="19" t="s">
        <v>821</v>
      </c>
      <c r="F42" s="205">
        <v>1919</v>
      </c>
      <c r="G42" s="205">
        <v>632</v>
      </c>
      <c r="H42" s="205">
        <f t="shared" si="0"/>
        <v>1287</v>
      </c>
      <c r="I42" s="205">
        <v>1347</v>
      </c>
    </row>
    <row r="43" spans="1:9">
      <c r="A43" s="73" t="s">
        <v>488</v>
      </c>
      <c r="B43" s="73" t="s">
        <v>285</v>
      </c>
      <c r="C43" s="73" t="s">
        <v>284</v>
      </c>
      <c r="D43" s="73" t="s">
        <v>574</v>
      </c>
      <c r="E43" s="19" t="s">
        <v>202</v>
      </c>
      <c r="F43" s="205">
        <v>7400</v>
      </c>
      <c r="G43" s="206"/>
      <c r="H43" s="205">
        <f t="shared" si="0"/>
        <v>7400</v>
      </c>
      <c r="I43" s="205">
        <v>5892</v>
      </c>
    </row>
    <row r="44" spans="1:9">
      <c r="A44" s="73" t="s">
        <v>488</v>
      </c>
      <c r="B44" s="73" t="s">
        <v>285</v>
      </c>
      <c r="C44" s="73" t="s">
        <v>284</v>
      </c>
      <c r="D44" s="73" t="s">
        <v>582</v>
      </c>
      <c r="E44" s="19" t="s">
        <v>827</v>
      </c>
      <c r="F44" s="206"/>
      <c r="G44" s="205">
        <v>400</v>
      </c>
      <c r="H44" s="205">
        <f t="shared" si="0"/>
        <v>-400</v>
      </c>
      <c r="I44" s="206"/>
    </row>
    <row r="45" spans="1:9">
      <c r="A45" s="73" t="s">
        <v>488</v>
      </c>
      <c r="B45" s="73" t="s">
        <v>285</v>
      </c>
      <c r="C45" s="73" t="s">
        <v>485</v>
      </c>
      <c r="D45" s="73" t="s">
        <v>585</v>
      </c>
      <c r="E45" s="19" t="s">
        <v>203</v>
      </c>
      <c r="F45" s="205">
        <v>171285</v>
      </c>
      <c r="G45" s="205">
        <v>87017</v>
      </c>
      <c r="H45" s="205">
        <f t="shared" si="0"/>
        <v>84268</v>
      </c>
      <c r="I45" s="205">
        <v>106091</v>
      </c>
    </row>
    <row r="46" spans="1:9">
      <c r="A46" s="73" t="s">
        <v>488</v>
      </c>
      <c r="B46" s="73" t="s">
        <v>285</v>
      </c>
      <c r="C46" s="73" t="s">
        <v>485</v>
      </c>
      <c r="D46" s="73" t="s">
        <v>586</v>
      </c>
      <c r="E46" s="19" t="s">
        <v>830</v>
      </c>
      <c r="F46" s="205">
        <v>8650</v>
      </c>
      <c r="G46" s="205">
        <v>400</v>
      </c>
      <c r="H46" s="205">
        <f t="shared" si="0"/>
        <v>8250</v>
      </c>
      <c r="I46" s="206"/>
    </row>
    <row r="47" spans="1:9">
      <c r="A47" s="73" t="s">
        <v>488</v>
      </c>
      <c r="B47" s="73" t="s">
        <v>285</v>
      </c>
      <c r="C47" s="73" t="s">
        <v>485</v>
      </c>
      <c r="D47" s="73" t="s">
        <v>587</v>
      </c>
      <c r="E47" s="19" t="s">
        <v>204</v>
      </c>
      <c r="F47" s="205">
        <v>6329231</v>
      </c>
      <c r="G47" s="205">
        <v>5391826</v>
      </c>
      <c r="H47" s="205">
        <f t="shared" si="0"/>
        <v>937405</v>
      </c>
      <c r="I47" s="205">
        <v>6035693</v>
      </c>
    </row>
    <row r="48" spans="1:9">
      <c r="A48" s="73" t="s">
        <v>488</v>
      </c>
      <c r="B48" s="73" t="s">
        <v>285</v>
      </c>
      <c r="C48" s="73" t="s">
        <v>485</v>
      </c>
      <c r="D48" s="73" t="s">
        <v>588</v>
      </c>
      <c r="E48" s="19" t="s">
        <v>205</v>
      </c>
      <c r="F48" s="205">
        <v>91071</v>
      </c>
      <c r="G48" s="205">
        <v>45834</v>
      </c>
      <c r="H48" s="205">
        <f t="shared" si="0"/>
        <v>45237</v>
      </c>
      <c r="I48" s="205">
        <v>30469</v>
      </c>
    </row>
    <row r="49" spans="1:9">
      <c r="A49" s="73" t="s">
        <v>488</v>
      </c>
      <c r="B49" s="73" t="s">
        <v>285</v>
      </c>
      <c r="C49" s="73" t="s">
        <v>485</v>
      </c>
      <c r="D49" s="73" t="s">
        <v>589</v>
      </c>
      <c r="E49" s="19" t="s">
        <v>210</v>
      </c>
      <c r="F49" s="205">
        <v>500</v>
      </c>
      <c r="G49" s="205">
        <v>-1200</v>
      </c>
      <c r="H49" s="205">
        <f t="shared" si="0"/>
        <v>1700</v>
      </c>
      <c r="I49" s="206"/>
    </row>
    <row r="50" spans="1:9">
      <c r="A50" s="73" t="s">
        <v>488</v>
      </c>
      <c r="B50" s="73" t="s">
        <v>285</v>
      </c>
      <c r="C50" s="73" t="s">
        <v>485</v>
      </c>
      <c r="D50" s="73" t="s">
        <v>590</v>
      </c>
      <c r="E50" s="19" t="s">
        <v>831</v>
      </c>
      <c r="F50" s="205">
        <v>50000</v>
      </c>
      <c r="G50" s="205">
        <v>50000</v>
      </c>
      <c r="H50" s="205">
        <f t="shared" si="0"/>
        <v>0</v>
      </c>
      <c r="I50" s="206"/>
    </row>
    <row r="51" spans="1:9">
      <c r="A51" s="73" t="s">
        <v>488</v>
      </c>
      <c r="B51" s="73" t="s">
        <v>285</v>
      </c>
      <c r="C51" s="73" t="s">
        <v>485</v>
      </c>
      <c r="D51" s="73" t="s">
        <v>591</v>
      </c>
      <c r="E51" s="19" t="s">
        <v>832</v>
      </c>
      <c r="F51" s="205">
        <v>49435</v>
      </c>
      <c r="G51" s="205">
        <v>31784</v>
      </c>
      <c r="H51" s="205">
        <f t="shared" si="0"/>
        <v>17651</v>
      </c>
      <c r="I51" s="205">
        <v>31285</v>
      </c>
    </row>
    <row r="52" spans="1:9">
      <c r="A52" s="73" t="s">
        <v>488</v>
      </c>
      <c r="B52" s="73" t="s">
        <v>285</v>
      </c>
      <c r="C52" s="73" t="s">
        <v>485</v>
      </c>
      <c r="D52" s="73" t="s">
        <v>592</v>
      </c>
      <c r="E52" s="19" t="s">
        <v>251</v>
      </c>
      <c r="F52" s="206"/>
      <c r="G52" s="206"/>
      <c r="H52" s="205">
        <f t="shared" si="0"/>
        <v>0</v>
      </c>
      <c r="I52" s="206"/>
    </row>
    <row r="53" spans="1:9">
      <c r="A53" s="73" t="s">
        <v>488</v>
      </c>
      <c r="B53" s="73" t="s">
        <v>285</v>
      </c>
      <c r="C53" s="73" t="s">
        <v>488</v>
      </c>
      <c r="D53" s="73" t="s">
        <v>585</v>
      </c>
      <c r="E53" s="19" t="s">
        <v>203</v>
      </c>
      <c r="F53" s="205">
        <v>7606193</v>
      </c>
      <c r="G53" s="205">
        <v>8004963</v>
      </c>
      <c r="H53" s="205">
        <f t="shared" si="0"/>
        <v>-398770</v>
      </c>
      <c r="I53" s="205">
        <v>9657284</v>
      </c>
    </row>
    <row r="54" spans="1:9">
      <c r="A54" s="73" t="s">
        <v>488</v>
      </c>
      <c r="B54" s="73" t="s">
        <v>285</v>
      </c>
      <c r="C54" s="73" t="s">
        <v>488</v>
      </c>
      <c r="D54" s="73" t="s">
        <v>586</v>
      </c>
      <c r="E54" s="19" t="s">
        <v>830</v>
      </c>
      <c r="F54" s="205">
        <v>4000</v>
      </c>
      <c r="G54" s="206"/>
      <c r="H54" s="205">
        <f t="shared" si="0"/>
        <v>4000</v>
      </c>
      <c r="I54" s="206"/>
    </row>
    <row r="55" spans="1:9">
      <c r="A55" s="73" t="s">
        <v>488</v>
      </c>
      <c r="B55" s="73" t="s">
        <v>285</v>
      </c>
      <c r="C55" s="73" t="s">
        <v>488</v>
      </c>
      <c r="D55" s="73" t="s">
        <v>593</v>
      </c>
      <c r="E55" s="19" t="s">
        <v>833</v>
      </c>
      <c r="F55" s="205">
        <v>527543</v>
      </c>
      <c r="G55" s="205">
        <v>393606</v>
      </c>
      <c r="H55" s="205">
        <f t="shared" si="0"/>
        <v>133937</v>
      </c>
      <c r="I55" s="205">
        <v>373988</v>
      </c>
    </row>
    <row r="56" spans="1:9">
      <c r="A56" s="73" t="s">
        <v>488</v>
      </c>
      <c r="B56" s="73" t="s">
        <v>285</v>
      </c>
      <c r="C56" s="73" t="s">
        <v>488</v>
      </c>
      <c r="D56" s="73" t="s">
        <v>594</v>
      </c>
      <c r="E56" s="19" t="s">
        <v>834</v>
      </c>
      <c r="F56" s="205">
        <v>120000</v>
      </c>
      <c r="G56" s="206"/>
      <c r="H56" s="205">
        <f t="shared" si="0"/>
        <v>120000</v>
      </c>
      <c r="I56" s="206"/>
    </row>
    <row r="57" spans="1:9">
      <c r="A57" s="73" t="s">
        <v>488</v>
      </c>
      <c r="B57" s="73" t="s">
        <v>285</v>
      </c>
      <c r="C57" s="73" t="s">
        <v>488</v>
      </c>
      <c r="D57" s="73" t="s">
        <v>587</v>
      </c>
      <c r="E57" s="19" t="s">
        <v>204</v>
      </c>
      <c r="F57" s="205">
        <v>5690844</v>
      </c>
      <c r="G57" s="205">
        <v>5839791</v>
      </c>
      <c r="H57" s="205">
        <f t="shared" si="0"/>
        <v>-148947</v>
      </c>
      <c r="I57" s="205">
        <v>3807988</v>
      </c>
    </row>
    <row r="58" spans="1:9">
      <c r="A58" s="73" t="s">
        <v>488</v>
      </c>
      <c r="B58" s="73" t="s">
        <v>285</v>
      </c>
      <c r="C58" s="73" t="s">
        <v>488</v>
      </c>
      <c r="D58" s="73" t="s">
        <v>588</v>
      </c>
      <c r="E58" s="19" t="s">
        <v>205</v>
      </c>
      <c r="F58" s="205">
        <v>6500</v>
      </c>
      <c r="G58" s="205">
        <v>5086</v>
      </c>
      <c r="H58" s="205">
        <f t="shared" si="0"/>
        <v>1414</v>
      </c>
      <c r="I58" s="205">
        <v>940</v>
      </c>
    </row>
    <row r="59" spans="1:9">
      <c r="A59" s="73" t="s">
        <v>488</v>
      </c>
      <c r="B59" s="73" t="s">
        <v>285</v>
      </c>
      <c r="C59" s="73" t="s">
        <v>488</v>
      </c>
      <c r="D59" s="73" t="s">
        <v>590</v>
      </c>
      <c r="E59" s="19" t="s">
        <v>831</v>
      </c>
      <c r="F59" s="205">
        <v>500100</v>
      </c>
      <c r="G59" s="205">
        <v>559993</v>
      </c>
      <c r="H59" s="205">
        <f t="shared" si="0"/>
        <v>-59893</v>
      </c>
      <c r="I59" s="206"/>
    </row>
    <row r="60" spans="1:9">
      <c r="A60" s="73" t="s">
        <v>488</v>
      </c>
      <c r="B60" s="73" t="s">
        <v>285</v>
      </c>
      <c r="C60" s="73" t="s">
        <v>488</v>
      </c>
      <c r="D60" s="73" t="s">
        <v>595</v>
      </c>
      <c r="E60" s="19" t="s">
        <v>835</v>
      </c>
      <c r="F60" s="205">
        <v>2751254</v>
      </c>
      <c r="G60" s="205">
        <v>3460532</v>
      </c>
      <c r="H60" s="205">
        <f t="shared" si="0"/>
        <v>-709278</v>
      </c>
      <c r="I60" s="205">
        <v>3312986</v>
      </c>
    </row>
    <row r="61" spans="1:9">
      <c r="A61" s="73" t="s">
        <v>488</v>
      </c>
      <c r="B61" s="73" t="s">
        <v>285</v>
      </c>
      <c r="C61" s="73" t="s">
        <v>488</v>
      </c>
      <c r="D61" s="73" t="s">
        <v>596</v>
      </c>
      <c r="E61" s="19" t="s">
        <v>836</v>
      </c>
      <c r="F61" s="206"/>
      <c r="G61" s="206"/>
      <c r="H61" s="205">
        <f t="shared" si="0"/>
        <v>0</v>
      </c>
      <c r="I61" s="206"/>
    </row>
    <row r="62" spans="1:9">
      <c r="A62" s="73" t="s">
        <v>488</v>
      </c>
      <c r="B62" s="73" t="s">
        <v>285</v>
      </c>
      <c r="C62" s="73" t="s">
        <v>488</v>
      </c>
      <c r="D62" s="73" t="s">
        <v>591</v>
      </c>
      <c r="E62" s="19" t="s">
        <v>832</v>
      </c>
      <c r="F62" s="205">
        <v>22200</v>
      </c>
      <c r="G62" s="205">
        <v>16346</v>
      </c>
      <c r="H62" s="205">
        <f t="shared" si="0"/>
        <v>5854</v>
      </c>
      <c r="I62" s="205">
        <v>15228</v>
      </c>
    </row>
    <row r="63" spans="1:9">
      <c r="A63" s="73" t="s">
        <v>488</v>
      </c>
      <c r="B63" s="73" t="s">
        <v>285</v>
      </c>
      <c r="C63" s="73" t="s">
        <v>503</v>
      </c>
      <c r="D63" s="73" t="s">
        <v>597</v>
      </c>
      <c r="E63" s="19" t="s">
        <v>837</v>
      </c>
      <c r="F63" s="205">
        <v>55013781</v>
      </c>
      <c r="G63" s="205">
        <v>55361870</v>
      </c>
      <c r="H63" s="205">
        <f t="shared" si="0"/>
        <v>-348089</v>
      </c>
      <c r="I63" s="205">
        <v>53661103</v>
      </c>
    </row>
    <row r="64" spans="1:9">
      <c r="A64" s="73" t="s">
        <v>488</v>
      </c>
      <c r="B64" s="73" t="s">
        <v>285</v>
      </c>
      <c r="C64" s="73" t="s">
        <v>503</v>
      </c>
      <c r="D64" s="73" t="s">
        <v>598</v>
      </c>
      <c r="E64" s="19" t="s">
        <v>838</v>
      </c>
      <c r="F64" s="205">
        <v>38736000</v>
      </c>
      <c r="G64" s="205">
        <v>33484593</v>
      </c>
      <c r="H64" s="205">
        <f t="shared" si="0"/>
        <v>5251407</v>
      </c>
      <c r="I64" s="205">
        <v>34420992</v>
      </c>
    </row>
    <row r="65" spans="1:9">
      <c r="A65" s="73" t="s">
        <v>488</v>
      </c>
      <c r="B65" s="73" t="s">
        <v>285</v>
      </c>
      <c r="C65" s="73" t="s">
        <v>503</v>
      </c>
      <c r="D65" s="73" t="s">
        <v>599</v>
      </c>
      <c r="E65" s="19" t="s">
        <v>839</v>
      </c>
      <c r="F65" s="205">
        <v>1650000</v>
      </c>
      <c r="G65" s="205">
        <v>4589704</v>
      </c>
      <c r="H65" s="205">
        <f t="shared" si="0"/>
        <v>-2939704</v>
      </c>
      <c r="I65" s="205">
        <v>2231136</v>
      </c>
    </row>
    <row r="66" spans="1:9">
      <c r="A66" s="73" t="s">
        <v>488</v>
      </c>
      <c r="B66" s="73" t="s">
        <v>285</v>
      </c>
      <c r="C66" s="73" t="s">
        <v>503</v>
      </c>
      <c r="D66" s="73" t="s">
        <v>600</v>
      </c>
      <c r="E66" s="19" t="s">
        <v>543</v>
      </c>
      <c r="F66" s="205">
        <v>6185361</v>
      </c>
      <c r="G66" s="205">
        <v>6305453</v>
      </c>
      <c r="H66" s="205">
        <f t="shared" si="0"/>
        <v>-120092</v>
      </c>
      <c r="I66" s="205">
        <v>6080072</v>
      </c>
    </row>
    <row r="67" spans="1:9">
      <c r="A67" s="73" t="s">
        <v>488</v>
      </c>
      <c r="B67" s="73" t="s">
        <v>285</v>
      </c>
      <c r="C67" s="73" t="s">
        <v>503</v>
      </c>
      <c r="D67" s="73" t="s">
        <v>601</v>
      </c>
      <c r="E67" s="19" t="s">
        <v>206</v>
      </c>
      <c r="F67" s="205">
        <v>4032008</v>
      </c>
      <c r="G67" s="205">
        <v>3828111</v>
      </c>
      <c r="H67" s="205">
        <f t="shared" si="0"/>
        <v>203897</v>
      </c>
      <c r="I67" s="205">
        <v>3952935</v>
      </c>
    </row>
    <row r="68" spans="1:9">
      <c r="A68" s="73" t="s">
        <v>488</v>
      </c>
      <c r="B68" s="73" t="s">
        <v>285</v>
      </c>
      <c r="C68" s="73" t="s">
        <v>503</v>
      </c>
      <c r="D68" s="73" t="s">
        <v>602</v>
      </c>
      <c r="E68" s="19" t="s">
        <v>207</v>
      </c>
      <c r="F68" s="205">
        <v>5363189</v>
      </c>
      <c r="G68" s="205">
        <v>8494884</v>
      </c>
      <c r="H68" s="205">
        <f t="shared" si="0"/>
        <v>-3131695</v>
      </c>
      <c r="I68" s="205">
        <v>8126702</v>
      </c>
    </row>
    <row r="69" spans="1:9">
      <c r="A69" s="73" t="s">
        <v>488</v>
      </c>
      <c r="B69" s="73" t="s">
        <v>285</v>
      </c>
      <c r="C69" s="73" t="s">
        <v>603</v>
      </c>
      <c r="D69" s="73" t="s">
        <v>604</v>
      </c>
      <c r="E69" s="19" t="s">
        <v>840</v>
      </c>
      <c r="F69" s="205">
        <v>402001</v>
      </c>
      <c r="G69" s="205">
        <v>174832</v>
      </c>
      <c r="H69" s="205">
        <f t="shared" si="0"/>
        <v>227169</v>
      </c>
      <c r="I69" s="205">
        <v>626952</v>
      </c>
    </row>
    <row r="70" spans="1:9">
      <c r="A70" s="73" t="s">
        <v>488</v>
      </c>
      <c r="B70" s="73" t="s">
        <v>285</v>
      </c>
      <c r="C70" s="73" t="s">
        <v>603</v>
      </c>
      <c r="D70" s="73" t="s">
        <v>605</v>
      </c>
      <c r="E70" s="19" t="s">
        <v>208</v>
      </c>
      <c r="F70" s="205">
        <v>1170335</v>
      </c>
      <c r="G70" s="205">
        <v>1841522</v>
      </c>
      <c r="H70" s="205">
        <f t="shared" si="0"/>
        <v>-671187</v>
      </c>
      <c r="I70" s="205">
        <v>519519</v>
      </c>
    </row>
    <row r="71" spans="1:9">
      <c r="A71" s="73" t="s">
        <v>488</v>
      </c>
      <c r="B71" s="73" t="s">
        <v>292</v>
      </c>
      <c r="C71" s="73" t="s">
        <v>285</v>
      </c>
      <c r="D71" s="73" t="s">
        <v>589</v>
      </c>
      <c r="E71" s="19" t="s">
        <v>210</v>
      </c>
      <c r="F71" s="205">
        <v>3568600</v>
      </c>
      <c r="G71" s="205">
        <v>1282229</v>
      </c>
      <c r="H71" s="205">
        <f t="shared" si="0"/>
        <v>2286371</v>
      </c>
      <c r="I71" s="205">
        <v>2128036</v>
      </c>
    </row>
    <row r="72" spans="1:9">
      <c r="A72" s="73" t="s">
        <v>488</v>
      </c>
      <c r="B72" s="73" t="s">
        <v>292</v>
      </c>
      <c r="C72" s="73" t="s">
        <v>285</v>
      </c>
      <c r="D72" s="73" t="s">
        <v>606</v>
      </c>
      <c r="E72" s="19" t="s">
        <v>841</v>
      </c>
      <c r="F72" s="205">
        <v>8354276</v>
      </c>
      <c r="G72" s="205">
        <v>7484503</v>
      </c>
      <c r="H72" s="205">
        <f t="shared" ref="H72:H135" si="1">F72-G72</f>
        <v>869773</v>
      </c>
      <c r="I72" s="205">
        <v>7021991</v>
      </c>
    </row>
    <row r="73" spans="1:9">
      <c r="A73" s="73" t="s">
        <v>488</v>
      </c>
      <c r="B73" s="73" t="s">
        <v>292</v>
      </c>
      <c r="C73" s="73" t="s">
        <v>285</v>
      </c>
      <c r="D73" s="73" t="s">
        <v>607</v>
      </c>
      <c r="E73" s="19" t="s">
        <v>842</v>
      </c>
      <c r="F73" s="205">
        <v>80000</v>
      </c>
      <c r="G73" s="205">
        <v>57094</v>
      </c>
      <c r="H73" s="205">
        <f t="shared" si="1"/>
        <v>22906</v>
      </c>
      <c r="I73" s="205">
        <v>50545</v>
      </c>
    </row>
    <row r="74" spans="1:9">
      <c r="A74" s="73" t="s">
        <v>488</v>
      </c>
      <c r="B74" s="73" t="s">
        <v>292</v>
      </c>
      <c r="C74" s="73" t="s">
        <v>285</v>
      </c>
      <c r="D74" s="73" t="s">
        <v>608</v>
      </c>
      <c r="E74" s="19" t="s">
        <v>211</v>
      </c>
      <c r="F74" s="205">
        <v>2866730</v>
      </c>
      <c r="G74" s="205">
        <v>3953064</v>
      </c>
      <c r="H74" s="205">
        <f t="shared" si="1"/>
        <v>-1086334</v>
      </c>
      <c r="I74" s="205">
        <v>3166955</v>
      </c>
    </row>
    <row r="75" spans="1:9">
      <c r="A75" s="73" t="s">
        <v>488</v>
      </c>
      <c r="B75" s="73" t="s">
        <v>292</v>
      </c>
      <c r="C75" s="73" t="s">
        <v>285</v>
      </c>
      <c r="D75" s="73" t="s">
        <v>609</v>
      </c>
      <c r="E75" s="19" t="s">
        <v>843</v>
      </c>
      <c r="F75" s="205">
        <v>22550</v>
      </c>
      <c r="G75" s="205">
        <v>33809</v>
      </c>
      <c r="H75" s="205">
        <f t="shared" si="1"/>
        <v>-11259</v>
      </c>
      <c r="I75" s="205">
        <v>33585</v>
      </c>
    </row>
    <row r="76" spans="1:9">
      <c r="A76" s="73" t="s">
        <v>488</v>
      </c>
      <c r="B76" s="73" t="s">
        <v>292</v>
      </c>
      <c r="C76" s="73" t="s">
        <v>285</v>
      </c>
      <c r="D76" s="73" t="s">
        <v>610</v>
      </c>
      <c r="E76" s="19" t="s">
        <v>844</v>
      </c>
      <c r="F76" s="205">
        <v>73600</v>
      </c>
      <c r="G76" s="205">
        <v>96971</v>
      </c>
      <c r="H76" s="205">
        <f t="shared" si="1"/>
        <v>-23371</v>
      </c>
      <c r="I76" s="205">
        <v>119449</v>
      </c>
    </row>
    <row r="77" spans="1:9">
      <c r="A77" s="73" t="s">
        <v>488</v>
      </c>
      <c r="B77" s="73" t="s">
        <v>292</v>
      </c>
      <c r="C77" s="73" t="s">
        <v>285</v>
      </c>
      <c r="D77" s="73" t="s">
        <v>611</v>
      </c>
      <c r="E77" s="19" t="s">
        <v>212</v>
      </c>
      <c r="F77" s="205">
        <v>6012267</v>
      </c>
      <c r="G77" s="205">
        <v>5316919</v>
      </c>
      <c r="H77" s="205">
        <f t="shared" si="1"/>
        <v>695348</v>
      </c>
      <c r="I77" s="205">
        <v>4208849</v>
      </c>
    </row>
    <row r="78" spans="1:9">
      <c r="A78" s="73" t="s">
        <v>488</v>
      </c>
      <c r="B78" s="73" t="s">
        <v>292</v>
      </c>
      <c r="C78" s="73" t="s">
        <v>292</v>
      </c>
      <c r="D78" s="73" t="s">
        <v>612</v>
      </c>
      <c r="E78" s="19" t="s">
        <v>845</v>
      </c>
      <c r="F78" s="205">
        <v>6734649</v>
      </c>
      <c r="G78" s="205">
        <v>7610622</v>
      </c>
      <c r="H78" s="205">
        <f t="shared" si="1"/>
        <v>-875973</v>
      </c>
      <c r="I78" s="205">
        <v>7673067</v>
      </c>
    </row>
    <row r="79" spans="1:9">
      <c r="A79" s="73" t="s">
        <v>488</v>
      </c>
      <c r="B79" s="73" t="s">
        <v>292</v>
      </c>
      <c r="C79" s="73" t="s">
        <v>292</v>
      </c>
      <c r="D79" s="73" t="s">
        <v>613</v>
      </c>
      <c r="E79" s="19" t="s">
        <v>846</v>
      </c>
      <c r="F79" s="205">
        <v>217500</v>
      </c>
      <c r="G79" s="205">
        <v>102</v>
      </c>
      <c r="H79" s="205">
        <f t="shared" si="1"/>
        <v>217398</v>
      </c>
      <c r="I79" s="205">
        <v>260</v>
      </c>
    </row>
    <row r="80" spans="1:9">
      <c r="A80" s="73" t="s">
        <v>488</v>
      </c>
      <c r="B80" s="73" t="s">
        <v>292</v>
      </c>
      <c r="C80" s="73" t="s">
        <v>292</v>
      </c>
      <c r="D80" s="73" t="s">
        <v>614</v>
      </c>
      <c r="E80" s="19" t="s">
        <v>213</v>
      </c>
      <c r="F80" s="205">
        <v>26320</v>
      </c>
      <c r="G80" s="205">
        <v>23374</v>
      </c>
      <c r="H80" s="205">
        <f t="shared" si="1"/>
        <v>2946</v>
      </c>
      <c r="I80" s="205">
        <v>10808</v>
      </c>
    </row>
    <row r="81" spans="1:9">
      <c r="A81" s="73" t="s">
        <v>488</v>
      </c>
      <c r="B81" s="73" t="s">
        <v>292</v>
      </c>
      <c r="C81" s="73" t="s">
        <v>292</v>
      </c>
      <c r="D81" s="73" t="s">
        <v>615</v>
      </c>
      <c r="E81" s="19" t="s">
        <v>214</v>
      </c>
      <c r="F81" s="205">
        <v>6080</v>
      </c>
      <c r="G81" s="205">
        <v>1691</v>
      </c>
      <c r="H81" s="205">
        <f t="shared" si="1"/>
        <v>4389</v>
      </c>
      <c r="I81" s="205">
        <v>6117</v>
      </c>
    </row>
    <row r="82" spans="1:9">
      <c r="A82" s="73" t="s">
        <v>488</v>
      </c>
      <c r="B82" s="73" t="s">
        <v>292</v>
      </c>
      <c r="C82" s="73" t="s">
        <v>292</v>
      </c>
      <c r="D82" s="73" t="s">
        <v>616</v>
      </c>
      <c r="E82" s="19" t="s">
        <v>215</v>
      </c>
      <c r="F82" s="205">
        <v>47540</v>
      </c>
      <c r="G82" s="205">
        <v>23389</v>
      </c>
      <c r="H82" s="205">
        <f t="shared" si="1"/>
        <v>24151</v>
      </c>
      <c r="I82" s="205">
        <v>36313</v>
      </c>
    </row>
    <row r="83" spans="1:9">
      <c r="A83" s="73" t="s">
        <v>488</v>
      </c>
      <c r="B83" s="73" t="s">
        <v>292</v>
      </c>
      <c r="C83" s="73" t="s">
        <v>292</v>
      </c>
      <c r="D83" s="73" t="s">
        <v>617</v>
      </c>
      <c r="E83" s="19" t="s">
        <v>847</v>
      </c>
      <c r="F83" s="205">
        <v>222717</v>
      </c>
      <c r="G83" s="205">
        <v>163878</v>
      </c>
      <c r="H83" s="205">
        <f t="shared" si="1"/>
        <v>58839</v>
      </c>
      <c r="I83" s="205">
        <v>203455</v>
      </c>
    </row>
    <row r="84" spans="1:9">
      <c r="A84" s="73" t="s">
        <v>488</v>
      </c>
      <c r="B84" s="73" t="s">
        <v>292</v>
      </c>
      <c r="C84" s="73" t="s">
        <v>311</v>
      </c>
      <c r="D84" s="73" t="s">
        <v>618</v>
      </c>
      <c r="E84" s="19" t="s">
        <v>848</v>
      </c>
      <c r="F84" s="205">
        <v>1219230</v>
      </c>
      <c r="G84" s="205">
        <v>1327338</v>
      </c>
      <c r="H84" s="205">
        <f t="shared" si="1"/>
        <v>-108108</v>
      </c>
      <c r="I84" s="205">
        <v>765867</v>
      </c>
    </row>
    <row r="85" spans="1:9">
      <c r="A85" s="73" t="s">
        <v>488</v>
      </c>
      <c r="B85" s="73" t="s">
        <v>292</v>
      </c>
      <c r="C85" s="73" t="s">
        <v>311</v>
      </c>
      <c r="D85" s="73" t="s">
        <v>619</v>
      </c>
      <c r="E85" s="19" t="s">
        <v>849</v>
      </c>
      <c r="F85" s="205">
        <v>7763092</v>
      </c>
      <c r="G85" s="205">
        <v>6791875</v>
      </c>
      <c r="H85" s="205">
        <f t="shared" si="1"/>
        <v>971217</v>
      </c>
      <c r="I85" s="205">
        <v>10472013</v>
      </c>
    </row>
    <row r="86" spans="1:9">
      <c r="A86" s="73" t="s">
        <v>488</v>
      </c>
      <c r="B86" s="73" t="s">
        <v>292</v>
      </c>
      <c r="C86" s="73" t="s">
        <v>311</v>
      </c>
      <c r="D86" s="73" t="s">
        <v>620</v>
      </c>
      <c r="E86" s="19" t="s">
        <v>216</v>
      </c>
      <c r="F86" s="205">
        <v>365245</v>
      </c>
      <c r="G86" s="205">
        <v>322366</v>
      </c>
      <c r="H86" s="205">
        <f t="shared" si="1"/>
        <v>42879</v>
      </c>
      <c r="I86" s="205">
        <v>453156</v>
      </c>
    </row>
    <row r="87" spans="1:9">
      <c r="A87" s="73" t="s">
        <v>488</v>
      </c>
      <c r="B87" s="73" t="s">
        <v>292</v>
      </c>
      <c r="C87" s="73" t="s">
        <v>284</v>
      </c>
      <c r="D87" s="73" t="s">
        <v>621</v>
      </c>
      <c r="E87" s="19" t="s">
        <v>217</v>
      </c>
      <c r="F87" s="205">
        <v>533145</v>
      </c>
      <c r="G87" s="205">
        <v>610052</v>
      </c>
      <c r="H87" s="205">
        <f t="shared" si="1"/>
        <v>-76907</v>
      </c>
      <c r="I87" s="205">
        <v>521457</v>
      </c>
    </row>
    <row r="88" spans="1:9">
      <c r="A88" s="73" t="s">
        <v>488</v>
      </c>
      <c r="B88" s="73" t="s">
        <v>292</v>
      </c>
      <c r="C88" s="73" t="s">
        <v>284</v>
      </c>
      <c r="D88" s="73" t="s">
        <v>622</v>
      </c>
      <c r="E88" s="19" t="s">
        <v>850</v>
      </c>
      <c r="F88" s="205">
        <v>8342698</v>
      </c>
      <c r="G88" s="205">
        <v>7430155</v>
      </c>
      <c r="H88" s="205">
        <f t="shared" si="1"/>
        <v>912543</v>
      </c>
      <c r="I88" s="205">
        <v>7084152</v>
      </c>
    </row>
    <row r="89" spans="1:9">
      <c r="A89" s="73" t="s">
        <v>488</v>
      </c>
      <c r="B89" s="73" t="s">
        <v>292</v>
      </c>
      <c r="C89" s="73" t="s">
        <v>284</v>
      </c>
      <c r="D89" s="73" t="s">
        <v>623</v>
      </c>
      <c r="E89" s="19" t="s">
        <v>252</v>
      </c>
      <c r="F89" s="205">
        <v>383917</v>
      </c>
      <c r="G89" s="205">
        <v>1033452</v>
      </c>
      <c r="H89" s="205">
        <f t="shared" si="1"/>
        <v>-649535</v>
      </c>
      <c r="I89" s="205">
        <v>791760</v>
      </c>
    </row>
    <row r="90" spans="1:9">
      <c r="A90" s="73" t="s">
        <v>488</v>
      </c>
      <c r="B90" s="73" t="s">
        <v>292</v>
      </c>
      <c r="C90" s="73" t="s">
        <v>284</v>
      </c>
      <c r="D90" s="73" t="s">
        <v>624</v>
      </c>
      <c r="E90" s="19" t="s">
        <v>218</v>
      </c>
      <c r="F90" s="205">
        <v>900000</v>
      </c>
      <c r="G90" s="205">
        <v>796487</v>
      </c>
      <c r="H90" s="205">
        <f t="shared" si="1"/>
        <v>103513</v>
      </c>
      <c r="I90" s="205">
        <v>958243</v>
      </c>
    </row>
    <row r="91" spans="1:9">
      <c r="A91" s="73" t="s">
        <v>488</v>
      </c>
      <c r="B91" s="73" t="s">
        <v>292</v>
      </c>
      <c r="C91" s="73" t="s">
        <v>284</v>
      </c>
      <c r="D91" s="73" t="s">
        <v>625</v>
      </c>
      <c r="E91" s="19" t="s">
        <v>219</v>
      </c>
      <c r="F91" s="205">
        <v>1551000</v>
      </c>
      <c r="G91" s="205">
        <v>100922</v>
      </c>
      <c r="H91" s="205">
        <f t="shared" si="1"/>
        <v>1450078</v>
      </c>
      <c r="I91" s="205">
        <v>50550</v>
      </c>
    </row>
    <row r="92" spans="1:9">
      <c r="A92" s="73" t="s">
        <v>488</v>
      </c>
      <c r="B92" s="73" t="s">
        <v>292</v>
      </c>
      <c r="C92" s="73" t="s">
        <v>284</v>
      </c>
      <c r="D92" s="73" t="s">
        <v>626</v>
      </c>
      <c r="E92" s="19" t="s">
        <v>220</v>
      </c>
      <c r="F92" s="205">
        <v>810065</v>
      </c>
      <c r="G92" s="205">
        <v>1273411</v>
      </c>
      <c r="H92" s="205">
        <f t="shared" si="1"/>
        <v>-463346</v>
      </c>
      <c r="I92" s="205">
        <v>973795</v>
      </c>
    </row>
    <row r="93" spans="1:9">
      <c r="A93" s="73" t="s">
        <v>488</v>
      </c>
      <c r="B93" s="73" t="s">
        <v>292</v>
      </c>
      <c r="C93" s="73" t="s">
        <v>284</v>
      </c>
      <c r="D93" s="73" t="s">
        <v>627</v>
      </c>
      <c r="E93" s="19" t="s">
        <v>851</v>
      </c>
      <c r="F93" s="205">
        <v>190</v>
      </c>
      <c r="G93" s="206"/>
      <c r="H93" s="205">
        <f t="shared" si="1"/>
        <v>190</v>
      </c>
      <c r="I93" s="206"/>
    </row>
    <row r="94" spans="1:9">
      <c r="A94" s="73" t="s">
        <v>488</v>
      </c>
      <c r="B94" s="73" t="s">
        <v>292</v>
      </c>
      <c r="C94" s="73" t="s">
        <v>284</v>
      </c>
      <c r="D94" s="73" t="s">
        <v>628</v>
      </c>
      <c r="E94" s="19" t="s">
        <v>852</v>
      </c>
      <c r="F94" s="205">
        <v>10631363</v>
      </c>
      <c r="G94" s="205">
        <v>12264479</v>
      </c>
      <c r="H94" s="205">
        <f t="shared" si="1"/>
        <v>-1633116</v>
      </c>
      <c r="I94" s="205">
        <v>11175919</v>
      </c>
    </row>
    <row r="95" spans="1:9">
      <c r="A95" s="73" t="s">
        <v>488</v>
      </c>
      <c r="B95" s="73" t="s">
        <v>292</v>
      </c>
      <c r="C95" s="73" t="s">
        <v>284</v>
      </c>
      <c r="D95" s="73" t="s">
        <v>629</v>
      </c>
      <c r="E95" s="19" t="s">
        <v>853</v>
      </c>
      <c r="F95" s="205">
        <v>108500</v>
      </c>
      <c r="G95" s="205">
        <v>-57120</v>
      </c>
      <c r="H95" s="205">
        <f t="shared" si="1"/>
        <v>165620</v>
      </c>
      <c r="I95" s="205">
        <v>181442</v>
      </c>
    </row>
    <row r="96" spans="1:9">
      <c r="A96" s="73" t="s">
        <v>488</v>
      </c>
      <c r="B96" s="73" t="s">
        <v>292</v>
      </c>
      <c r="C96" s="73" t="s">
        <v>284</v>
      </c>
      <c r="D96" s="73" t="s">
        <v>630</v>
      </c>
      <c r="E96" s="19" t="s">
        <v>854</v>
      </c>
      <c r="F96" s="205">
        <v>585780</v>
      </c>
      <c r="G96" s="205">
        <v>677653</v>
      </c>
      <c r="H96" s="205">
        <f t="shared" si="1"/>
        <v>-91873</v>
      </c>
      <c r="I96" s="205">
        <v>343196</v>
      </c>
    </row>
    <row r="97" spans="1:9">
      <c r="A97" s="73" t="s">
        <v>488</v>
      </c>
      <c r="B97" s="73" t="s">
        <v>292</v>
      </c>
      <c r="C97" s="73" t="s">
        <v>485</v>
      </c>
      <c r="D97" s="73" t="s">
        <v>631</v>
      </c>
      <c r="E97" s="19" t="s">
        <v>855</v>
      </c>
      <c r="F97" s="205">
        <v>7957093</v>
      </c>
      <c r="G97" s="205">
        <v>7217772</v>
      </c>
      <c r="H97" s="205">
        <f t="shared" si="1"/>
        <v>739321</v>
      </c>
      <c r="I97" s="205">
        <v>9105564</v>
      </c>
    </row>
    <row r="98" spans="1:9">
      <c r="A98" s="73" t="s">
        <v>488</v>
      </c>
      <c r="B98" s="73" t="s">
        <v>292</v>
      </c>
      <c r="C98" s="73" t="s">
        <v>485</v>
      </c>
      <c r="D98" s="73" t="s">
        <v>632</v>
      </c>
      <c r="E98" s="19" t="s">
        <v>856</v>
      </c>
      <c r="F98" s="205">
        <v>1426461</v>
      </c>
      <c r="G98" s="205">
        <v>1336894</v>
      </c>
      <c r="H98" s="205">
        <f t="shared" si="1"/>
        <v>89567</v>
      </c>
      <c r="I98" s="205">
        <v>2031837</v>
      </c>
    </row>
    <row r="99" spans="1:9">
      <c r="A99" s="73" t="s">
        <v>488</v>
      </c>
      <c r="B99" s="73" t="s">
        <v>292</v>
      </c>
      <c r="C99" s="73" t="s">
        <v>485</v>
      </c>
      <c r="D99" s="73" t="s">
        <v>633</v>
      </c>
      <c r="E99" s="19" t="s">
        <v>857</v>
      </c>
      <c r="F99" s="205">
        <v>500</v>
      </c>
      <c r="G99" s="205">
        <v>100</v>
      </c>
      <c r="H99" s="205">
        <f t="shared" si="1"/>
        <v>400</v>
      </c>
      <c r="I99" s="205">
        <v>125</v>
      </c>
    </row>
    <row r="100" spans="1:9">
      <c r="A100" s="73" t="s">
        <v>488</v>
      </c>
      <c r="B100" s="73" t="s">
        <v>292</v>
      </c>
      <c r="C100" s="73" t="s">
        <v>485</v>
      </c>
      <c r="D100" s="73" t="s">
        <v>634</v>
      </c>
      <c r="E100" s="19" t="s">
        <v>221</v>
      </c>
      <c r="F100" s="205">
        <v>437640</v>
      </c>
      <c r="G100" s="205">
        <v>333619</v>
      </c>
      <c r="H100" s="205">
        <f t="shared" si="1"/>
        <v>104021</v>
      </c>
      <c r="I100" s="205">
        <v>496496</v>
      </c>
    </row>
    <row r="101" spans="1:9">
      <c r="A101" s="73" t="s">
        <v>488</v>
      </c>
      <c r="B101" s="73" t="s">
        <v>292</v>
      </c>
      <c r="C101" s="73" t="s">
        <v>485</v>
      </c>
      <c r="D101" s="73" t="s">
        <v>635</v>
      </c>
      <c r="E101" s="19" t="s">
        <v>858</v>
      </c>
      <c r="F101" s="205">
        <v>121060</v>
      </c>
      <c r="G101" s="205">
        <v>72437</v>
      </c>
      <c r="H101" s="205">
        <f t="shared" si="1"/>
        <v>48623</v>
      </c>
      <c r="I101" s="205">
        <v>44061</v>
      </c>
    </row>
    <row r="102" spans="1:9">
      <c r="A102" s="73" t="s">
        <v>488</v>
      </c>
      <c r="B102" s="73" t="s">
        <v>292</v>
      </c>
      <c r="C102" s="73" t="s">
        <v>485</v>
      </c>
      <c r="D102" s="73" t="s">
        <v>636</v>
      </c>
      <c r="E102" s="19" t="s">
        <v>859</v>
      </c>
      <c r="F102" s="205">
        <v>807700</v>
      </c>
      <c r="G102" s="205">
        <v>738222</v>
      </c>
      <c r="H102" s="205">
        <f t="shared" si="1"/>
        <v>69478</v>
      </c>
      <c r="I102" s="205">
        <v>363378</v>
      </c>
    </row>
    <row r="103" spans="1:9">
      <c r="A103" s="73" t="s">
        <v>488</v>
      </c>
      <c r="B103" s="73" t="s">
        <v>292</v>
      </c>
      <c r="C103" s="73" t="s">
        <v>485</v>
      </c>
      <c r="D103" s="73" t="s">
        <v>637</v>
      </c>
      <c r="E103" s="19" t="s">
        <v>860</v>
      </c>
      <c r="F103" s="205">
        <v>430000</v>
      </c>
      <c r="G103" s="205">
        <v>825434</v>
      </c>
      <c r="H103" s="205">
        <f t="shared" si="1"/>
        <v>-395434</v>
      </c>
      <c r="I103" s="205">
        <v>395761</v>
      </c>
    </row>
    <row r="104" spans="1:9">
      <c r="A104" s="73" t="s">
        <v>488</v>
      </c>
      <c r="B104" s="73" t="s">
        <v>292</v>
      </c>
      <c r="C104" s="73" t="s">
        <v>488</v>
      </c>
      <c r="D104" s="73" t="s">
        <v>638</v>
      </c>
      <c r="E104" s="19" t="s">
        <v>222</v>
      </c>
      <c r="F104" s="205">
        <v>1233870</v>
      </c>
      <c r="G104" s="205">
        <v>1078034</v>
      </c>
      <c r="H104" s="205">
        <f t="shared" si="1"/>
        <v>155836</v>
      </c>
      <c r="I104" s="205">
        <v>939523</v>
      </c>
    </row>
    <row r="105" spans="1:9">
      <c r="A105" s="73" t="s">
        <v>488</v>
      </c>
      <c r="B105" s="73" t="s">
        <v>292</v>
      </c>
      <c r="C105" s="73" t="s">
        <v>488</v>
      </c>
      <c r="D105" s="73" t="s">
        <v>639</v>
      </c>
      <c r="E105" s="19" t="s">
        <v>861</v>
      </c>
      <c r="F105" s="205">
        <v>715821</v>
      </c>
      <c r="G105" s="205">
        <v>657328</v>
      </c>
      <c r="H105" s="205">
        <f t="shared" si="1"/>
        <v>58493</v>
      </c>
      <c r="I105" s="205">
        <v>629281</v>
      </c>
    </row>
    <row r="106" spans="1:9">
      <c r="A106" s="73" t="s">
        <v>488</v>
      </c>
      <c r="B106" s="73" t="s">
        <v>292</v>
      </c>
      <c r="C106" s="73" t="s">
        <v>488</v>
      </c>
      <c r="D106" s="73" t="s">
        <v>640</v>
      </c>
      <c r="E106" s="19" t="s">
        <v>862</v>
      </c>
      <c r="F106" s="205">
        <v>70680</v>
      </c>
      <c r="G106" s="205">
        <v>62996</v>
      </c>
      <c r="H106" s="205">
        <f t="shared" si="1"/>
        <v>7684</v>
      </c>
      <c r="I106" s="205">
        <v>138287</v>
      </c>
    </row>
    <row r="107" spans="1:9">
      <c r="A107" s="73" t="s">
        <v>488</v>
      </c>
      <c r="B107" s="73" t="s">
        <v>292</v>
      </c>
      <c r="C107" s="73" t="s">
        <v>488</v>
      </c>
      <c r="D107" s="73" t="s">
        <v>641</v>
      </c>
      <c r="E107" s="19" t="s">
        <v>863</v>
      </c>
      <c r="F107" s="205">
        <v>165250</v>
      </c>
      <c r="G107" s="205">
        <v>136734</v>
      </c>
      <c r="H107" s="205">
        <f t="shared" si="1"/>
        <v>28516</v>
      </c>
      <c r="I107" s="205">
        <v>156940</v>
      </c>
    </row>
    <row r="108" spans="1:9">
      <c r="A108" s="73" t="s">
        <v>488</v>
      </c>
      <c r="B108" s="73" t="s">
        <v>292</v>
      </c>
      <c r="C108" s="73" t="s">
        <v>488</v>
      </c>
      <c r="D108" s="73" t="s">
        <v>642</v>
      </c>
      <c r="E108" s="19" t="s">
        <v>223</v>
      </c>
      <c r="F108" s="205">
        <v>3275339</v>
      </c>
      <c r="G108" s="205">
        <v>3411359</v>
      </c>
      <c r="H108" s="205">
        <f t="shared" si="1"/>
        <v>-136020</v>
      </c>
      <c r="I108" s="205">
        <v>3309870</v>
      </c>
    </row>
    <row r="109" spans="1:9">
      <c r="A109" s="73" t="s">
        <v>488</v>
      </c>
      <c r="B109" s="73" t="s">
        <v>292</v>
      </c>
      <c r="C109" s="73" t="s">
        <v>488</v>
      </c>
      <c r="D109" s="73" t="s">
        <v>643</v>
      </c>
      <c r="E109" s="19" t="s">
        <v>224</v>
      </c>
      <c r="F109" s="205">
        <v>2038030</v>
      </c>
      <c r="G109" s="205">
        <v>2029937</v>
      </c>
      <c r="H109" s="205">
        <f t="shared" si="1"/>
        <v>8093</v>
      </c>
      <c r="I109" s="205">
        <v>2468665</v>
      </c>
    </row>
    <row r="110" spans="1:9">
      <c r="A110" s="73" t="s">
        <v>488</v>
      </c>
      <c r="B110" s="73" t="s">
        <v>292</v>
      </c>
      <c r="C110" s="73" t="s">
        <v>503</v>
      </c>
      <c r="D110" s="73" t="s">
        <v>644</v>
      </c>
      <c r="E110" s="19" t="s">
        <v>864</v>
      </c>
      <c r="F110" s="205">
        <v>5059515</v>
      </c>
      <c r="G110" s="205">
        <v>5192467</v>
      </c>
      <c r="H110" s="205">
        <f t="shared" si="1"/>
        <v>-132952</v>
      </c>
      <c r="I110" s="205">
        <v>4183645</v>
      </c>
    </row>
    <row r="111" spans="1:9">
      <c r="A111" s="73" t="s">
        <v>488</v>
      </c>
      <c r="B111" s="73" t="s">
        <v>292</v>
      </c>
      <c r="C111" s="73" t="s">
        <v>503</v>
      </c>
      <c r="D111" s="73" t="s">
        <v>645</v>
      </c>
      <c r="E111" s="19" t="s">
        <v>225</v>
      </c>
      <c r="F111" s="205">
        <v>4674229</v>
      </c>
      <c r="G111" s="205">
        <v>3485509</v>
      </c>
      <c r="H111" s="205">
        <f t="shared" si="1"/>
        <v>1188720</v>
      </c>
      <c r="I111" s="205">
        <v>3463782</v>
      </c>
    </row>
    <row r="112" spans="1:9">
      <c r="A112" s="73" t="s">
        <v>488</v>
      </c>
      <c r="B112" s="73" t="s">
        <v>292</v>
      </c>
      <c r="C112" s="73" t="s">
        <v>503</v>
      </c>
      <c r="D112" s="73" t="s">
        <v>646</v>
      </c>
      <c r="E112" s="19" t="s">
        <v>865</v>
      </c>
      <c r="F112" s="205">
        <v>1640540</v>
      </c>
      <c r="G112" s="205">
        <v>1934327</v>
      </c>
      <c r="H112" s="205">
        <f t="shared" si="1"/>
        <v>-293787</v>
      </c>
      <c r="I112" s="205">
        <v>1883698</v>
      </c>
    </row>
    <row r="113" spans="1:9">
      <c r="A113" s="73" t="s">
        <v>488</v>
      </c>
      <c r="B113" s="73" t="s">
        <v>292</v>
      </c>
      <c r="C113" s="73" t="s">
        <v>503</v>
      </c>
      <c r="D113" s="73" t="s">
        <v>647</v>
      </c>
      <c r="E113" s="19" t="s">
        <v>866</v>
      </c>
      <c r="F113" s="205">
        <v>6657621</v>
      </c>
      <c r="G113" s="205">
        <v>7326262</v>
      </c>
      <c r="H113" s="205">
        <f t="shared" si="1"/>
        <v>-668641</v>
      </c>
      <c r="I113" s="205">
        <v>6640273</v>
      </c>
    </row>
    <row r="114" spans="1:9">
      <c r="A114" s="73" t="s">
        <v>488</v>
      </c>
      <c r="B114" s="73" t="s">
        <v>292</v>
      </c>
      <c r="C114" s="73" t="s">
        <v>503</v>
      </c>
      <c r="D114" s="73" t="s">
        <v>648</v>
      </c>
      <c r="E114" s="19" t="s">
        <v>226</v>
      </c>
      <c r="F114" s="205">
        <v>8429630</v>
      </c>
      <c r="G114" s="205">
        <v>10796483</v>
      </c>
      <c r="H114" s="205">
        <f t="shared" si="1"/>
        <v>-2366853</v>
      </c>
      <c r="I114" s="205">
        <v>8658352</v>
      </c>
    </row>
    <row r="115" spans="1:9">
      <c r="A115" s="73" t="s">
        <v>488</v>
      </c>
      <c r="B115" s="73" t="s">
        <v>292</v>
      </c>
      <c r="C115" s="73" t="s">
        <v>503</v>
      </c>
      <c r="D115" s="73" t="s">
        <v>649</v>
      </c>
      <c r="E115" s="19" t="s">
        <v>227</v>
      </c>
      <c r="F115" s="205">
        <v>9816000</v>
      </c>
      <c r="G115" s="205">
        <v>11470709</v>
      </c>
      <c r="H115" s="205">
        <f t="shared" si="1"/>
        <v>-1654709</v>
      </c>
      <c r="I115" s="205">
        <v>10828021</v>
      </c>
    </row>
    <row r="116" spans="1:9">
      <c r="A116" s="73" t="s">
        <v>488</v>
      </c>
      <c r="B116" s="73" t="s">
        <v>292</v>
      </c>
      <c r="C116" s="73" t="s">
        <v>503</v>
      </c>
      <c r="D116" s="73" t="s">
        <v>650</v>
      </c>
      <c r="E116" s="19" t="s">
        <v>867</v>
      </c>
      <c r="F116" s="205">
        <v>1234000</v>
      </c>
      <c r="G116" s="205">
        <v>1275800</v>
      </c>
      <c r="H116" s="205">
        <f t="shared" si="1"/>
        <v>-41800</v>
      </c>
      <c r="I116" s="205">
        <v>2472029</v>
      </c>
    </row>
    <row r="117" spans="1:9">
      <c r="A117" s="73" t="s">
        <v>488</v>
      </c>
      <c r="B117" s="73" t="s">
        <v>292</v>
      </c>
      <c r="C117" s="73" t="s">
        <v>503</v>
      </c>
      <c r="D117" s="73" t="s">
        <v>651</v>
      </c>
      <c r="E117" s="19" t="s">
        <v>868</v>
      </c>
      <c r="F117" s="205">
        <v>3297852</v>
      </c>
      <c r="G117" s="205">
        <v>2915587</v>
      </c>
      <c r="H117" s="205">
        <f t="shared" si="1"/>
        <v>382265</v>
      </c>
      <c r="I117" s="205">
        <v>2356408</v>
      </c>
    </row>
    <row r="118" spans="1:9">
      <c r="A118" s="73" t="s">
        <v>488</v>
      </c>
      <c r="B118" s="73" t="s">
        <v>292</v>
      </c>
      <c r="C118" s="73" t="s">
        <v>503</v>
      </c>
      <c r="D118" s="73" t="s">
        <v>652</v>
      </c>
      <c r="E118" s="19" t="s">
        <v>869</v>
      </c>
      <c r="F118" s="205">
        <v>10604000</v>
      </c>
      <c r="G118" s="205">
        <v>9632685</v>
      </c>
      <c r="H118" s="205">
        <f t="shared" si="1"/>
        <v>971315</v>
      </c>
      <c r="I118" s="205">
        <v>10717491</v>
      </c>
    </row>
    <row r="119" spans="1:9">
      <c r="A119" s="73" t="s">
        <v>488</v>
      </c>
      <c r="B119" s="73" t="s">
        <v>311</v>
      </c>
      <c r="C119" s="73" t="s">
        <v>285</v>
      </c>
      <c r="D119" s="73" t="s">
        <v>653</v>
      </c>
      <c r="E119" s="19" t="s">
        <v>870</v>
      </c>
      <c r="F119" s="205">
        <v>153600</v>
      </c>
      <c r="G119" s="205">
        <v>157033</v>
      </c>
      <c r="H119" s="205">
        <f t="shared" si="1"/>
        <v>-3433</v>
      </c>
      <c r="I119" s="205">
        <v>244714</v>
      </c>
    </row>
    <row r="120" spans="1:9">
      <c r="A120" s="73" t="s">
        <v>488</v>
      </c>
      <c r="B120" s="73" t="s">
        <v>311</v>
      </c>
      <c r="C120" s="73" t="s">
        <v>285</v>
      </c>
      <c r="D120" s="73" t="s">
        <v>654</v>
      </c>
      <c r="E120" s="19" t="s">
        <v>228</v>
      </c>
      <c r="F120" s="205">
        <v>155700</v>
      </c>
      <c r="G120" s="205">
        <v>133829</v>
      </c>
      <c r="H120" s="205">
        <f t="shared" si="1"/>
        <v>21871</v>
      </c>
      <c r="I120" s="205">
        <v>139256</v>
      </c>
    </row>
    <row r="121" spans="1:9">
      <c r="A121" s="73" t="s">
        <v>488</v>
      </c>
      <c r="B121" s="73" t="s">
        <v>311</v>
      </c>
      <c r="C121" s="73" t="s">
        <v>292</v>
      </c>
      <c r="D121" s="73" t="s">
        <v>655</v>
      </c>
      <c r="E121" s="19" t="s">
        <v>229</v>
      </c>
      <c r="F121" s="205">
        <v>10000</v>
      </c>
      <c r="G121" s="205">
        <v>65460</v>
      </c>
      <c r="H121" s="205">
        <f t="shared" si="1"/>
        <v>-55460</v>
      </c>
      <c r="I121" s="205">
        <v>-1375</v>
      </c>
    </row>
    <row r="122" spans="1:9">
      <c r="A122" s="73" t="s">
        <v>488</v>
      </c>
      <c r="B122" s="73" t="s">
        <v>311</v>
      </c>
      <c r="C122" s="73" t="s">
        <v>292</v>
      </c>
      <c r="D122" s="73" t="s">
        <v>656</v>
      </c>
      <c r="E122" s="19" t="s">
        <v>230</v>
      </c>
      <c r="F122" s="205">
        <v>2377697</v>
      </c>
      <c r="G122" s="205">
        <v>2610590</v>
      </c>
      <c r="H122" s="205">
        <f t="shared" si="1"/>
        <v>-232893</v>
      </c>
      <c r="I122" s="205">
        <v>2776490</v>
      </c>
    </row>
    <row r="123" spans="1:9">
      <c r="A123" s="73" t="s">
        <v>488</v>
      </c>
      <c r="B123" s="73" t="s">
        <v>311</v>
      </c>
      <c r="C123" s="73" t="s">
        <v>292</v>
      </c>
      <c r="D123" s="73" t="s">
        <v>657</v>
      </c>
      <c r="E123" s="19" t="s">
        <v>871</v>
      </c>
      <c r="F123" s="205">
        <v>95700</v>
      </c>
      <c r="G123" s="205">
        <v>103019</v>
      </c>
      <c r="H123" s="205">
        <f t="shared" si="1"/>
        <v>-7319</v>
      </c>
      <c r="I123" s="205">
        <v>54218</v>
      </c>
    </row>
    <row r="124" spans="1:9">
      <c r="A124" s="73" t="s">
        <v>488</v>
      </c>
      <c r="B124" s="73" t="s">
        <v>311</v>
      </c>
      <c r="C124" s="73" t="s">
        <v>292</v>
      </c>
      <c r="D124" s="73" t="s">
        <v>658</v>
      </c>
      <c r="E124" s="19" t="s">
        <v>872</v>
      </c>
      <c r="F124" s="205">
        <v>1525000</v>
      </c>
      <c r="G124" s="205">
        <v>895963</v>
      </c>
      <c r="H124" s="205">
        <f t="shared" si="1"/>
        <v>629037</v>
      </c>
      <c r="I124" s="205">
        <v>1166840</v>
      </c>
    </row>
    <row r="125" spans="1:9">
      <c r="A125" s="73" t="s">
        <v>488</v>
      </c>
      <c r="B125" s="73" t="s">
        <v>311</v>
      </c>
      <c r="C125" s="73" t="s">
        <v>292</v>
      </c>
      <c r="D125" s="73" t="s">
        <v>659</v>
      </c>
      <c r="E125" s="19" t="s">
        <v>231</v>
      </c>
      <c r="F125" s="205">
        <v>275800</v>
      </c>
      <c r="G125" s="205">
        <v>455469</v>
      </c>
      <c r="H125" s="205">
        <f t="shared" si="1"/>
        <v>-179669</v>
      </c>
      <c r="I125" s="205">
        <v>747423</v>
      </c>
    </row>
    <row r="126" spans="1:9">
      <c r="A126" s="73" t="s">
        <v>488</v>
      </c>
      <c r="B126" s="73" t="s">
        <v>311</v>
      </c>
      <c r="C126" s="73" t="s">
        <v>292</v>
      </c>
      <c r="D126" s="73" t="s">
        <v>660</v>
      </c>
      <c r="E126" s="19" t="s">
        <v>873</v>
      </c>
      <c r="F126" s="205">
        <v>1560000</v>
      </c>
      <c r="G126" s="205">
        <v>2694539</v>
      </c>
      <c r="H126" s="205">
        <f t="shared" si="1"/>
        <v>-1134539</v>
      </c>
      <c r="I126" s="205">
        <v>1490442</v>
      </c>
    </row>
    <row r="127" spans="1:9">
      <c r="A127" s="73" t="s">
        <v>488</v>
      </c>
      <c r="B127" s="73" t="s">
        <v>311</v>
      </c>
      <c r="C127" s="73" t="s">
        <v>292</v>
      </c>
      <c r="D127" s="73" t="s">
        <v>661</v>
      </c>
      <c r="E127" s="19" t="s">
        <v>232</v>
      </c>
      <c r="F127" s="205">
        <v>84400</v>
      </c>
      <c r="G127" s="205">
        <v>128142</v>
      </c>
      <c r="H127" s="205">
        <f t="shared" si="1"/>
        <v>-43742</v>
      </c>
      <c r="I127" s="205">
        <v>107178</v>
      </c>
    </row>
    <row r="128" spans="1:9">
      <c r="A128" s="73" t="s">
        <v>488</v>
      </c>
      <c r="B128" s="73" t="s">
        <v>311</v>
      </c>
      <c r="C128" s="73" t="s">
        <v>311</v>
      </c>
      <c r="D128" s="73" t="s">
        <v>662</v>
      </c>
      <c r="E128" s="19" t="s">
        <v>874</v>
      </c>
      <c r="F128" s="206"/>
      <c r="G128" s="205">
        <v>360</v>
      </c>
      <c r="H128" s="205">
        <f t="shared" si="1"/>
        <v>-360</v>
      </c>
      <c r="I128" s="206"/>
    </row>
    <row r="129" spans="1:9">
      <c r="A129" s="73" t="s">
        <v>488</v>
      </c>
      <c r="B129" s="73" t="s">
        <v>311</v>
      </c>
      <c r="C129" s="73" t="s">
        <v>311</v>
      </c>
      <c r="D129" s="73" t="s">
        <v>663</v>
      </c>
      <c r="E129" s="19" t="s">
        <v>875</v>
      </c>
      <c r="F129" s="205">
        <v>2010400</v>
      </c>
      <c r="G129" s="205">
        <v>2591540</v>
      </c>
      <c r="H129" s="205">
        <f t="shared" si="1"/>
        <v>-581140</v>
      </c>
      <c r="I129" s="205">
        <v>2342052</v>
      </c>
    </row>
    <row r="130" spans="1:9">
      <c r="A130" s="73" t="s">
        <v>488</v>
      </c>
      <c r="B130" s="73" t="s">
        <v>311</v>
      </c>
      <c r="C130" s="73" t="s">
        <v>311</v>
      </c>
      <c r="D130" s="73" t="s">
        <v>664</v>
      </c>
      <c r="E130" s="19" t="s">
        <v>876</v>
      </c>
      <c r="F130" s="205">
        <v>1522833</v>
      </c>
      <c r="G130" s="205">
        <v>1027219</v>
      </c>
      <c r="H130" s="205">
        <f t="shared" si="1"/>
        <v>495614</v>
      </c>
      <c r="I130" s="205">
        <v>1090186</v>
      </c>
    </row>
    <row r="131" spans="1:9">
      <c r="A131" s="73" t="s">
        <v>488</v>
      </c>
      <c r="B131" s="73" t="s">
        <v>311</v>
      </c>
      <c r="C131" s="73" t="s">
        <v>311</v>
      </c>
      <c r="D131" s="73" t="s">
        <v>665</v>
      </c>
      <c r="E131" s="19" t="s">
        <v>877</v>
      </c>
      <c r="F131" s="205">
        <v>1668052</v>
      </c>
      <c r="G131" s="205">
        <v>1867160</v>
      </c>
      <c r="H131" s="205">
        <f t="shared" si="1"/>
        <v>-199108</v>
      </c>
      <c r="I131" s="205">
        <v>1821402</v>
      </c>
    </row>
    <row r="132" spans="1:9">
      <c r="A132" s="73" t="s">
        <v>488</v>
      </c>
      <c r="B132" s="73" t="s">
        <v>311</v>
      </c>
      <c r="C132" s="73" t="s">
        <v>311</v>
      </c>
      <c r="D132" s="73" t="s">
        <v>666</v>
      </c>
      <c r="E132" s="19" t="s">
        <v>878</v>
      </c>
      <c r="F132" s="205">
        <v>1172339</v>
      </c>
      <c r="G132" s="205">
        <v>483839</v>
      </c>
      <c r="H132" s="205">
        <f t="shared" si="1"/>
        <v>688500</v>
      </c>
      <c r="I132" s="205">
        <v>1835937</v>
      </c>
    </row>
    <row r="133" spans="1:9">
      <c r="A133" s="73" t="s">
        <v>488</v>
      </c>
      <c r="B133" s="73" t="s">
        <v>311</v>
      </c>
      <c r="C133" s="73" t="s">
        <v>311</v>
      </c>
      <c r="D133" s="73" t="s">
        <v>667</v>
      </c>
      <c r="E133" s="19" t="s">
        <v>879</v>
      </c>
      <c r="F133" s="205">
        <v>2239283</v>
      </c>
      <c r="G133" s="205">
        <v>2665072</v>
      </c>
      <c r="H133" s="205">
        <f t="shared" si="1"/>
        <v>-425789</v>
      </c>
      <c r="I133" s="205">
        <v>2342657</v>
      </c>
    </row>
    <row r="134" spans="1:9">
      <c r="A134" s="73" t="s">
        <v>488</v>
      </c>
      <c r="B134" s="73" t="s">
        <v>311</v>
      </c>
      <c r="C134" s="73" t="s">
        <v>311</v>
      </c>
      <c r="D134" s="73" t="s">
        <v>668</v>
      </c>
      <c r="E134" s="19" t="s">
        <v>253</v>
      </c>
      <c r="F134" s="206"/>
      <c r="G134" s="206"/>
      <c r="H134" s="205">
        <f t="shared" si="1"/>
        <v>0</v>
      </c>
      <c r="I134" s="205">
        <v>1057</v>
      </c>
    </row>
    <row r="135" spans="1:9">
      <c r="A135" s="73" t="s">
        <v>488</v>
      </c>
      <c r="B135" s="73" t="s">
        <v>311</v>
      </c>
      <c r="C135" s="73" t="s">
        <v>311</v>
      </c>
      <c r="D135" s="73" t="s">
        <v>669</v>
      </c>
      <c r="E135" s="19" t="s">
        <v>880</v>
      </c>
      <c r="F135" s="206"/>
      <c r="G135" s="205">
        <v>-100</v>
      </c>
      <c r="H135" s="205">
        <f t="shared" si="1"/>
        <v>100</v>
      </c>
      <c r="I135" s="205">
        <v>-4129</v>
      </c>
    </row>
    <row r="136" spans="1:9">
      <c r="A136" s="73" t="s">
        <v>488</v>
      </c>
      <c r="B136" s="73" t="s">
        <v>311</v>
      </c>
      <c r="C136" s="73" t="s">
        <v>311</v>
      </c>
      <c r="D136" s="73" t="s">
        <v>670</v>
      </c>
      <c r="E136" s="19" t="s">
        <v>881</v>
      </c>
      <c r="F136" s="205">
        <v>200000</v>
      </c>
      <c r="G136" s="205">
        <v>174597</v>
      </c>
      <c r="H136" s="205">
        <f t="shared" ref="H136:H199" si="2">F136-G136</f>
        <v>25403</v>
      </c>
      <c r="I136" s="205">
        <v>1261559</v>
      </c>
    </row>
    <row r="137" spans="1:9">
      <c r="A137" s="73" t="s">
        <v>488</v>
      </c>
      <c r="B137" s="73" t="s">
        <v>311</v>
      </c>
      <c r="C137" s="73" t="s">
        <v>311</v>
      </c>
      <c r="D137" s="73" t="s">
        <v>652</v>
      </c>
      <c r="E137" s="19" t="s">
        <v>869</v>
      </c>
      <c r="F137" s="205">
        <v>19445000</v>
      </c>
      <c r="G137" s="205">
        <v>2971328</v>
      </c>
      <c r="H137" s="205">
        <f t="shared" si="2"/>
        <v>16473672</v>
      </c>
      <c r="I137" s="205">
        <v>4628873</v>
      </c>
    </row>
    <row r="138" spans="1:9">
      <c r="A138" s="73" t="s">
        <v>488</v>
      </c>
      <c r="B138" s="73" t="s">
        <v>311</v>
      </c>
      <c r="C138" s="73" t="s">
        <v>311</v>
      </c>
      <c r="D138" s="73" t="s">
        <v>671</v>
      </c>
      <c r="E138" s="19" t="s">
        <v>882</v>
      </c>
      <c r="F138" s="206"/>
      <c r="G138" s="205">
        <v>12098</v>
      </c>
      <c r="H138" s="205">
        <f t="shared" si="2"/>
        <v>-12098</v>
      </c>
      <c r="I138" s="205">
        <v>-615751</v>
      </c>
    </row>
    <row r="139" spans="1:9">
      <c r="A139" s="73" t="s">
        <v>488</v>
      </c>
      <c r="B139" s="73" t="s">
        <v>311</v>
      </c>
      <c r="C139" s="73" t="s">
        <v>284</v>
      </c>
      <c r="D139" s="73" t="s">
        <v>643</v>
      </c>
      <c r="E139" s="19" t="s">
        <v>224</v>
      </c>
      <c r="F139" s="205">
        <v>2000</v>
      </c>
      <c r="G139" s="205">
        <v>2563</v>
      </c>
      <c r="H139" s="205">
        <f t="shared" si="2"/>
        <v>-563</v>
      </c>
      <c r="I139" s="205">
        <v>792</v>
      </c>
    </row>
    <row r="140" spans="1:9">
      <c r="A140" s="73" t="s">
        <v>488</v>
      </c>
      <c r="B140" s="73" t="s">
        <v>311</v>
      </c>
      <c r="C140" s="73" t="s">
        <v>284</v>
      </c>
      <c r="D140" s="73" t="s">
        <v>672</v>
      </c>
      <c r="E140" s="19" t="s">
        <v>233</v>
      </c>
      <c r="F140" s="205">
        <v>333410</v>
      </c>
      <c r="G140" s="205">
        <v>256147</v>
      </c>
      <c r="H140" s="205">
        <f t="shared" si="2"/>
        <v>77263</v>
      </c>
      <c r="I140" s="205">
        <v>294878</v>
      </c>
    </row>
    <row r="141" spans="1:9">
      <c r="A141" s="73" t="s">
        <v>488</v>
      </c>
      <c r="B141" s="73" t="s">
        <v>311</v>
      </c>
      <c r="C141" s="73" t="s">
        <v>284</v>
      </c>
      <c r="D141" s="73" t="s">
        <v>673</v>
      </c>
      <c r="E141" s="19" t="s">
        <v>234</v>
      </c>
      <c r="F141" s="205">
        <v>2715096</v>
      </c>
      <c r="G141" s="205">
        <v>2067466</v>
      </c>
      <c r="H141" s="205">
        <f t="shared" si="2"/>
        <v>647630</v>
      </c>
      <c r="I141" s="205">
        <v>2273872</v>
      </c>
    </row>
    <row r="142" spans="1:9">
      <c r="A142" s="73" t="s">
        <v>488</v>
      </c>
      <c r="B142" s="73" t="s">
        <v>311</v>
      </c>
      <c r="C142" s="73" t="s">
        <v>284</v>
      </c>
      <c r="D142" s="73" t="s">
        <v>674</v>
      </c>
      <c r="E142" s="19" t="s">
        <v>883</v>
      </c>
      <c r="F142" s="205">
        <v>2379183</v>
      </c>
      <c r="G142" s="205">
        <v>1863338</v>
      </c>
      <c r="H142" s="205">
        <f t="shared" si="2"/>
        <v>515845</v>
      </c>
      <c r="I142" s="205">
        <v>3372256</v>
      </c>
    </row>
    <row r="143" spans="1:9">
      <c r="A143" s="73" t="s">
        <v>488</v>
      </c>
      <c r="B143" s="73" t="s">
        <v>311</v>
      </c>
      <c r="C143" s="73" t="s">
        <v>284</v>
      </c>
      <c r="D143" s="73" t="s">
        <v>675</v>
      </c>
      <c r="E143" s="19" t="s">
        <v>235</v>
      </c>
      <c r="F143" s="205">
        <v>2709645</v>
      </c>
      <c r="G143" s="205">
        <v>2098100</v>
      </c>
      <c r="H143" s="205">
        <f t="shared" si="2"/>
        <v>611545</v>
      </c>
      <c r="I143" s="205">
        <v>1792887</v>
      </c>
    </row>
    <row r="144" spans="1:9">
      <c r="A144" s="73" t="s">
        <v>488</v>
      </c>
      <c r="B144" s="73" t="s">
        <v>311</v>
      </c>
      <c r="C144" s="73" t="s">
        <v>284</v>
      </c>
      <c r="D144" s="73" t="s">
        <v>676</v>
      </c>
      <c r="E144" s="19" t="s">
        <v>884</v>
      </c>
      <c r="F144" s="205">
        <v>24700</v>
      </c>
      <c r="G144" s="205">
        <v>40167</v>
      </c>
      <c r="H144" s="205">
        <f t="shared" si="2"/>
        <v>-15467</v>
      </c>
      <c r="I144" s="205">
        <v>34083</v>
      </c>
    </row>
    <row r="145" spans="1:9">
      <c r="A145" s="73" t="s">
        <v>488</v>
      </c>
      <c r="B145" s="73" t="s">
        <v>311</v>
      </c>
      <c r="C145" s="73" t="s">
        <v>485</v>
      </c>
      <c r="D145" s="73" t="s">
        <v>677</v>
      </c>
      <c r="E145" s="19" t="s">
        <v>885</v>
      </c>
      <c r="F145" s="205">
        <v>32302079</v>
      </c>
      <c r="G145" s="205">
        <v>36403711</v>
      </c>
      <c r="H145" s="205">
        <f t="shared" si="2"/>
        <v>-4101632</v>
      </c>
      <c r="I145" s="205">
        <v>30468956</v>
      </c>
    </row>
    <row r="146" spans="1:9">
      <c r="A146" s="73" t="s">
        <v>488</v>
      </c>
      <c r="B146" s="73" t="s">
        <v>311</v>
      </c>
      <c r="C146" s="73" t="s">
        <v>485</v>
      </c>
      <c r="D146" s="73" t="s">
        <v>678</v>
      </c>
      <c r="E146" s="19" t="s">
        <v>236</v>
      </c>
      <c r="F146" s="205">
        <v>8870500</v>
      </c>
      <c r="G146" s="205">
        <v>9267930</v>
      </c>
      <c r="H146" s="205">
        <f t="shared" si="2"/>
        <v>-397430</v>
      </c>
      <c r="I146" s="205">
        <v>9700266</v>
      </c>
    </row>
    <row r="147" spans="1:9">
      <c r="A147" s="73" t="s">
        <v>488</v>
      </c>
      <c r="B147" s="73" t="s">
        <v>311</v>
      </c>
      <c r="C147" s="73" t="s">
        <v>485</v>
      </c>
      <c r="D147" s="73" t="s">
        <v>679</v>
      </c>
      <c r="E147" s="19" t="s">
        <v>237</v>
      </c>
      <c r="F147" s="205">
        <v>736000</v>
      </c>
      <c r="G147" s="205">
        <v>757761</v>
      </c>
      <c r="H147" s="205">
        <f t="shared" si="2"/>
        <v>-21761</v>
      </c>
      <c r="I147" s="205">
        <v>908959</v>
      </c>
    </row>
    <row r="148" spans="1:9">
      <c r="A148" s="73" t="s">
        <v>488</v>
      </c>
      <c r="B148" s="73" t="s">
        <v>311</v>
      </c>
      <c r="C148" s="73" t="s">
        <v>485</v>
      </c>
      <c r="D148" s="73" t="s">
        <v>680</v>
      </c>
      <c r="E148" s="19" t="s">
        <v>238</v>
      </c>
      <c r="F148" s="205">
        <v>4817000</v>
      </c>
      <c r="G148" s="205">
        <v>5517640</v>
      </c>
      <c r="H148" s="205">
        <f t="shared" si="2"/>
        <v>-700640</v>
      </c>
      <c r="I148" s="205">
        <v>5439731</v>
      </c>
    </row>
    <row r="149" spans="1:9">
      <c r="A149" s="73" t="s">
        <v>488</v>
      </c>
      <c r="B149" s="73" t="s">
        <v>311</v>
      </c>
      <c r="C149" s="73" t="s">
        <v>488</v>
      </c>
      <c r="D149" s="73" t="s">
        <v>681</v>
      </c>
      <c r="E149" s="19" t="s">
        <v>886</v>
      </c>
      <c r="F149" s="205">
        <v>32100</v>
      </c>
      <c r="G149" s="205">
        <v>26370</v>
      </c>
      <c r="H149" s="205">
        <f t="shared" si="2"/>
        <v>5730</v>
      </c>
      <c r="I149" s="205">
        <v>16148</v>
      </c>
    </row>
    <row r="150" spans="1:9">
      <c r="A150" s="73" t="s">
        <v>488</v>
      </c>
      <c r="B150" s="73" t="s">
        <v>311</v>
      </c>
      <c r="C150" s="73" t="s">
        <v>488</v>
      </c>
      <c r="D150" s="73" t="s">
        <v>682</v>
      </c>
      <c r="E150" s="19" t="s">
        <v>239</v>
      </c>
      <c r="F150" s="205">
        <v>73700</v>
      </c>
      <c r="G150" s="205">
        <v>33860</v>
      </c>
      <c r="H150" s="205">
        <f t="shared" si="2"/>
        <v>39840</v>
      </c>
      <c r="I150" s="205">
        <v>37990</v>
      </c>
    </row>
    <row r="151" spans="1:9">
      <c r="A151" s="73" t="s">
        <v>488</v>
      </c>
      <c r="B151" s="73" t="s">
        <v>311</v>
      </c>
      <c r="C151" s="73" t="s">
        <v>488</v>
      </c>
      <c r="D151" s="73" t="s">
        <v>683</v>
      </c>
      <c r="E151" s="19" t="s">
        <v>887</v>
      </c>
      <c r="F151" s="205">
        <v>23000</v>
      </c>
      <c r="G151" s="205">
        <v>2900</v>
      </c>
      <c r="H151" s="205">
        <f t="shared" si="2"/>
        <v>20100</v>
      </c>
      <c r="I151" s="206"/>
    </row>
    <row r="152" spans="1:9">
      <c r="A152" s="73" t="s">
        <v>488</v>
      </c>
      <c r="B152" s="73" t="s">
        <v>311</v>
      </c>
      <c r="C152" s="73" t="s">
        <v>684</v>
      </c>
      <c r="D152" s="73" t="s">
        <v>651</v>
      </c>
      <c r="E152" s="19" t="s">
        <v>868</v>
      </c>
      <c r="F152" s="205">
        <v>1525123</v>
      </c>
      <c r="G152" s="205">
        <v>1355859</v>
      </c>
      <c r="H152" s="205">
        <f t="shared" si="2"/>
        <v>169264</v>
      </c>
      <c r="I152" s="205">
        <v>1524377</v>
      </c>
    </row>
    <row r="153" spans="1:9">
      <c r="A153" s="73" t="s">
        <v>488</v>
      </c>
      <c r="B153" s="73" t="s">
        <v>311</v>
      </c>
      <c r="C153" s="73" t="s">
        <v>684</v>
      </c>
      <c r="D153" s="73" t="s">
        <v>685</v>
      </c>
      <c r="E153" s="19" t="s">
        <v>240</v>
      </c>
      <c r="F153" s="205">
        <v>953000</v>
      </c>
      <c r="G153" s="205">
        <v>951046</v>
      </c>
      <c r="H153" s="205">
        <f t="shared" si="2"/>
        <v>1954</v>
      </c>
      <c r="I153" s="205">
        <v>936495</v>
      </c>
    </row>
    <row r="154" spans="1:9">
      <c r="A154" s="73" t="s">
        <v>488</v>
      </c>
      <c r="B154" s="73" t="s">
        <v>284</v>
      </c>
      <c r="C154" s="73" t="s">
        <v>285</v>
      </c>
      <c r="D154" s="73" t="s">
        <v>686</v>
      </c>
      <c r="E154" s="19" t="s">
        <v>888</v>
      </c>
      <c r="F154" s="205">
        <v>1519000</v>
      </c>
      <c r="G154" s="205">
        <v>1385533</v>
      </c>
      <c r="H154" s="205">
        <f t="shared" si="2"/>
        <v>133467</v>
      </c>
      <c r="I154" s="205">
        <v>1593422</v>
      </c>
    </row>
    <row r="155" spans="1:9">
      <c r="A155" s="73" t="s">
        <v>488</v>
      </c>
      <c r="B155" s="73" t="s">
        <v>284</v>
      </c>
      <c r="C155" s="73" t="s">
        <v>285</v>
      </c>
      <c r="D155" s="73" t="s">
        <v>687</v>
      </c>
      <c r="E155" s="19" t="s">
        <v>889</v>
      </c>
      <c r="F155" s="205">
        <v>1091000</v>
      </c>
      <c r="G155" s="205">
        <v>874623</v>
      </c>
      <c r="H155" s="205">
        <f t="shared" si="2"/>
        <v>216377</v>
      </c>
      <c r="I155" s="205">
        <v>1022409</v>
      </c>
    </row>
    <row r="156" spans="1:9">
      <c r="A156" s="73" t="s">
        <v>488</v>
      </c>
      <c r="B156" s="73" t="s">
        <v>284</v>
      </c>
      <c r="C156" s="73" t="s">
        <v>285</v>
      </c>
      <c r="D156" s="73" t="s">
        <v>688</v>
      </c>
      <c r="E156" s="19" t="s">
        <v>890</v>
      </c>
      <c r="F156" s="205">
        <v>80000</v>
      </c>
      <c r="G156" s="205">
        <v>28008</v>
      </c>
      <c r="H156" s="205">
        <f t="shared" si="2"/>
        <v>51992</v>
      </c>
      <c r="I156" s="205">
        <v>11780</v>
      </c>
    </row>
    <row r="157" spans="1:9">
      <c r="A157" s="73" t="s">
        <v>488</v>
      </c>
      <c r="B157" s="73" t="s">
        <v>284</v>
      </c>
      <c r="C157" s="73" t="s">
        <v>285</v>
      </c>
      <c r="D157" s="73" t="s">
        <v>689</v>
      </c>
      <c r="E157" s="19" t="s">
        <v>891</v>
      </c>
      <c r="F157" s="205">
        <v>140000</v>
      </c>
      <c r="G157" s="205">
        <v>75228</v>
      </c>
      <c r="H157" s="205">
        <f t="shared" si="2"/>
        <v>64772</v>
      </c>
      <c r="I157" s="205">
        <v>59400</v>
      </c>
    </row>
    <row r="158" spans="1:9">
      <c r="A158" s="73" t="s">
        <v>488</v>
      </c>
      <c r="B158" s="73" t="s">
        <v>284</v>
      </c>
      <c r="C158" s="73" t="s">
        <v>285</v>
      </c>
      <c r="D158" s="73" t="s">
        <v>690</v>
      </c>
      <c r="E158" s="19" t="s">
        <v>892</v>
      </c>
      <c r="F158" s="205">
        <v>308000</v>
      </c>
      <c r="G158" s="205">
        <v>181412</v>
      </c>
      <c r="H158" s="205">
        <f t="shared" si="2"/>
        <v>126588</v>
      </c>
      <c r="I158" s="205">
        <v>40734</v>
      </c>
    </row>
    <row r="159" spans="1:9">
      <c r="A159" s="73" t="s">
        <v>488</v>
      </c>
      <c r="B159" s="73" t="s">
        <v>284</v>
      </c>
      <c r="C159" s="73" t="s">
        <v>285</v>
      </c>
      <c r="D159" s="73" t="s">
        <v>691</v>
      </c>
      <c r="E159" s="19" t="s">
        <v>893</v>
      </c>
      <c r="F159" s="205">
        <v>100000</v>
      </c>
      <c r="G159" s="205">
        <v>1950656</v>
      </c>
      <c r="H159" s="205">
        <f t="shared" si="2"/>
        <v>-1850656</v>
      </c>
      <c r="I159" s="205">
        <v>2735164</v>
      </c>
    </row>
    <row r="160" spans="1:9">
      <c r="A160" s="73" t="s">
        <v>488</v>
      </c>
      <c r="B160" s="73" t="s">
        <v>284</v>
      </c>
      <c r="C160" s="73" t="s">
        <v>285</v>
      </c>
      <c r="D160" s="73" t="s">
        <v>692</v>
      </c>
      <c r="E160" s="19" t="s">
        <v>894</v>
      </c>
      <c r="F160" s="205">
        <v>675000</v>
      </c>
      <c r="G160" s="205">
        <v>637123</v>
      </c>
      <c r="H160" s="205">
        <f t="shared" si="2"/>
        <v>37877</v>
      </c>
      <c r="I160" s="205">
        <v>592945</v>
      </c>
    </row>
    <row r="161" spans="1:9">
      <c r="A161" s="73" t="s">
        <v>488</v>
      </c>
      <c r="B161" s="73" t="s">
        <v>284</v>
      </c>
      <c r="C161" s="73" t="s">
        <v>285</v>
      </c>
      <c r="D161" s="73" t="s">
        <v>693</v>
      </c>
      <c r="E161" s="19" t="s">
        <v>895</v>
      </c>
      <c r="F161" s="205">
        <v>94000</v>
      </c>
      <c r="G161" s="205">
        <v>15960</v>
      </c>
      <c r="H161" s="205">
        <f t="shared" si="2"/>
        <v>78040</v>
      </c>
      <c r="I161" s="205">
        <v>62788</v>
      </c>
    </row>
    <row r="162" spans="1:9">
      <c r="A162" s="73" t="s">
        <v>488</v>
      </c>
      <c r="B162" s="73" t="s">
        <v>284</v>
      </c>
      <c r="C162" s="73" t="s">
        <v>285</v>
      </c>
      <c r="D162" s="73" t="s">
        <v>694</v>
      </c>
      <c r="E162" s="19" t="s">
        <v>896</v>
      </c>
      <c r="F162" s="205">
        <v>24000</v>
      </c>
      <c r="G162" s="205">
        <v>26971</v>
      </c>
      <c r="H162" s="205">
        <f t="shared" si="2"/>
        <v>-2971</v>
      </c>
      <c r="I162" s="206"/>
    </row>
    <row r="163" spans="1:9">
      <c r="A163" s="73" t="s">
        <v>488</v>
      </c>
      <c r="B163" s="73" t="s">
        <v>284</v>
      </c>
      <c r="C163" s="73" t="s">
        <v>292</v>
      </c>
      <c r="D163" s="73" t="s">
        <v>686</v>
      </c>
      <c r="E163" s="19" t="s">
        <v>888</v>
      </c>
      <c r="F163" s="205">
        <v>8000</v>
      </c>
      <c r="G163" s="205">
        <v>5073</v>
      </c>
      <c r="H163" s="205">
        <f t="shared" si="2"/>
        <v>2927</v>
      </c>
      <c r="I163" s="205">
        <v>2541</v>
      </c>
    </row>
    <row r="164" spans="1:9">
      <c r="A164" s="73" t="s">
        <v>488</v>
      </c>
      <c r="B164" s="73" t="s">
        <v>284</v>
      </c>
      <c r="C164" s="73" t="s">
        <v>292</v>
      </c>
      <c r="D164" s="73" t="s">
        <v>692</v>
      </c>
      <c r="E164" s="19" t="s">
        <v>894</v>
      </c>
      <c r="F164" s="206"/>
      <c r="G164" s="206"/>
      <c r="H164" s="205">
        <f t="shared" si="2"/>
        <v>0</v>
      </c>
      <c r="I164" s="205">
        <v>7986</v>
      </c>
    </row>
    <row r="165" spans="1:9">
      <c r="A165" s="73" t="s">
        <v>488</v>
      </c>
      <c r="B165" s="73" t="s">
        <v>284</v>
      </c>
      <c r="C165" s="73" t="s">
        <v>311</v>
      </c>
      <c r="D165" s="73" t="s">
        <v>695</v>
      </c>
      <c r="E165" s="19" t="s">
        <v>897</v>
      </c>
      <c r="F165" s="205">
        <v>25000</v>
      </c>
      <c r="G165" s="205">
        <v>39022</v>
      </c>
      <c r="H165" s="205">
        <f t="shared" si="2"/>
        <v>-14022</v>
      </c>
      <c r="I165" s="205">
        <v>30307</v>
      </c>
    </row>
    <row r="166" spans="1:9">
      <c r="A166" s="73" t="s">
        <v>488</v>
      </c>
      <c r="B166" s="73" t="s">
        <v>284</v>
      </c>
      <c r="C166" s="73" t="s">
        <v>311</v>
      </c>
      <c r="D166" s="73" t="s">
        <v>696</v>
      </c>
      <c r="E166" s="19" t="s">
        <v>898</v>
      </c>
      <c r="F166" s="205">
        <v>73610</v>
      </c>
      <c r="G166" s="205">
        <v>126244</v>
      </c>
      <c r="H166" s="205">
        <f t="shared" si="2"/>
        <v>-52634</v>
      </c>
      <c r="I166" s="205">
        <v>108794</v>
      </c>
    </row>
    <row r="167" spans="1:9">
      <c r="A167" s="73" t="s">
        <v>488</v>
      </c>
      <c r="B167" s="73" t="s">
        <v>284</v>
      </c>
      <c r="C167" s="73" t="s">
        <v>311</v>
      </c>
      <c r="D167" s="73" t="s">
        <v>697</v>
      </c>
      <c r="E167" s="19" t="s">
        <v>899</v>
      </c>
      <c r="F167" s="205">
        <v>504800</v>
      </c>
      <c r="G167" s="205">
        <v>527734</v>
      </c>
      <c r="H167" s="205">
        <f t="shared" si="2"/>
        <v>-22934</v>
      </c>
      <c r="I167" s="205">
        <v>651163</v>
      </c>
    </row>
    <row r="168" spans="1:9">
      <c r="A168" s="73" t="s">
        <v>488</v>
      </c>
      <c r="B168" s="73" t="s">
        <v>284</v>
      </c>
      <c r="C168" s="73" t="s">
        <v>311</v>
      </c>
      <c r="D168" s="73" t="s">
        <v>698</v>
      </c>
      <c r="E168" s="19" t="s">
        <v>900</v>
      </c>
      <c r="F168" s="205">
        <v>255750</v>
      </c>
      <c r="G168" s="205">
        <v>398321</v>
      </c>
      <c r="H168" s="205">
        <f t="shared" si="2"/>
        <v>-142571</v>
      </c>
      <c r="I168" s="205">
        <v>386432</v>
      </c>
    </row>
    <row r="169" spans="1:9">
      <c r="A169" s="73" t="s">
        <v>488</v>
      </c>
      <c r="B169" s="73" t="s">
        <v>284</v>
      </c>
      <c r="C169" s="73" t="s">
        <v>284</v>
      </c>
      <c r="D169" s="73" t="s">
        <v>697</v>
      </c>
      <c r="E169" s="19" t="s">
        <v>899</v>
      </c>
      <c r="F169" s="205">
        <v>139000</v>
      </c>
      <c r="G169" s="206"/>
      <c r="H169" s="205">
        <f t="shared" si="2"/>
        <v>139000</v>
      </c>
      <c r="I169" s="206"/>
    </row>
    <row r="170" spans="1:9">
      <c r="A170" s="73" t="s">
        <v>488</v>
      </c>
      <c r="B170" s="73" t="s">
        <v>284</v>
      </c>
      <c r="C170" s="73" t="s">
        <v>284</v>
      </c>
      <c r="D170" s="73" t="s">
        <v>698</v>
      </c>
      <c r="E170" s="19" t="s">
        <v>900</v>
      </c>
      <c r="F170" s="205">
        <v>102200</v>
      </c>
      <c r="G170" s="206"/>
      <c r="H170" s="205">
        <f t="shared" si="2"/>
        <v>102200</v>
      </c>
      <c r="I170" s="206"/>
    </row>
    <row r="171" spans="1:9">
      <c r="A171" s="73" t="s">
        <v>488</v>
      </c>
      <c r="B171" s="73" t="s">
        <v>284</v>
      </c>
      <c r="C171" s="73" t="s">
        <v>485</v>
      </c>
      <c r="D171" s="73" t="s">
        <v>692</v>
      </c>
      <c r="E171" s="19" t="s">
        <v>894</v>
      </c>
      <c r="F171" s="206"/>
      <c r="G171" s="206"/>
      <c r="H171" s="205">
        <f t="shared" si="2"/>
        <v>0</v>
      </c>
      <c r="I171" s="205">
        <v>313</v>
      </c>
    </row>
    <row r="172" spans="1:9">
      <c r="A172" s="73" t="s">
        <v>488</v>
      </c>
      <c r="B172" s="73" t="s">
        <v>284</v>
      </c>
      <c r="C172" s="73" t="s">
        <v>485</v>
      </c>
      <c r="D172" s="73" t="s">
        <v>699</v>
      </c>
      <c r="E172" s="19" t="s">
        <v>901</v>
      </c>
      <c r="F172" s="205">
        <v>185000</v>
      </c>
      <c r="G172" s="205">
        <v>171801</v>
      </c>
      <c r="H172" s="205">
        <f t="shared" si="2"/>
        <v>13199</v>
      </c>
      <c r="I172" s="205">
        <v>131041</v>
      </c>
    </row>
    <row r="173" spans="1:9">
      <c r="A173" s="73" t="s">
        <v>488</v>
      </c>
      <c r="B173" s="73" t="s">
        <v>284</v>
      </c>
      <c r="C173" s="73" t="s">
        <v>485</v>
      </c>
      <c r="D173" s="73" t="s">
        <v>700</v>
      </c>
      <c r="E173" s="19" t="s">
        <v>902</v>
      </c>
      <c r="F173" s="205">
        <v>24000</v>
      </c>
      <c r="G173" s="205">
        <v>18606</v>
      </c>
      <c r="H173" s="205">
        <f t="shared" si="2"/>
        <v>5394</v>
      </c>
      <c r="I173" s="205">
        <v>43524</v>
      </c>
    </row>
    <row r="174" spans="1:9">
      <c r="A174" s="73" t="s">
        <v>488</v>
      </c>
      <c r="B174" s="73" t="s">
        <v>284</v>
      </c>
      <c r="C174" s="73" t="s">
        <v>485</v>
      </c>
      <c r="D174" s="73" t="s">
        <v>701</v>
      </c>
      <c r="E174" s="19" t="s">
        <v>903</v>
      </c>
      <c r="F174" s="205">
        <v>728000</v>
      </c>
      <c r="G174" s="205">
        <v>1398470</v>
      </c>
      <c r="H174" s="205">
        <f t="shared" si="2"/>
        <v>-670470</v>
      </c>
      <c r="I174" s="205">
        <v>1340020</v>
      </c>
    </row>
    <row r="175" spans="1:9">
      <c r="A175" s="73" t="s">
        <v>488</v>
      </c>
      <c r="B175" s="73" t="s">
        <v>284</v>
      </c>
      <c r="C175" s="73" t="s">
        <v>485</v>
      </c>
      <c r="D175" s="73" t="s">
        <v>702</v>
      </c>
      <c r="E175" s="19" t="s">
        <v>904</v>
      </c>
      <c r="F175" s="205">
        <v>809000</v>
      </c>
      <c r="G175" s="205">
        <v>939661</v>
      </c>
      <c r="H175" s="205">
        <f t="shared" si="2"/>
        <v>-130661</v>
      </c>
      <c r="I175" s="205">
        <v>879747</v>
      </c>
    </row>
    <row r="176" spans="1:9">
      <c r="A176" s="73" t="s">
        <v>488</v>
      </c>
      <c r="B176" s="73" t="s">
        <v>284</v>
      </c>
      <c r="C176" s="73" t="s">
        <v>485</v>
      </c>
      <c r="D176" s="73" t="s">
        <v>703</v>
      </c>
      <c r="E176" s="19" t="s">
        <v>905</v>
      </c>
      <c r="F176" s="205">
        <v>201000</v>
      </c>
      <c r="G176" s="205">
        <v>374362</v>
      </c>
      <c r="H176" s="205">
        <f t="shared" si="2"/>
        <v>-173362</v>
      </c>
      <c r="I176" s="205">
        <v>487671</v>
      </c>
    </row>
    <row r="177" spans="1:9">
      <c r="A177" s="73" t="s">
        <v>488</v>
      </c>
      <c r="B177" s="73" t="s">
        <v>284</v>
      </c>
      <c r="C177" s="73" t="s">
        <v>485</v>
      </c>
      <c r="D177" s="73" t="s">
        <v>704</v>
      </c>
      <c r="E177" s="19" t="s">
        <v>906</v>
      </c>
      <c r="F177" s="205">
        <v>1000</v>
      </c>
      <c r="G177" s="205">
        <v>1924</v>
      </c>
      <c r="H177" s="205">
        <f t="shared" si="2"/>
        <v>-924</v>
      </c>
      <c r="I177" s="206"/>
    </row>
    <row r="178" spans="1:9">
      <c r="A178" s="73" t="s">
        <v>488</v>
      </c>
      <c r="B178" s="73" t="s">
        <v>284</v>
      </c>
      <c r="C178" s="73" t="s">
        <v>485</v>
      </c>
      <c r="D178" s="73" t="s">
        <v>705</v>
      </c>
      <c r="E178" s="19" t="s">
        <v>907</v>
      </c>
      <c r="F178" s="205">
        <v>421000</v>
      </c>
      <c r="G178" s="205">
        <v>499548</v>
      </c>
      <c r="H178" s="205">
        <f t="shared" si="2"/>
        <v>-78548</v>
      </c>
      <c r="I178" s="205">
        <v>332043</v>
      </c>
    </row>
    <row r="179" spans="1:9">
      <c r="A179" s="73" t="s">
        <v>488</v>
      </c>
      <c r="B179" s="73" t="s">
        <v>284</v>
      </c>
      <c r="C179" s="73" t="s">
        <v>485</v>
      </c>
      <c r="D179" s="73" t="s">
        <v>706</v>
      </c>
      <c r="E179" s="19" t="s">
        <v>908</v>
      </c>
      <c r="F179" s="205">
        <v>75000</v>
      </c>
      <c r="G179" s="205">
        <v>88991</v>
      </c>
      <c r="H179" s="205">
        <f t="shared" si="2"/>
        <v>-13991</v>
      </c>
      <c r="I179" s="205">
        <v>235444</v>
      </c>
    </row>
    <row r="180" spans="1:9">
      <c r="A180" s="73" t="s">
        <v>488</v>
      </c>
      <c r="B180" s="73" t="s">
        <v>284</v>
      </c>
      <c r="C180" s="73" t="s">
        <v>485</v>
      </c>
      <c r="D180" s="73" t="s">
        <v>707</v>
      </c>
      <c r="E180" s="19" t="s">
        <v>909</v>
      </c>
      <c r="F180" s="205">
        <v>319000</v>
      </c>
      <c r="G180" s="205">
        <v>791270</v>
      </c>
      <c r="H180" s="205">
        <f t="shared" si="2"/>
        <v>-472270</v>
      </c>
      <c r="I180" s="205">
        <v>645534</v>
      </c>
    </row>
    <row r="181" spans="1:9">
      <c r="A181" s="73" t="s">
        <v>488</v>
      </c>
      <c r="B181" s="73" t="s">
        <v>284</v>
      </c>
      <c r="C181" s="73" t="s">
        <v>488</v>
      </c>
      <c r="D181" s="73" t="s">
        <v>700</v>
      </c>
      <c r="E181" s="19" t="s">
        <v>902</v>
      </c>
      <c r="F181" s="205">
        <v>10000</v>
      </c>
      <c r="G181" s="206"/>
      <c r="H181" s="205">
        <f t="shared" si="2"/>
        <v>10000</v>
      </c>
      <c r="I181" s="206"/>
    </row>
    <row r="182" spans="1:9">
      <c r="A182" s="73" t="s">
        <v>488</v>
      </c>
      <c r="B182" s="73" t="s">
        <v>284</v>
      </c>
      <c r="C182" s="73" t="s">
        <v>488</v>
      </c>
      <c r="D182" s="73" t="s">
        <v>702</v>
      </c>
      <c r="E182" s="19" t="s">
        <v>904</v>
      </c>
      <c r="F182" s="205">
        <v>18000</v>
      </c>
      <c r="G182" s="205">
        <v>2085</v>
      </c>
      <c r="H182" s="205">
        <f t="shared" si="2"/>
        <v>15915</v>
      </c>
      <c r="I182" s="205">
        <v>2948</v>
      </c>
    </row>
    <row r="183" spans="1:9">
      <c r="A183" s="73" t="s">
        <v>488</v>
      </c>
      <c r="B183" s="73" t="s">
        <v>284</v>
      </c>
      <c r="C183" s="73" t="s">
        <v>488</v>
      </c>
      <c r="D183" s="73" t="s">
        <v>703</v>
      </c>
      <c r="E183" s="19" t="s">
        <v>905</v>
      </c>
      <c r="F183" s="205">
        <v>141000</v>
      </c>
      <c r="G183" s="205">
        <v>395</v>
      </c>
      <c r="H183" s="205">
        <f t="shared" si="2"/>
        <v>140605</v>
      </c>
      <c r="I183" s="205">
        <v>280</v>
      </c>
    </row>
    <row r="184" spans="1:9">
      <c r="A184" s="73" t="s">
        <v>488</v>
      </c>
      <c r="B184" s="73" t="s">
        <v>284</v>
      </c>
      <c r="C184" s="73" t="s">
        <v>488</v>
      </c>
      <c r="D184" s="73" t="s">
        <v>704</v>
      </c>
      <c r="E184" s="19" t="s">
        <v>906</v>
      </c>
      <c r="F184" s="205">
        <v>1000</v>
      </c>
      <c r="G184" s="205">
        <v>2460</v>
      </c>
      <c r="H184" s="205">
        <f t="shared" si="2"/>
        <v>-1460</v>
      </c>
      <c r="I184" s="205">
        <v>2500</v>
      </c>
    </row>
    <row r="185" spans="1:9">
      <c r="A185" s="73" t="s">
        <v>488</v>
      </c>
      <c r="B185" s="73" t="s">
        <v>284</v>
      </c>
      <c r="C185" s="73" t="s">
        <v>488</v>
      </c>
      <c r="D185" s="73" t="s">
        <v>705</v>
      </c>
      <c r="E185" s="19" t="s">
        <v>907</v>
      </c>
      <c r="F185" s="205">
        <v>46000</v>
      </c>
      <c r="G185" s="205">
        <v>58821</v>
      </c>
      <c r="H185" s="205">
        <f t="shared" si="2"/>
        <v>-12821</v>
      </c>
      <c r="I185" s="205">
        <v>53243</v>
      </c>
    </row>
    <row r="186" spans="1:9">
      <c r="A186" s="73" t="s">
        <v>488</v>
      </c>
      <c r="B186" s="73" t="s">
        <v>284</v>
      </c>
      <c r="C186" s="73" t="s">
        <v>488</v>
      </c>
      <c r="D186" s="73" t="s">
        <v>706</v>
      </c>
      <c r="E186" s="19" t="s">
        <v>908</v>
      </c>
      <c r="F186" s="205">
        <v>1000</v>
      </c>
      <c r="G186" s="206"/>
      <c r="H186" s="205">
        <f t="shared" si="2"/>
        <v>1000</v>
      </c>
      <c r="I186" s="206"/>
    </row>
    <row r="187" spans="1:9">
      <c r="A187" s="73" t="s">
        <v>488</v>
      </c>
      <c r="B187" s="73" t="s">
        <v>284</v>
      </c>
      <c r="C187" s="73" t="s">
        <v>488</v>
      </c>
      <c r="D187" s="73" t="s">
        <v>707</v>
      </c>
      <c r="E187" s="19" t="s">
        <v>909</v>
      </c>
      <c r="F187" s="205">
        <v>1000</v>
      </c>
      <c r="G187" s="205">
        <v>1777</v>
      </c>
      <c r="H187" s="205">
        <f t="shared" si="2"/>
        <v>-777</v>
      </c>
      <c r="I187" s="206"/>
    </row>
    <row r="188" spans="1:9">
      <c r="A188" s="73" t="s">
        <v>488</v>
      </c>
      <c r="B188" s="73" t="s">
        <v>284</v>
      </c>
      <c r="C188" s="73" t="s">
        <v>603</v>
      </c>
      <c r="D188" s="73" t="s">
        <v>708</v>
      </c>
      <c r="E188" s="19" t="s">
        <v>910</v>
      </c>
      <c r="F188" s="205">
        <v>7171478</v>
      </c>
      <c r="G188" s="205">
        <v>6536317</v>
      </c>
      <c r="H188" s="205">
        <f t="shared" si="2"/>
        <v>635161</v>
      </c>
      <c r="I188" s="205">
        <v>5212547</v>
      </c>
    </row>
    <row r="189" spans="1:9">
      <c r="A189" s="73" t="s">
        <v>488</v>
      </c>
      <c r="B189" s="73" t="s">
        <v>284</v>
      </c>
      <c r="C189" s="73" t="s">
        <v>603</v>
      </c>
      <c r="D189" s="73" t="s">
        <v>709</v>
      </c>
      <c r="E189" s="19" t="s">
        <v>254</v>
      </c>
      <c r="F189" s="205">
        <v>35000</v>
      </c>
      <c r="G189" s="205">
        <v>5002</v>
      </c>
      <c r="H189" s="205">
        <f t="shared" si="2"/>
        <v>29998</v>
      </c>
      <c r="I189" s="205">
        <v>1378</v>
      </c>
    </row>
    <row r="190" spans="1:9">
      <c r="A190" s="73" t="s">
        <v>488</v>
      </c>
      <c r="B190" s="73" t="s">
        <v>284</v>
      </c>
      <c r="C190" s="73" t="s">
        <v>603</v>
      </c>
      <c r="D190" s="73" t="s">
        <v>710</v>
      </c>
      <c r="E190" s="19" t="s">
        <v>255</v>
      </c>
      <c r="F190" s="205">
        <v>500000</v>
      </c>
      <c r="G190" s="205">
        <v>81352</v>
      </c>
      <c r="H190" s="205">
        <f t="shared" si="2"/>
        <v>418648</v>
      </c>
      <c r="I190" s="205">
        <v>119516</v>
      </c>
    </row>
    <row r="191" spans="1:9">
      <c r="A191" s="73" t="s">
        <v>488</v>
      </c>
      <c r="B191" s="73" t="s">
        <v>284</v>
      </c>
      <c r="C191" s="73" t="s">
        <v>603</v>
      </c>
      <c r="D191" s="73" t="s">
        <v>711</v>
      </c>
      <c r="E191" s="19" t="s">
        <v>911</v>
      </c>
      <c r="F191" s="205">
        <v>50000</v>
      </c>
      <c r="G191" s="205">
        <v>68818</v>
      </c>
      <c r="H191" s="205">
        <f t="shared" si="2"/>
        <v>-18818</v>
      </c>
      <c r="I191" s="205">
        <v>19351</v>
      </c>
    </row>
    <row r="192" spans="1:9">
      <c r="A192" s="73" t="s">
        <v>488</v>
      </c>
      <c r="B192" s="73" t="s">
        <v>284</v>
      </c>
      <c r="C192" s="73" t="s">
        <v>603</v>
      </c>
      <c r="D192" s="73" t="s">
        <v>712</v>
      </c>
      <c r="E192" s="19" t="s">
        <v>912</v>
      </c>
      <c r="F192" s="205">
        <v>25000</v>
      </c>
      <c r="G192" s="205">
        <v>19510</v>
      </c>
      <c r="H192" s="205">
        <f t="shared" si="2"/>
        <v>5490</v>
      </c>
      <c r="I192" s="205">
        <v>25169</v>
      </c>
    </row>
    <row r="193" spans="1:9">
      <c r="A193" s="73" t="s">
        <v>488</v>
      </c>
      <c r="B193" s="73" t="s">
        <v>284</v>
      </c>
      <c r="C193" s="73" t="s">
        <v>603</v>
      </c>
      <c r="D193" s="73" t="s">
        <v>713</v>
      </c>
      <c r="E193" s="19" t="s">
        <v>913</v>
      </c>
      <c r="F193" s="205">
        <v>100000</v>
      </c>
      <c r="G193" s="205">
        <v>38499</v>
      </c>
      <c r="H193" s="205">
        <f t="shared" si="2"/>
        <v>61501</v>
      </c>
      <c r="I193" s="205">
        <v>27168</v>
      </c>
    </row>
    <row r="194" spans="1:9">
      <c r="A194" s="73" t="s">
        <v>488</v>
      </c>
      <c r="B194" s="73" t="s">
        <v>284</v>
      </c>
      <c r="C194" s="73" t="s">
        <v>603</v>
      </c>
      <c r="D194" s="73" t="s">
        <v>714</v>
      </c>
      <c r="E194" s="19" t="s">
        <v>914</v>
      </c>
      <c r="F194" s="205">
        <v>1000000</v>
      </c>
      <c r="G194" s="205">
        <v>435917</v>
      </c>
      <c r="H194" s="205">
        <f t="shared" si="2"/>
        <v>564083</v>
      </c>
      <c r="I194" s="205">
        <v>829788</v>
      </c>
    </row>
    <row r="195" spans="1:9">
      <c r="A195" s="73" t="s">
        <v>488</v>
      </c>
      <c r="B195" s="73" t="s">
        <v>284</v>
      </c>
      <c r="C195" s="73" t="s">
        <v>603</v>
      </c>
      <c r="D195" s="73" t="s">
        <v>715</v>
      </c>
      <c r="E195" s="19" t="s">
        <v>256</v>
      </c>
      <c r="F195" s="205">
        <v>45000</v>
      </c>
      <c r="G195" s="205">
        <v>22358</v>
      </c>
      <c r="H195" s="205">
        <f t="shared" si="2"/>
        <v>22642</v>
      </c>
      <c r="I195" s="205">
        <v>41982</v>
      </c>
    </row>
    <row r="196" spans="1:9">
      <c r="A196" s="73" t="s">
        <v>488</v>
      </c>
      <c r="B196" s="73" t="s">
        <v>284</v>
      </c>
      <c r="C196" s="73" t="s">
        <v>603</v>
      </c>
      <c r="D196" s="73" t="s">
        <v>716</v>
      </c>
      <c r="E196" s="19" t="s">
        <v>257</v>
      </c>
      <c r="F196" s="205">
        <v>25000</v>
      </c>
      <c r="G196" s="205">
        <v>7110</v>
      </c>
      <c r="H196" s="205">
        <f t="shared" si="2"/>
        <v>17890</v>
      </c>
      <c r="I196" s="205">
        <v>5127</v>
      </c>
    </row>
    <row r="197" spans="1:9">
      <c r="A197" s="73" t="s">
        <v>488</v>
      </c>
      <c r="B197" s="73" t="s">
        <v>284</v>
      </c>
      <c r="C197" s="73" t="s">
        <v>603</v>
      </c>
      <c r="D197" s="73" t="s">
        <v>717</v>
      </c>
      <c r="E197" s="19" t="s">
        <v>915</v>
      </c>
      <c r="F197" s="206"/>
      <c r="G197" s="205">
        <v>115940</v>
      </c>
      <c r="H197" s="205">
        <f t="shared" si="2"/>
        <v>-115940</v>
      </c>
      <c r="I197" s="205">
        <v>697303</v>
      </c>
    </row>
    <row r="198" spans="1:9">
      <c r="A198" s="73" t="s">
        <v>488</v>
      </c>
      <c r="B198" s="73" t="s">
        <v>284</v>
      </c>
      <c r="C198" s="73" t="s">
        <v>603</v>
      </c>
      <c r="D198" s="73" t="s">
        <v>667</v>
      </c>
      <c r="E198" s="19" t="s">
        <v>879</v>
      </c>
      <c r="F198" s="206"/>
      <c r="G198" s="206"/>
      <c r="H198" s="205">
        <f t="shared" si="2"/>
        <v>0</v>
      </c>
      <c r="I198" s="205">
        <v>50</v>
      </c>
    </row>
    <row r="199" spans="1:9">
      <c r="A199" s="73" t="s">
        <v>488</v>
      </c>
      <c r="B199" s="73" t="s">
        <v>284</v>
      </c>
      <c r="C199" s="73" t="s">
        <v>603</v>
      </c>
      <c r="D199" s="73" t="s">
        <v>718</v>
      </c>
      <c r="E199" s="19" t="s">
        <v>916</v>
      </c>
      <c r="F199" s="206"/>
      <c r="G199" s="206"/>
      <c r="H199" s="205">
        <f t="shared" si="2"/>
        <v>0</v>
      </c>
      <c r="I199" s="205">
        <v>95</v>
      </c>
    </row>
    <row r="200" spans="1:9">
      <c r="A200" s="73" t="s">
        <v>488</v>
      </c>
      <c r="B200" s="73" t="s">
        <v>284</v>
      </c>
      <c r="C200" s="73" t="s">
        <v>603</v>
      </c>
      <c r="D200" s="73" t="s">
        <v>719</v>
      </c>
      <c r="E200" s="19" t="s">
        <v>258</v>
      </c>
      <c r="F200" s="205">
        <v>1731338</v>
      </c>
      <c r="G200" s="205">
        <v>2404961</v>
      </c>
      <c r="H200" s="205">
        <f t="shared" ref="H200:H263" si="3">F200-G200</f>
        <v>-673623</v>
      </c>
      <c r="I200" s="205">
        <v>2163946</v>
      </c>
    </row>
    <row r="201" spans="1:9">
      <c r="A201" s="73" t="s">
        <v>488</v>
      </c>
      <c r="B201" s="73" t="s">
        <v>284</v>
      </c>
      <c r="C201" s="73" t="s">
        <v>603</v>
      </c>
      <c r="D201" s="73" t="s">
        <v>720</v>
      </c>
      <c r="E201" s="19" t="s">
        <v>259</v>
      </c>
      <c r="F201" s="205">
        <v>300000</v>
      </c>
      <c r="G201" s="205">
        <v>371652</v>
      </c>
      <c r="H201" s="205">
        <f t="shared" si="3"/>
        <v>-71652</v>
      </c>
      <c r="I201" s="205">
        <v>358681</v>
      </c>
    </row>
    <row r="202" spans="1:9">
      <c r="A202" s="73" t="s">
        <v>488</v>
      </c>
      <c r="B202" s="73" t="s">
        <v>284</v>
      </c>
      <c r="C202" s="73" t="s">
        <v>603</v>
      </c>
      <c r="D202" s="73" t="s">
        <v>721</v>
      </c>
      <c r="E202" s="19" t="s">
        <v>917</v>
      </c>
      <c r="F202" s="205">
        <v>15000</v>
      </c>
      <c r="G202" s="205">
        <v>27863</v>
      </c>
      <c r="H202" s="205">
        <f t="shared" si="3"/>
        <v>-12863</v>
      </c>
      <c r="I202" s="205">
        <v>50861</v>
      </c>
    </row>
    <row r="203" spans="1:9">
      <c r="A203" s="73" t="s">
        <v>488</v>
      </c>
      <c r="B203" s="73" t="s">
        <v>284</v>
      </c>
      <c r="C203" s="73" t="s">
        <v>603</v>
      </c>
      <c r="D203" s="73" t="s">
        <v>722</v>
      </c>
      <c r="E203" s="19" t="s">
        <v>918</v>
      </c>
      <c r="F203" s="205">
        <v>5000</v>
      </c>
      <c r="G203" s="205">
        <v>2097</v>
      </c>
      <c r="H203" s="205">
        <f t="shared" si="3"/>
        <v>2903</v>
      </c>
      <c r="I203" s="205">
        <v>1168</v>
      </c>
    </row>
    <row r="204" spans="1:9">
      <c r="A204" s="73" t="s">
        <v>488</v>
      </c>
      <c r="B204" s="73" t="s">
        <v>284</v>
      </c>
      <c r="C204" s="73" t="s">
        <v>603</v>
      </c>
      <c r="D204" s="73" t="s">
        <v>723</v>
      </c>
      <c r="E204" s="19" t="s">
        <v>919</v>
      </c>
      <c r="F204" s="206"/>
      <c r="G204" s="205">
        <v>6194</v>
      </c>
      <c r="H204" s="205">
        <f t="shared" si="3"/>
        <v>-6194</v>
      </c>
      <c r="I204" s="205">
        <v>18458</v>
      </c>
    </row>
    <row r="205" spans="1:9">
      <c r="A205" s="73" t="s">
        <v>488</v>
      </c>
      <c r="B205" s="73" t="s">
        <v>284</v>
      </c>
      <c r="C205" s="73" t="s">
        <v>603</v>
      </c>
      <c r="D205" s="73" t="s">
        <v>724</v>
      </c>
      <c r="E205" s="19" t="s">
        <v>920</v>
      </c>
      <c r="F205" s="205">
        <v>5000</v>
      </c>
      <c r="G205" s="205">
        <v>2106</v>
      </c>
      <c r="H205" s="205">
        <f t="shared" si="3"/>
        <v>2894</v>
      </c>
      <c r="I205" s="205">
        <v>3413</v>
      </c>
    </row>
    <row r="206" spans="1:9">
      <c r="A206" s="73" t="s">
        <v>488</v>
      </c>
      <c r="B206" s="73" t="s">
        <v>284</v>
      </c>
      <c r="C206" s="73" t="s">
        <v>603</v>
      </c>
      <c r="D206" s="73" t="s">
        <v>725</v>
      </c>
      <c r="E206" s="19" t="s">
        <v>921</v>
      </c>
      <c r="F206" s="205">
        <v>10000</v>
      </c>
      <c r="G206" s="205">
        <v>46074</v>
      </c>
      <c r="H206" s="205">
        <f t="shared" si="3"/>
        <v>-36074</v>
      </c>
      <c r="I206" s="205">
        <v>12394</v>
      </c>
    </row>
    <row r="207" spans="1:9">
      <c r="A207" s="73" t="s">
        <v>488</v>
      </c>
      <c r="B207" s="73" t="s">
        <v>284</v>
      </c>
      <c r="C207" s="73" t="s">
        <v>603</v>
      </c>
      <c r="D207" s="73" t="s">
        <v>726</v>
      </c>
      <c r="E207" s="19" t="s">
        <v>922</v>
      </c>
      <c r="F207" s="205">
        <v>12500</v>
      </c>
      <c r="G207" s="205">
        <v>4654</v>
      </c>
      <c r="H207" s="205">
        <f t="shared" si="3"/>
        <v>7846</v>
      </c>
      <c r="I207" s="205">
        <v>4015</v>
      </c>
    </row>
    <row r="208" spans="1:9">
      <c r="A208" s="73" t="s">
        <v>488</v>
      </c>
      <c r="B208" s="73" t="s">
        <v>284</v>
      </c>
      <c r="C208" s="73" t="s">
        <v>603</v>
      </c>
      <c r="D208" s="73" t="s">
        <v>727</v>
      </c>
      <c r="E208" s="19" t="s">
        <v>923</v>
      </c>
      <c r="F208" s="205">
        <v>10000</v>
      </c>
      <c r="G208" s="205">
        <v>130</v>
      </c>
      <c r="H208" s="205">
        <f t="shared" si="3"/>
        <v>9870</v>
      </c>
      <c r="I208" s="205">
        <v>4998</v>
      </c>
    </row>
    <row r="209" spans="1:9">
      <c r="A209" s="73" t="s">
        <v>488</v>
      </c>
      <c r="B209" s="73" t="s">
        <v>485</v>
      </c>
      <c r="C209" s="73" t="s">
        <v>285</v>
      </c>
      <c r="D209" s="73" t="s">
        <v>728</v>
      </c>
      <c r="E209" s="19" t="s">
        <v>924</v>
      </c>
      <c r="F209" s="206"/>
      <c r="G209" s="206"/>
      <c r="H209" s="205">
        <f t="shared" si="3"/>
        <v>0</v>
      </c>
      <c r="I209" s="205">
        <v>367</v>
      </c>
    </row>
    <row r="210" spans="1:9">
      <c r="A210" s="73" t="s">
        <v>488</v>
      </c>
      <c r="B210" s="73" t="s">
        <v>485</v>
      </c>
      <c r="C210" s="73" t="s">
        <v>285</v>
      </c>
      <c r="D210" s="73" t="s">
        <v>729</v>
      </c>
      <c r="E210" s="19" t="s">
        <v>925</v>
      </c>
      <c r="F210" s="205">
        <v>2045000</v>
      </c>
      <c r="G210" s="205">
        <v>2598069</v>
      </c>
      <c r="H210" s="205">
        <f t="shared" si="3"/>
        <v>-553069</v>
      </c>
      <c r="I210" s="205">
        <v>2556088</v>
      </c>
    </row>
    <row r="211" spans="1:9">
      <c r="A211" s="73" t="s">
        <v>488</v>
      </c>
      <c r="B211" s="73" t="s">
        <v>485</v>
      </c>
      <c r="C211" s="73" t="s">
        <v>285</v>
      </c>
      <c r="D211" s="73" t="s">
        <v>730</v>
      </c>
      <c r="E211" s="19" t="s">
        <v>926</v>
      </c>
      <c r="F211" s="205">
        <v>5059511</v>
      </c>
      <c r="G211" s="205">
        <v>6667317</v>
      </c>
      <c r="H211" s="205">
        <f t="shared" si="3"/>
        <v>-1607806</v>
      </c>
      <c r="I211" s="205">
        <v>7401537</v>
      </c>
    </row>
    <row r="212" spans="1:9">
      <c r="A212" s="73" t="s">
        <v>488</v>
      </c>
      <c r="B212" s="73" t="s">
        <v>485</v>
      </c>
      <c r="C212" s="73" t="s">
        <v>292</v>
      </c>
      <c r="D212" s="73" t="s">
        <v>729</v>
      </c>
      <c r="E212" s="19" t="s">
        <v>925</v>
      </c>
      <c r="F212" s="205">
        <v>30000</v>
      </c>
      <c r="G212" s="206"/>
      <c r="H212" s="205">
        <f t="shared" si="3"/>
        <v>30000</v>
      </c>
      <c r="I212" s="205">
        <v>38505</v>
      </c>
    </row>
    <row r="213" spans="1:9">
      <c r="A213" s="73" t="s">
        <v>488</v>
      </c>
      <c r="B213" s="73" t="s">
        <v>485</v>
      </c>
      <c r="C213" s="73" t="s">
        <v>292</v>
      </c>
      <c r="D213" s="73" t="s">
        <v>730</v>
      </c>
      <c r="E213" s="19" t="s">
        <v>926</v>
      </c>
      <c r="F213" s="205">
        <v>119150</v>
      </c>
      <c r="G213" s="205">
        <v>80740</v>
      </c>
      <c r="H213" s="205">
        <f t="shared" si="3"/>
        <v>38410</v>
      </c>
      <c r="I213" s="205">
        <v>48691</v>
      </c>
    </row>
    <row r="214" spans="1:9">
      <c r="A214" s="73" t="s">
        <v>488</v>
      </c>
      <c r="B214" s="73" t="s">
        <v>485</v>
      </c>
      <c r="C214" s="73" t="s">
        <v>311</v>
      </c>
      <c r="D214" s="73" t="s">
        <v>731</v>
      </c>
      <c r="E214" s="19" t="s">
        <v>927</v>
      </c>
      <c r="F214" s="205">
        <v>1458080</v>
      </c>
      <c r="G214" s="205">
        <v>1094486</v>
      </c>
      <c r="H214" s="205">
        <f t="shared" si="3"/>
        <v>363594</v>
      </c>
      <c r="I214" s="205">
        <v>986524</v>
      </c>
    </row>
    <row r="215" spans="1:9">
      <c r="A215" s="73" t="s">
        <v>488</v>
      </c>
      <c r="B215" s="73" t="s">
        <v>485</v>
      </c>
      <c r="C215" s="73" t="s">
        <v>311</v>
      </c>
      <c r="D215" s="73" t="s">
        <v>732</v>
      </c>
      <c r="E215" s="19" t="s">
        <v>928</v>
      </c>
      <c r="F215" s="205">
        <v>157300</v>
      </c>
      <c r="G215" s="205">
        <v>154070</v>
      </c>
      <c r="H215" s="205">
        <f t="shared" si="3"/>
        <v>3230</v>
      </c>
      <c r="I215" s="205">
        <v>167430</v>
      </c>
    </row>
    <row r="216" spans="1:9">
      <c r="A216" s="73" t="s">
        <v>488</v>
      </c>
      <c r="B216" s="73" t="s">
        <v>485</v>
      </c>
      <c r="C216" s="73" t="s">
        <v>311</v>
      </c>
      <c r="D216" s="73" t="s">
        <v>733</v>
      </c>
      <c r="E216" s="19" t="s">
        <v>929</v>
      </c>
      <c r="F216" s="205">
        <v>82600</v>
      </c>
      <c r="G216" s="205">
        <v>71353</v>
      </c>
      <c r="H216" s="205">
        <f t="shared" si="3"/>
        <v>11247</v>
      </c>
      <c r="I216" s="205">
        <v>254752</v>
      </c>
    </row>
    <row r="217" spans="1:9">
      <c r="A217" s="73" t="s">
        <v>488</v>
      </c>
      <c r="B217" s="73" t="s">
        <v>485</v>
      </c>
      <c r="C217" s="73" t="s">
        <v>311</v>
      </c>
      <c r="D217" s="73" t="s">
        <v>734</v>
      </c>
      <c r="E217" s="19" t="s">
        <v>930</v>
      </c>
      <c r="F217" s="205">
        <v>51000</v>
      </c>
      <c r="G217" s="205">
        <v>111425</v>
      </c>
      <c r="H217" s="205">
        <f t="shared" si="3"/>
        <v>-60425</v>
      </c>
      <c r="I217" s="205">
        <v>72985</v>
      </c>
    </row>
    <row r="218" spans="1:9">
      <c r="A218" s="73" t="s">
        <v>488</v>
      </c>
      <c r="B218" s="73" t="s">
        <v>485</v>
      </c>
      <c r="C218" s="73" t="s">
        <v>311</v>
      </c>
      <c r="D218" s="73" t="s">
        <v>735</v>
      </c>
      <c r="E218" s="19" t="s">
        <v>0</v>
      </c>
      <c r="F218" s="205">
        <v>2710500</v>
      </c>
      <c r="G218" s="205">
        <v>2759789</v>
      </c>
      <c r="H218" s="205">
        <f t="shared" si="3"/>
        <v>-49289</v>
      </c>
      <c r="I218" s="205">
        <v>4448792</v>
      </c>
    </row>
    <row r="219" spans="1:9">
      <c r="A219" s="73" t="s">
        <v>488</v>
      </c>
      <c r="B219" s="73" t="s">
        <v>485</v>
      </c>
      <c r="C219" s="73" t="s">
        <v>311</v>
      </c>
      <c r="D219" s="73" t="s">
        <v>736</v>
      </c>
      <c r="E219" s="19" t="s">
        <v>931</v>
      </c>
      <c r="F219" s="205">
        <v>12857173</v>
      </c>
      <c r="G219" s="205">
        <v>15971388</v>
      </c>
      <c r="H219" s="205">
        <f t="shared" si="3"/>
        <v>-3114215</v>
      </c>
      <c r="I219" s="205">
        <v>16854007</v>
      </c>
    </row>
    <row r="220" spans="1:9">
      <c r="A220" s="73" t="s">
        <v>488</v>
      </c>
      <c r="B220" s="73" t="s">
        <v>485</v>
      </c>
      <c r="C220" s="73" t="s">
        <v>311</v>
      </c>
      <c r="D220" s="73" t="s">
        <v>737</v>
      </c>
      <c r="E220" s="19" t="s">
        <v>932</v>
      </c>
      <c r="F220" s="205">
        <v>74330</v>
      </c>
      <c r="G220" s="205">
        <v>104610</v>
      </c>
      <c r="H220" s="205">
        <f t="shared" si="3"/>
        <v>-30280</v>
      </c>
      <c r="I220" s="205">
        <v>61412</v>
      </c>
    </row>
    <row r="221" spans="1:9">
      <c r="A221" s="73" t="s">
        <v>488</v>
      </c>
      <c r="B221" s="73" t="s">
        <v>485</v>
      </c>
      <c r="C221" s="73" t="s">
        <v>311</v>
      </c>
      <c r="D221" s="73" t="s">
        <v>738</v>
      </c>
      <c r="E221" s="19" t="s">
        <v>933</v>
      </c>
      <c r="F221" s="205">
        <v>2894100</v>
      </c>
      <c r="G221" s="205">
        <v>3525108</v>
      </c>
      <c r="H221" s="205">
        <f t="shared" si="3"/>
        <v>-631008</v>
      </c>
      <c r="I221" s="205">
        <v>3316113</v>
      </c>
    </row>
    <row r="222" spans="1:9">
      <c r="A222" s="73" t="s">
        <v>488</v>
      </c>
      <c r="B222" s="73" t="s">
        <v>485</v>
      </c>
      <c r="C222" s="73" t="s">
        <v>311</v>
      </c>
      <c r="D222" s="73" t="s">
        <v>739</v>
      </c>
      <c r="E222" s="19" t="s">
        <v>1</v>
      </c>
      <c r="F222" s="205">
        <v>719070</v>
      </c>
      <c r="G222" s="205">
        <v>407745</v>
      </c>
      <c r="H222" s="205">
        <f t="shared" si="3"/>
        <v>311325</v>
      </c>
      <c r="I222" s="205">
        <v>331454</v>
      </c>
    </row>
    <row r="223" spans="1:9">
      <c r="A223" s="73" t="s">
        <v>488</v>
      </c>
      <c r="B223" s="73" t="s">
        <v>485</v>
      </c>
      <c r="C223" s="73" t="s">
        <v>284</v>
      </c>
      <c r="D223" s="73" t="s">
        <v>739</v>
      </c>
      <c r="E223" s="19" t="s">
        <v>1</v>
      </c>
      <c r="F223" s="205">
        <v>4000</v>
      </c>
      <c r="G223" s="206"/>
      <c r="H223" s="205">
        <f t="shared" si="3"/>
        <v>4000</v>
      </c>
      <c r="I223" s="206"/>
    </row>
    <row r="224" spans="1:9">
      <c r="A224" s="73" t="s">
        <v>488</v>
      </c>
      <c r="B224" s="73" t="s">
        <v>485</v>
      </c>
      <c r="C224" s="73" t="s">
        <v>284</v>
      </c>
      <c r="D224" s="73" t="s">
        <v>740</v>
      </c>
      <c r="E224" s="19" t="s">
        <v>934</v>
      </c>
      <c r="F224" s="205">
        <v>986275</v>
      </c>
      <c r="G224" s="205">
        <v>792793</v>
      </c>
      <c r="H224" s="205">
        <f t="shared" si="3"/>
        <v>193482</v>
      </c>
      <c r="I224" s="205">
        <v>721386</v>
      </c>
    </row>
    <row r="225" spans="1:9">
      <c r="A225" s="73" t="s">
        <v>488</v>
      </c>
      <c r="B225" s="73" t="s">
        <v>485</v>
      </c>
      <c r="C225" s="73" t="s">
        <v>284</v>
      </c>
      <c r="D225" s="73" t="s">
        <v>741</v>
      </c>
      <c r="E225" s="19" t="s">
        <v>935</v>
      </c>
      <c r="F225" s="205">
        <v>320900</v>
      </c>
      <c r="G225" s="205">
        <v>226010</v>
      </c>
      <c r="H225" s="205">
        <f t="shared" si="3"/>
        <v>94890</v>
      </c>
      <c r="I225" s="205">
        <v>217579</v>
      </c>
    </row>
    <row r="226" spans="1:9">
      <c r="A226" s="73" t="s">
        <v>488</v>
      </c>
      <c r="B226" s="73" t="s">
        <v>485</v>
      </c>
      <c r="C226" s="73" t="s">
        <v>284</v>
      </c>
      <c r="D226" s="73" t="s">
        <v>742</v>
      </c>
      <c r="E226" s="19" t="s">
        <v>936</v>
      </c>
      <c r="F226" s="205">
        <v>611451</v>
      </c>
      <c r="G226" s="205">
        <v>433120</v>
      </c>
      <c r="H226" s="205">
        <f t="shared" si="3"/>
        <v>178331</v>
      </c>
      <c r="I226" s="205">
        <v>388759</v>
      </c>
    </row>
    <row r="227" spans="1:9">
      <c r="A227" s="73" t="s">
        <v>488</v>
      </c>
      <c r="B227" s="73" t="s">
        <v>485</v>
      </c>
      <c r="C227" s="73" t="s">
        <v>284</v>
      </c>
      <c r="D227" s="73" t="s">
        <v>743</v>
      </c>
      <c r="E227" s="19" t="s">
        <v>937</v>
      </c>
      <c r="F227" s="205">
        <v>901779</v>
      </c>
      <c r="G227" s="205">
        <v>1141497</v>
      </c>
      <c r="H227" s="205">
        <f t="shared" si="3"/>
        <v>-239718</v>
      </c>
      <c r="I227" s="205">
        <v>837730</v>
      </c>
    </row>
    <row r="228" spans="1:9">
      <c r="A228" s="73" t="s">
        <v>488</v>
      </c>
      <c r="B228" s="73" t="s">
        <v>485</v>
      </c>
      <c r="C228" s="73" t="s">
        <v>485</v>
      </c>
      <c r="D228" s="73" t="s">
        <v>744</v>
      </c>
      <c r="E228" s="19" t="s">
        <v>938</v>
      </c>
      <c r="F228" s="205">
        <v>41000</v>
      </c>
      <c r="G228" s="205">
        <v>33826</v>
      </c>
      <c r="H228" s="205">
        <f t="shared" si="3"/>
        <v>7174</v>
      </c>
      <c r="I228" s="205">
        <v>40701</v>
      </c>
    </row>
    <row r="229" spans="1:9">
      <c r="A229" s="73" t="s">
        <v>488</v>
      </c>
      <c r="B229" s="73" t="s">
        <v>485</v>
      </c>
      <c r="C229" s="73" t="s">
        <v>485</v>
      </c>
      <c r="D229" s="73" t="s">
        <v>745</v>
      </c>
      <c r="E229" s="19" t="s">
        <v>939</v>
      </c>
      <c r="F229" s="205">
        <v>200</v>
      </c>
      <c r="G229" s="206"/>
      <c r="H229" s="205">
        <f t="shared" si="3"/>
        <v>200</v>
      </c>
      <c r="I229" s="206"/>
    </row>
    <row r="230" spans="1:9">
      <c r="A230" s="73" t="s">
        <v>488</v>
      </c>
      <c r="B230" s="73" t="s">
        <v>485</v>
      </c>
      <c r="C230" s="73" t="s">
        <v>485</v>
      </c>
      <c r="D230" s="73" t="s">
        <v>746</v>
      </c>
      <c r="E230" s="19" t="s">
        <v>940</v>
      </c>
      <c r="F230" s="205">
        <v>2265500</v>
      </c>
      <c r="G230" s="205">
        <v>2593266</v>
      </c>
      <c r="H230" s="205">
        <f t="shared" si="3"/>
        <v>-327766</v>
      </c>
      <c r="I230" s="205">
        <v>1928252</v>
      </c>
    </row>
    <row r="231" spans="1:9">
      <c r="A231" s="73" t="s">
        <v>488</v>
      </c>
      <c r="B231" s="73" t="s">
        <v>485</v>
      </c>
      <c r="C231" s="73" t="s">
        <v>485</v>
      </c>
      <c r="D231" s="73" t="s">
        <v>747</v>
      </c>
      <c r="E231" s="19" t="s">
        <v>941</v>
      </c>
      <c r="F231" s="205">
        <v>4100</v>
      </c>
      <c r="G231" s="205">
        <v>195</v>
      </c>
      <c r="H231" s="205">
        <f t="shared" si="3"/>
        <v>3905</v>
      </c>
      <c r="I231" s="205">
        <v>500</v>
      </c>
    </row>
    <row r="232" spans="1:9">
      <c r="A232" s="73" t="s">
        <v>488</v>
      </c>
      <c r="B232" s="73" t="s">
        <v>485</v>
      </c>
      <c r="C232" s="73" t="s">
        <v>485</v>
      </c>
      <c r="D232" s="73" t="s">
        <v>739</v>
      </c>
      <c r="E232" s="19" t="s">
        <v>1</v>
      </c>
      <c r="F232" s="205">
        <v>100</v>
      </c>
      <c r="G232" s="206"/>
      <c r="H232" s="205">
        <f t="shared" si="3"/>
        <v>100</v>
      </c>
      <c r="I232" s="205">
        <v>644</v>
      </c>
    </row>
    <row r="233" spans="1:9">
      <c r="A233" s="73" t="s">
        <v>488</v>
      </c>
      <c r="B233" s="73" t="s">
        <v>485</v>
      </c>
      <c r="C233" s="73" t="s">
        <v>485</v>
      </c>
      <c r="D233" s="73" t="s">
        <v>748</v>
      </c>
      <c r="E233" s="19" t="s">
        <v>942</v>
      </c>
      <c r="F233" s="205">
        <v>395285</v>
      </c>
      <c r="G233" s="205">
        <v>46942</v>
      </c>
      <c r="H233" s="205">
        <f t="shared" si="3"/>
        <v>348343</v>
      </c>
      <c r="I233" s="205">
        <v>129819</v>
      </c>
    </row>
    <row r="234" spans="1:9">
      <c r="A234" s="73" t="s">
        <v>488</v>
      </c>
      <c r="B234" s="73" t="s">
        <v>485</v>
      </c>
      <c r="C234" s="73" t="s">
        <v>485</v>
      </c>
      <c r="D234" s="73" t="s">
        <v>749</v>
      </c>
      <c r="E234" s="19" t="s">
        <v>943</v>
      </c>
      <c r="F234" s="205">
        <v>530317</v>
      </c>
      <c r="G234" s="205">
        <v>536424</v>
      </c>
      <c r="H234" s="205">
        <f t="shared" si="3"/>
        <v>-6107</v>
      </c>
      <c r="I234" s="205">
        <v>487851</v>
      </c>
    </row>
    <row r="235" spans="1:9">
      <c r="A235" s="73" t="s">
        <v>488</v>
      </c>
      <c r="B235" s="73" t="s">
        <v>485</v>
      </c>
      <c r="C235" s="73" t="s">
        <v>485</v>
      </c>
      <c r="D235" s="73" t="s">
        <v>750</v>
      </c>
      <c r="E235" s="19" t="s">
        <v>944</v>
      </c>
      <c r="F235" s="205">
        <v>1344100</v>
      </c>
      <c r="G235" s="205">
        <v>1697584</v>
      </c>
      <c r="H235" s="205">
        <f t="shared" si="3"/>
        <v>-353484</v>
      </c>
      <c r="I235" s="205">
        <v>1793650</v>
      </c>
    </row>
    <row r="236" spans="1:9">
      <c r="A236" s="73" t="s">
        <v>488</v>
      </c>
      <c r="B236" s="73" t="s">
        <v>485</v>
      </c>
      <c r="C236" s="73" t="s">
        <v>485</v>
      </c>
      <c r="D236" s="73" t="s">
        <v>751</v>
      </c>
      <c r="E236" s="19" t="s">
        <v>945</v>
      </c>
      <c r="F236" s="205">
        <v>197560</v>
      </c>
      <c r="G236" s="205">
        <v>183066</v>
      </c>
      <c r="H236" s="205">
        <f t="shared" si="3"/>
        <v>14494</v>
      </c>
      <c r="I236" s="205">
        <v>254097</v>
      </c>
    </row>
    <row r="237" spans="1:9">
      <c r="A237" s="73" t="s">
        <v>488</v>
      </c>
      <c r="B237" s="73" t="s">
        <v>485</v>
      </c>
      <c r="C237" s="73" t="s">
        <v>485</v>
      </c>
      <c r="D237" s="73" t="s">
        <v>752</v>
      </c>
      <c r="E237" s="19" t="s">
        <v>946</v>
      </c>
      <c r="F237" s="205">
        <v>474950</v>
      </c>
      <c r="G237" s="205">
        <v>479101</v>
      </c>
      <c r="H237" s="205">
        <f t="shared" si="3"/>
        <v>-4151</v>
      </c>
      <c r="I237" s="205">
        <v>623154</v>
      </c>
    </row>
    <row r="238" spans="1:9">
      <c r="A238" s="73" t="s">
        <v>488</v>
      </c>
      <c r="B238" s="73" t="s">
        <v>485</v>
      </c>
      <c r="C238" s="73" t="s">
        <v>485</v>
      </c>
      <c r="D238" s="73" t="s">
        <v>753</v>
      </c>
      <c r="E238" s="19" t="s">
        <v>241</v>
      </c>
      <c r="F238" s="205">
        <v>10300</v>
      </c>
      <c r="G238" s="205">
        <v>1091</v>
      </c>
      <c r="H238" s="205">
        <f t="shared" si="3"/>
        <v>9209</v>
      </c>
      <c r="I238" s="205">
        <v>1292</v>
      </c>
    </row>
    <row r="239" spans="1:9">
      <c r="A239" s="73" t="s">
        <v>488</v>
      </c>
      <c r="B239" s="73" t="s">
        <v>485</v>
      </c>
      <c r="C239" s="73" t="s">
        <v>488</v>
      </c>
      <c r="D239" s="73" t="s">
        <v>754</v>
      </c>
      <c r="E239" s="19" t="s">
        <v>242</v>
      </c>
      <c r="F239" s="205">
        <v>203200</v>
      </c>
      <c r="G239" s="205">
        <v>260610</v>
      </c>
      <c r="H239" s="205">
        <f t="shared" si="3"/>
        <v>-57410</v>
      </c>
      <c r="I239" s="205">
        <v>273688</v>
      </c>
    </row>
    <row r="240" spans="1:9">
      <c r="A240" s="73" t="s">
        <v>488</v>
      </c>
      <c r="B240" s="73" t="s">
        <v>485</v>
      </c>
      <c r="C240" s="73" t="s">
        <v>488</v>
      </c>
      <c r="D240" s="73" t="s">
        <v>755</v>
      </c>
      <c r="E240" s="19" t="s">
        <v>947</v>
      </c>
      <c r="F240" s="205">
        <v>312000</v>
      </c>
      <c r="G240" s="205">
        <v>362803</v>
      </c>
      <c r="H240" s="205">
        <f t="shared" si="3"/>
        <v>-50803</v>
      </c>
      <c r="I240" s="205">
        <v>343855</v>
      </c>
    </row>
    <row r="241" spans="1:9">
      <c r="A241" s="73" t="s">
        <v>488</v>
      </c>
      <c r="B241" s="73" t="s">
        <v>485</v>
      </c>
      <c r="C241" s="73" t="s">
        <v>488</v>
      </c>
      <c r="D241" s="73" t="s">
        <v>756</v>
      </c>
      <c r="E241" s="19" t="s">
        <v>948</v>
      </c>
      <c r="F241" s="205">
        <v>327948</v>
      </c>
      <c r="G241" s="205">
        <v>238842</v>
      </c>
      <c r="H241" s="205">
        <f t="shared" si="3"/>
        <v>89106</v>
      </c>
      <c r="I241" s="205">
        <v>281747</v>
      </c>
    </row>
    <row r="242" spans="1:9">
      <c r="A242" s="73" t="s">
        <v>488</v>
      </c>
      <c r="B242" s="73" t="s">
        <v>485</v>
      </c>
      <c r="C242" s="73" t="s">
        <v>488</v>
      </c>
      <c r="D242" s="73" t="s">
        <v>757</v>
      </c>
      <c r="E242" s="19" t="s">
        <v>949</v>
      </c>
      <c r="F242" s="205">
        <v>300800</v>
      </c>
      <c r="G242" s="205">
        <v>78455</v>
      </c>
      <c r="H242" s="205">
        <f t="shared" si="3"/>
        <v>222345</v>
      </c>
      <c r="I242" s="205">
        <v>260481</v>
      </c>
    </row>
    <row r="243" spans="1:9">
      <c r="A243" s="73" t="s">
        <v>488</v>
      </c>
      <c r="B243" s="73" t="s">
        <v>485</v>
      </c>
      <c r="C243" s="73" t="s">
        <v>488</v>
      </c>
      <c r="D243" s="73" t="s">
        <v>758</v>
      </c>
      <c r="E243" s="19" t="s">
        <v>950</v>
      </c>
      <c r="F243" s="205">
        <v>508000</v>
      </c>
      <c r="G243" s="205">
        <v>756917</v>
      </c>
      <c r="H243" s="205">
        <f t="shared" si="3"/>
        <v>-248917</v>
      </c>
      <c r="I243" s="205">
        <v>1077072</v>
      </c>
    </row>
    <row r="244" spans="1:9">
      <c r="A244" s="73" t="s">
        <v>488</v>
      </c>
      <c r="B244" s="73" t="s">
        <v>485</v>
      </c>
      <c r="C244" s="73" t="s">
        <v>488</v>
      </c>
      <c r="D244" s="73" t="s">
        <v>759</v>
      </c>
      <c r="E244" s="19" t="s">
        <v>243</v>
      </c>
      <c r="F244" s="205">
        <v>137900</v>
      </c>
      <c r="G244" s="205">
        <v>135346</v>
      </c>
      <c r="H244" s="205">
        <f t="shared" si="3"/>
        <v>2554</v>
      </c>
      <c r="I244" s="205">
        <v>106629</v>
      </c>
    </row>
    <row r="245" spans="1:9">
      <c r="A245" s="73" t="s">
        <v>488</v>
      </c>
      <c r="B245" s="73" t="s">
        <v>485</v>
      </c>
      <c r="C245" s="73" t="s">
        <v>488</v>
      </c>
      <c r="D245" s="73" t="s">
        <v>760</v>
      </c>
      <c r="E245" s="19" t="s">
        <v>951</v>
      </c>
      <c r="F245" s="205">
        <v>10000</v>
      </c>
      <c r="G245" s="205">
        <v>6588</v>
      </c>
      <c r="H245" s="205">
        <f t="shared" si="3"/>
        <v>3412</v>
      </c>
      <c r="I245" s="205">
        <v>48640</v>
      </c>
    </row>
    <row r="246" spans="1:9">
      <c r="A246" s="73" t="s">
        <v>488</v>
      </c>
      <c r="B246" s="73" t="s">
        <v>485</v>
      </c>
      <c r="C246" s="73" t="s">
        <v>488</v>
      </c>
      <c r="D246" s="73" t="s">
        <v>752</v>
      </c>
      <c r="E246" s="19" t="s">
        <v>946</v>
      </c>
      <c r="F246" s="205">
        <v>722726</v>
      </c>
      <c r="G246" s="205">
        <v>844927</v>
      </c>
      <c r="H246" s="205">
        <f t="shared" si="3"/>
        <v>-122201</v>
      </c>
      <c r="I246" s="205">
        <v>1069019</v>
      </c>
    </row>
    <row r="247" spans="1:9">
      <c r="A247" s="73" t="s">
        <v>488</v>
      </c>
      <c r="B247" s="73" t="s">
        <v>488</v>
      </c>
      <c r="C247" s="73" t="s">
        <v>285</v>
      </c>
      <c r="D247" s="73" t="s">
        <v>600</v>
      </c>
      <c r="E247" s="19" t="s">
        <v>543</v>
      </c>
      <c r="F247" s="205">
        <v>14362260</v>
      </c>
      <c r="G247" s="205">
        <v>14362260</v>
      </c>
      <c r="H247" s="205">
        <f t="shared" si="3"/>
        <v>0</v>
      </c>
      <c r="I247" s="205">
        <v>13832857</v>
      </c>
    </row>
    <row r="248" spans="1:9">
      <c r="A248" s="73" t="s">
        <v>488</v>
      </c>
      <c r="B248" s="73" t="s">
        <v>488</v>
      </c>
      <c r="C248" s="73" t="s">
        <v>285</v>
      </c>
      <c r="D248" s="73" t="s">
        <v>761</v>
      </c>
      <c r="E248" s="19" t="s">
        <v>952</v>
      </c>
      <c r="F248" s="205">
        <v>20000</v>
      </c>
      <c r="G248" s="205">
        <v>20000</v>
      </c>
      <c r="H248" s="205">
        <f t="shared" si="3"/>
        <v>0</v>
      </c>
      <c r="I248" s="205">
        <v>20000</v>
      </c>
    </row>
    <row r="249" spans="1:9">
      <c r="A249" s="73" t="s">
        <v>488</v>
      </c>
      <c r="B249" s="73" t="s">
        <v>488</v>
      </c>
      <c r="C249" s="73" t="s">
        <v>285</v>
      </c>
      <c r="D249" s="73" t="s">
        <v>762</v>
      </c>
      <c r="E249" s="19" t="s">
        <v>953</v>
      </c>
      <c r="F249" s="205">
        <v>20000</v>
      </c>
      <c r="G249" s="205">
        <v>20000</v>
      </c>
      <c r="H249" s="205">
        <f t="shared" si="3"/>
        <v>0</v>
      </c>
      <c r="I249" s="205">
        <v>20000</v>
      </c>
    </row>
    <row r="250" spans="1:9">
      <c r="A250" s="73" t="s">
        <v>488</v>
      </c>
      <c r="B250" s="73" t="s">
        <v>488</v>
      </c>
      <c r="C250" s="73" t="s">
        <v>285</v>
      </c>
      <c r="D250" s="73" t="s">
        <v>763</v>
      </c>
      <c r="E250" s="19" t="s">
        <v>244</v>
      </c>
      <c r="F250" s="205">
        <v>624820761</v>
      </c>
      <c r="G250" s="205">
        <v>504602376</v>
      </c>
      <c r="H250" s="205">
        <f t="shared" si="3"/>
        <v>120218385</v>
      </c>
      <c r="I250" s="205">
        <v>419394086</v>
      </c>
    </row>
    <row r="251" spans="1:9">
      <c r="A251" s="73" t="s">
        <v>488</v>
      </c>
      <c r="B251" s="73" t="s">
        <v>488</v>
      </c>
      <c r="C251" s="73" t="s">
        <v>285</v>
      </c>
      <c r="D251" s="73" t="s">
        <v>764</v>
      </c>
      <c r="E251" s="19" t="s">
        <v>954</v>
      </c>
      <c r="F251" s="206"/>
      <c r="G251" s="205">
        <v>6812769</v>
      </c>
      <c r="H251" s="205">
        <f t="shared" si="3"/>
        <v>-6812769</v>
      </c>
      <c r="I251" s="205">
        <v>7429187</v>
      </c>
    </row>
    <row r="252" spans="1:9">
      <c r="A252" s="73" t="s">
        <v>488</v>
      </c>
      <c r="B252" s="73" t="s">
        <v>488</v>
      </c>
      <c r="C252" s="73" t="s">
        <v>292</v>
      </c>
      <c r="D252" s="73" t="s">
        <v>765</v>
      </c>
      <c r="E252" s="19" t="s">
        <v>955</v>
      </c>
      <c r="F252" s="205">
        <v>45000</v>
      </c>
      <c r="G252" s="205">
        <v>125000</v>
      </c>
      <c r="H252" s="205">
        <f t="shared" si="3"/>
        <v>-80000</v>
      </c>
      <c r="I252" s="205">
        <v>38621</v>
      </c>
    </row>
    <row r="253" spans="1:9">
      <c r="A253" s="73" t="s">
        <v>488</v>
      </c>
      <c r="B253" s="73" t="s">
        <v>488</v>
      </c>
      <c r="C253" s="73" t="s">
        <v>292</v>
      </c>
      <c r="D253" s="73" t="s">
        <v>766</v>
      </c>
      <c r="E253" s="19" t="s">
        <v>956</v>
      </c>
      <c r="F253" s="205">
        <v>14000</v>
      </c>
      <c r="G253" s="205">
        <v>14000</v>
      </c>
      <c r="H253" s="205">
        <f t="shared" si="3"/>
        <v>0</v>
      </c>
      <c r="I253" s="205">
        <v>14226</v>
      </c>
    </row>
    <row r="254" spans="1:9">
      <c r="A254" s="73" t="s">
        <v>488</v>
      </c>
      <c r="B254" s="73" t="s">
        <v>488</v>
      </c>
      <c r="C254" s="73" t="s">
        <v>292</v>
      </c>
      <c r="D254" s="73" t="s">
        <v>767</v>
      </c>
      <c r="E254" s="19" t="s">
        <v>957</v>
      </c>
      <c r="F254" s="205">
        <v>4000</v>
      </c>
      <c r="G254" s="205">
        <v>4000</v>
      </c>
      <c r="H254" s="205">
        <f t="shared" si="3"/>
        <v>0</v>
      </c>
      <c r="I254" s="205">
        <v>4000</v>
      </c>
    </row>
    <row r="255" spans="1:9">
      <c r="A255" s="73" t="s">
        <v>488</v>
      </c>
      <c r="B255" s="73" t="s">
        <v>488</v>
      </c>
      <c r="C255" s="73" t="s">
        <v>292</v>
      </c>
      <c r="D255" s="73" t="s">
        <v>768</v>
      </c>
      <c r="E255" s="19" t="s">
        <v>958</v>
      </c>
      <c r="F255" s="205">
        <v>22000</v>
      </c>
      <c r="G255" s="205">
        <v>22000</v>
      </c>
      <c r="H255" s="205">
        <f t="shared" si="3"/>
        <v>0</v>
      </c>
      <c r="I255" s="205">
        <v>22816</v>
      </c>
    </row>
    <row r="256" spans="1:9">
      <c r="A256" s="73" t="s">
        <v>488</v>
      </c>
      <c r="B256" s="73" t="s">
        <v>488</v>
      </c>
      <c r="C256" s="73" t="s">
        <v>292</v>
      </c>
      <c r="D256" s="73" t="s">
        <v>769</v>
      </c>
      <c r="E256" s="19" t="s">
        <v>959</v>
      </c>
      <c r="F256" s="205">
        <v>300000</v>
      </c>
      <c r="G256" s="205">
        <v>300000</v>
      </c>
      <c r="H256" s="205">
        <f t="shared" si="3"/>
        <v>0</v>
      </c>
      <c r="I256" s="205">
        <v>450655</v>
      </c>
    </row>
    <row r="257" spans="1:9">
      <c r="A257" s="73" t="s">
        <v>488</v>
      </c>
      <c r="B257" s="73" t="s">
        <v>488</v>
      </c>
      <c r="C257" s="73" t="s">
        <v>292</v>
      </c>
      <c r="D257" s="73" t="s">
        <v>770</v>
      </c>
      <c r="E257" s="19" t="s">
        <v>960</v>
      </c>
      <c r="F257" s="205">
        <v>67500</v>
      </c>
      <c r="G257" s="205">
        <v>67500</v>
      </c>
      <c r="H257" s="205">
        <f t="shared" si="3"/>
        <v>0</v>
      </c>
      <c r="I257" s="205">
        <v>68456</v>
      </c>
    </row>
    <row r="258" spans="1:9">
      <c r="A258" s="73" t="s">
        <v>488</v>
      </c>
      <c r="B258" s="73" t="s">
        <v>488</v>
      </c>
      <c r="C258" s="73" t="s">
        <v>292</v>
      </c>
      <c r="D258" s="73" t="s">
        <v>771</v>
      </c>
      <c r="E258" s="19" t="s">
        <v>961</v>
      </c>
      <c r="F258" s="205">
        <v>67500</v>
      </c>
      <c r="G258" s="205">
        <v>67500</v>
      </c>
      <c r="H258" s="205">
        <f t="shared" si="3"/>
        <v>0</v>
      </c>
      <c r="I258" s="205">
        <v>68066</v>
      </c>
    </row>
    <row r="259" spans="1:9">
      <c r="A259" s="73" t="s">
        <v>488</v>
      </c>
      <c r="B259" s="73" t="s">
        <v>488</v>
      </c>
      <c r="C259" s="73" t="s">
        <v>292</v>
      </c>
      <c r="D259" s="73" t="s">
        <v>772</v>
      </c>
      <c r="E259" s="19" t="s">
        <v>962</v>
      </c>
      <c r="F259" s="205">
        <v>67500</v>
      </c>
      <c r="G259" s="205">
        <v>67500</v>
      </c>
      <c r="H259" s="205">
        <f t="shared" si="3"/>
        <v>0</v>
      </c>
      <c r="I259" s="205">
        <v>68380</v>
      </c>
    </row>
    <row r="260" spans="1:9">
      <c r="A260" s="73" t="s">
        <v>488</v>
      </c>
      <c r="B260" s="73" t="s">
        <v>488</v>
      </c>
      <c r="C260" s="73" t="s">
        <v>292</v>
      </c>
      <c r="D260" s="73" t="s">
        <v>773</v>
      </c>
      <c r="E260" s="19" t="s">
        <v>963</v>
      </c>
      <c r="F260" s="205">
        <v>1657625</v>
      </c>
      <c r="G260" s="205">
        <v>2018093</v>
      </c>
      <c r="H260" s="205">
        <f t="shared" si="3"/>
        <v>-360468</v>
      </c>
      <c r="I260" s="205">
        <v>1825669</v>
      </c>
    </row>
    <row r="261" spans="1:9">
      <c r="A261" s="73" t="s">
        <v>488</v>
      </c>
      <c r="B261" s="73" t="s">
        <v>488</v>
      </c>
      <c r="C261" s="73" t="s">
        <v>292</v>
      </c>
      <c r="D261" s="73" t="s">
        <v>774</v>
      </c>
      <c r="E261" s="19" t="s">
        <v>964</v>
      </c>
      <c r="F261" s="205">
        <v>236000</v>
      </c>
      <c r="G261" s="205">
        <v>236000</v>
      </c>
      <c r="H261" s="205">
        <f t="shared" si="3"/>
        <v>0</v>
      </c>
      <c r="I261" s="205">
        <v>236936</v>
      </c>
    </row>
    <row r="262" spans="1:9">
      <c r="A262" s="73" t="s">
        <v>488</v>
      </c>
      <c r="B262" s="73" t="s">
        <v>488</v>
      </c>
      <c r="C262" s="73" t="s">
        <v>292</v>
      </c>
      <c r="D262" s="73" t="s">
        <v>775</v>
      </c>
      <c r="E262" s="19" t="s">
        <v>965</v>
      </c>
      <c r="F262" s="205">
        <v>35000</v>
      </c>
      <c r="G262" s="205">
        <v>35000</v>
      </c>
      <c r="H262" s="205">
        <f t="shared" si="3"/>
        <v>0</v>
      </c>
      <c r="I262" s="205">
        <v>35576</v>
      </c>
    </row>
    <row r="263" spans="1:9">
      <c r="A263" s="73" t="s">
        <v>488</v>
      </c>
      <c r="B263" s="73" t="s">
        <v>488</v>
      </c>
      <c r="C263" s="73" t="s">
        <v>292</v>
      </c>
      <c r="D263" s="73" t="s">
        <v>776</v>
      </c>
      <c r="E263" s="19" t="s">
        <v>966</v>
      </c>
      <c r="F263" s="205">
        <v>37500</v>
      </c>
      <c r="G263" s="205">
        <v>37500</v>
      </c>
      <c r="H263" s="205">
        <f t="shared" si="3"/>
        <v>0</v>
      </c>
      <c r="I263" s="205">
        <v>38726</v>
      </c>
    </row>
    <row r="264" spans="1:9">
      <c r="A264" s="73" t="s">
        <v>488</v>
      </c>
      <c r="B264" s="73" t="s">
        <v>488</v>
      </c>
      <c r="C264" s="73" t="s">
        <v>292</v>
      </c>
      <c r="D264" s="73" t="s">
        <v>777</v>
      </c>
      <c r="E264" s="19" t="s">
        <v>967</v>
      </c>
      <c r="F264" s="206"/>
      <c r="G264" s="206"/>
      <c r="H264" s="205">
        <f t="shared" ref="H264:H308" si="4">F264-G264</f>
        <v>0</v>
      </c>
      <c r="I264" s="205">
        <v>1441</v>
      </c>
    </row>
    <row r="265" spans="1:9">
      <c r="A265" s="73" t="s">
        <v>488</v>
      </c>
      <c r="B265" s="73" t="s">
        <v>488</v>
      </c>
      <c r="C265" s="73" t="s">
        <v>292</v>
      </c>
      <c r="D265" s="73" t="s">
        <v>778</v>
      </c>
      <c r="E265" s="19" t="s">
        <v>968</v>
      </c>
      <c r="F265" s="205">
        <v>200800</v>
      </c>
      <c r="G265" s="205">
        <v>200800</v>
      </c>
      <c r="H265" s="205">
        <f t="shared" si="4"/>
        <v>0</v>
      </c>
      <c r="I265" s="205">
        <v>202316</v>
      </c>
    </row>
    <row r="266" spans="1:9">
      <c r="A266" s="73" t="s">
        <v>488</v>
      </c>
      <c r="B266" s="73" t="s">
        <v>488</v>
      </c>
      <c r="C266" s="73" t="s">
        <v>292</v>
      </c>
      <c r="D266" s="73" t="s">
        <v>779</v>
      </c>
      <c r="E266" s="19" t="s">
        <v>969</v>
      </c>
      <c r="F266" s="205">
        <v>28100</v>
      </c>
      <c r="G266" s="205">
        <v>28100</v>
      </c>
      <c r="H266" s="205">
        <f t="shared" si="4"/>
        <v>0</v>
      </c>
      <c r="I266" s="205">
        <v>26569</v>
      </c>
    </row>
    <row r="267" spans="1:9">
      <c r="A267" s="73" t="s">
        <v>488</v>
      </c>
      <c r="B267" s="73" t="s">
        <v>488</v>
      </c>
      <c r="C267" s="73" t="s">
        <v>292</v>
      </c>
      <c r="D267" s="73" t="s">
        <v>780</v>
      </c>
      <c r="E267" s="19" t="s">
        <v>970</v>
      </c>
      <c r="F267" s="205">
        <v>43000</v>
      </c>
      <c r="G267" s="205">
        <v>43000</v>
      </c>
      <c r="H267" s="205">
        <f t="shared" si="4"/>
        <v>0</v>
      </c>
      <c r="I267" s="205">
        <v>42155</v>
      </c>
    </row>
    <row r="268" spans="1:9">
      <c r="A268" s="73" t="s">
        <v>488</v>
      </c>
      <c r="B268" s="73" t="s">
        <v>488</v>
      </c>
      <c r="C268" s="73" t="s">
        <v>292</v>
      </c>
      <c r="D268" s="73" t="s">
        <v>781</v>
      </c>
      <c r="E268" s="19" t="s">
        <v>971</v>
      </c>
      <c r="F268" s="205">
        <v>26700</v>
      </c>
      <c r="G268" s="205">
        <v>26700</v>
      </c>
      <c r="H268" s="205">
        <f t="shared" si="4"/>
        <v>0</v>
      </c>
      <c r="I268" s="205">
        <v>27966</v>
      </c>
    </row>
    <row r="269" spans="1:9">
      <c r="A269" s="73" t="s">
        <v>488</v>
      </c>
      <c r="B269" s="73" t="s">
        <v>488</v>
      </c>
      <c r="C269" s="73" t="s">
        <v>292</v>
      </c>
      <c r="D269" s="73" t="s">
        <v>782</v>
      </c>
      <c r="E269" s="19" t="s">
        <v>972</v>
      </c>
      <c r="F269" s="205">
        <v>21000</v>
      </c>
      <c r="G269" s="205">
        <v>20179</v>
      </c>
      <c r="H269" s="205">
        <f t="shared" si="4"/>
        <v>821</v>
      </c>
      <c r="I269" s="205">
        <v>17229</v>
      </c>
    </row>
    <row r="270" spans="1:9">
      <c r="A270" s="73" t="s">
        <v>488</v>
      </c>
      <c r="B270" s="73" t="s">
        <v>488</v>
      </c>
      <c r="C270" s="73" t="s">
        <v>292</v>
      </c>
      <c r="D270" s="73" t="s">
        <v>783</v>
      </c>
      <c r="E270" s="19" t="s">
        <v>973</v>
      </c>
      <c r="F270" s="205">
        <v>14000</v>
      </c>
      <c r="G270" s="205">
        <v>14000</v>
      </c>
      <c r="H270" s="205">
        <f t="shared" si="4"/>
        <v>0</v>
      </c>
      <c r="I270" s="205">
        <v>14326</v>
      </c>
    </row>
    <row r="271" spans="1:9">
      <c r="A271" s="73" t="s">
        <v>488</v>
      </c>
      <c r="B271" s="73" t="s">
        <v>488</v>
      </c>
      <c r="C271" s="73" t="s">
        <v>292</v>
      </c>
      <c r="D271" s="73" t="s">
        <v>784</v>
      </c>
      <c r="E271" s="19" t="s">
        <v>974</v>
      </c>
      <c r="F271" s="205">
        <v>31000</v>
      </c>
      <c r="G271" s="205">
        <v>31000</v>
      </c>
      <c r="H271" s="205">
        <f t="shared" si="4"/>
        <v>0</v>
      </c>
      <c r="I271" s="205">
        <v>30964</v>
      </c>
    </row>
    <row r="272" spans="1:9">
      <c r="A272" s="73" t="s">
        <v>488</v>
      </c>
      <c r="B272" s="73" t="s">
        <v>488</v>
      </c>
      <c r="C272" s="73" t="s">
        <v>292</v>
      </c>
      <c r="D272" s="73" t="s">
        <v>785</v>
      </c>
      <c r="E272" s="19" t="s">
        <v>975</v>
      </c>
      <c r="F272" s="205">
        <v>24000</v>
      </c>
      <c r="G272" s="205">
        <v>24000</v>
      </c>
      <c r="H272" s="205">
        <f t="shared" si="4"/>
        <v>0</v>
      </c>
      <c r="I272" s="205">
        <v>23848</v>
      </c>
    </row>
    <row r="273" spans="1:9">
      <c r="A273" s="73" t="s">
        <v>488</v>
      </c>
      <c r="B273" s="73" t="s">
        <v>488</v>
      </c>
      <c r="C273" s="73" t="s">
        <v>292</v>
      </c>
      <c r="D273" s="73" t="s">
        <v>786</v>
      </c>
      <c r="E273" s="19" t="s">
        <v>976</v>
      </c>
      <c r="F273" s="205">
        <v>17500</v>
      </c>
      <c r="G273" s="205">
        <v>17500</v>
      </c>
      <c r="H273" s="205">
        <f t="shared" si="4"/>
        <v>0</v>
      </c>
      <c r="I273" s="205">
        <v>17246</v>
      </c>
    </row>
    <row r="274" spans="1:9">
      <c r="A274" s="73" t="s">
        <v>488</v>
      </c>
      <c r="B274" s="73" t="s">
        <v>488</v>
      </c>
      <c r="C274" s="73" t="s">
        <v>292</v>
      </c>
      <c r="D274" s="73" t="s">
        <v>787</v>
      </c>
      <c r="E274" s="19" t="s">
        <v>977</v>
      </c>
      <c r="F274" s="205">
        <v>23000</v>
      </c>
      <c r="G274" s="205">
        <v>23000</v>
      </c>
      <c r="H274" s="205">
        <f t="shared" si="4"/>
        <v>0</v>
      </c>
      <c r="I274" s="205">
        <v>23100</v>
      </c>
    </row>
    <row r="275" spans="1:9">
      <c r="A275" s="73" t="s">
        <v>488</v>
      </c>
      <c r="B275" s="73" t="s">
        <v>488</v>
      </c>
      <c r="C275" s="73" t="s">
        <v>292</v>
      </c>
      <c r="D275" s="73" t="s">
        <v>788</v>
      </c>
      <c r="E275" s="19" t="s">
        <v>978</v>
      </c>
      <c r="F275" s="205">
        <v>21500</v>
      </c>
      <c r="G275" s="205">
        <v>22060</v>
      </c>
      <c r="H275" s="205">
        <f t="shared" si="4"/>
        <v>-560</v>
      </c>
      <c r="I275" s="205">
        <v>23958</v>
      </c>
    </row>
    <row r="276" spans="1:9">
      <c r="A276" s="73" t="s">
        <v>488</v>
      </c>
      <c r="B276" s="73" t="s">
        <v>488</v>
      </c>
      <c r="C276" s="73" t="s">
        <v>292</v>
      </c>
      <c r="D276" s="73" t="s">
        <v>789</v>
      </c>
      <c r="E276" s="19" t="s">
        <v>979</v>
      </c>
      <c r="F276" s="205">
        <v>3500</v>
      </c>
      <c r="G276" s="205">
        <v>3500</v>
      </c>
      <c r="H276" s="205">
        <f t="shared" si="4"/>
        <v>0</v>
      </c>
      <c r="I276" s="205">
        <v>3500</v>
      </c>
    </row>
    <row r="277" spans="1:9">
      <c r="A277" s="73" t="s">
        <v>488</v>
      </c>
      <c r="B277" s="73" t="s">
        <v>488</v>
      </c>
      <c r="C277" s="73" t="s">
        <v>292</v>
      </c>
      <c r="D277" s="73" t="s">
        <v>790</v>
      </c>
      <c r="E277" s="19" t="s">
        <v>980</v>
      </c>
      <c r="F277" s="205">
        <v>70000</v>
      </c>
      <c r="G277" s="205">
        <v>70000</v>
      </c>
      <c r="H277" s="205">
        <f t="shared" si="4"/>
        <v>0</v>
      </c>
      <c r="I277" s="205">
        <v>70816</v>
      </c>
    </row>
    <row r="278" spans="1:9">
      <c r="A278" s="73" t="s">
        <v>488</v>
      </c>
      <c r="B278" s="73" t="s">
        <v>488</v>
      </c>
      <c r="C278" s="73" t="s">
        <v>292</v>
      </c>
      <c r="D278" s="73" t="s">
        <v>791</v>
      </c>
      <c r="E278" s="19" t="s">
        <v>981</v>
      </c>
      <c r="F278" s="205">
        <v>11000</v>
      </c>
      <c r="G278" s="205">
        <v>2750</v>
      </c>
      <c r="H278" s="205">
        <f t="shared" si="4"/>
        <v>8250</v>
      </c>
      <c r="I278" s="205">
        <v>1270</v>
      </c>
    </row>
    <row r="279" spans="1:9">
      <c r="A279" s="73" t="s">
        <v>488</v>
      </c>
      <c r="B279" s="73" t="s">
        <v>488</v>
      </c>
      <c r="C279" s="73" t="s">
        <v>292</v>
      </c>
      <c r="D279" s="73" t="s">
        <v>792</v>
      </c>
      <c r="E279" s="19" t="s">
        <v>982</v>
      </c>
      <c r="F279" s="205">
        <v>3500</v>
      </c>
      <c r="G279" s="205">
        <v>3500</v>
      </c>
      <c r="H279" s="205">
        <f t="shared" si="4"/>
        <v>0</v>
      </c>
      <c r="I279" s="205">
        <v>3500</v>
      </c>
    </row>
    <row r="280" spans="1:9">
      <c r="A280" s="73" t="s">
        <v>488</v>
      </c>
      <c r="B280" s="73" t="s">
        <v>488</v>
      </c>
      <c r="C280" s="73" t="s">
        <v>292</v>
      </c>
      <c r="D280" s="73" t="s">
        <v>793</v>
      </c>
      <c r="E280" s="19" t="s">
        <v>983</v>
      </c>
      <c r="F280" s="205">
        <v>4000</v>
      </c>
      <c r="G280" s="205">
        <v>4000</v>
      </c>
      <c r="H280" s="205">
        <f t="shared" si="4"/>
        <v>0</v>
      </c>
      <c r="I280" s="205">
        <v>4000</v>
      </c>
    </row>
    <row r="281" spans="1:9">
      <c r="A281" s="73" t="s">
        <v>488</v>
      </c>
      <c r="B281" s="73" t="s">
        <v>488</v>
      </c>
      <c r="C281" s="73" t="s">
        <v>292</v>
      </c>
      <c r="D281" s="73" t="s">
        <v>794</v>
      </c>
      <c r="E281" s="19" t="s">
        <v>2</v>
      </c>
      <c r="F281" s="205">
        <v>5000</v>
      </c>
      <c r="G281" s="205">
        <v>5000</v>
      </c>
      <c r="H281" s="205">
        <f t="shared" si="4"/>
        <v>0</v>
      </c>
      <c r="I281" s="205">
        <v>5000</v>
      </c>
    </row>
    <row r="282" spans="1:9">
      <c r="A282" s="73" t="s">
        <v>488</v>
      </c>
      <c r="B282" s="73" t="s">
        <v>488</v>
      </c>
      <c r="C282" s="73" t="s">
        <v>292</v>
      </c>
      <c r="D282" s="73" t="s">
        <v>795</v>
      </c>
      <c r="E282" s="19" t="s">
        <v>984</v>
      </c>
      <c r="F282" s="205">
        <v>4000</v>
      </c>
      <c r="G282" s="205">
        <v>4000</v>
      </c>
      <c r="H282" s="205">
        <f t="shared" si="4"/>
        <v>0</v>
      </c>
      <c r="I282" s="205">
        <v>4000</v>
      </c>
    </row>
    <row r="283" spans="1:9">
      <c r="A283" s="73" t="s">
        <v>488</v>
      </c>
      <c r="B283" s="73" t="s">
        <v>488</v>
      </c>
      <c r="C283" s="73" t="s">
        <v>684</v>
      </c>
      <c r="D283" s="73" t="s">
        <v>796</v>
      </c>
      <c r="E283" s="19" t="s">
        <v>209</v>
      </c>
      <c r="F283" s="205">
        <v>21061600</v>
      </c>
      <c r="G283" s="206"/>
      <c r="H283" s="205">
        <f t="shared" si="4"/>
        <v>21061600</v>
      </c>
      <c r="I283" s="206"/>
    </row>
    <row r="284" spans="1:9">
      <c r="A284" s="73" t="s">
        <v>488</v>
      </c>
      <c r="B284" s="73" t="s">
        <v>503</v>
      </c>
      <c r="C284" s="73" t="s">
        <v>311</v>
      </c>
      <c r="D284" s="73" t="s">
        <v>797</v>
      </c>
      <c r="E284" s="19" t="s">
        <v>985</v>
      </c>
      <c r="F284" s="205">
        <v>200000</v>
      </c>
      <c r="G284" s="205">
        <v>134756</v>
      </c>
      <c r="H284" s="205">
        <f t="shared" si="4"/>
        <v>65244</v>
      </c>
      <c r="I284" s="205">
        <v>163690</v>
      </c>
    </row>
    <row r="285" spans="1:9">
      <c r="A285" s="73" t="s">
        <v>488</v>
      </c>
      <c r="B285" s="73" t="s">
        <v>503</v>
      </c>
      <c r="C285" s="73" t="s">
        <v>311</v>
      </c>
      <c r="D285" s="73" t="s">
        <v>798</v>
      </c>
      <c r="E285" s="19" t="s">
        <v>986</v>
      </c>
      <c r="F285" s="205">
        <v>1500000</v>
      </c>
      <c r="G285" s="205">
        <v>801518</v>
      </c>
      <c r="H285" s="205">
        <f t="shared" si="4"/>
        <v>698482</v>
      </c>
      <c r="I285" s="205">
        <v>958093</v>
      </c>
    </row>
    <row r="286" spans="1:9">
      <c r="A286" s="73" t="s">
        <v>488</v>
      </c>
      <c r="B286" s="73" t="s">
        <v>503</v>
      </c>
      <c r="C286" s="73" t="s">
        <v>311</v>
      </c>
      <c r="D286" s="73" t="s">
        <v>799</v>
      </c>
      <c r="E286" s="19" t="s">
        <v>987</v>
      </c>
      <c r="F286" s="205">
        <v>7500000</v>
      </c>
      <c r="G286" s="205">
        <v>5867316</v>
      </c>
      <c r="H286" s="205">
        <f t="shared" si="4"/>
        <v>1632684</v>
      </c>
      <c r="I286" s="205">
        <v>6134571</v>
      </c>
    </row>
    <row r="287" spans="1:9">
      <c r="A287" s="73" t="s">
        <v>488</v>
      </c>
      <c r="B287" s="73" t="s">
        <v>503</v>
      </c>
      <c r="C287" s="73" t="s">
        <v>311</v>
      </c>
      <c r="D287" s="73" t="s">
        <v>800</v>
      </c>
      <c r="E287" s="19" t="s">
        <v>988</v>
      </c>
      <c r="F287" s="205">
        <v>1700000</v>
      </c>
      <c r="G287" s="205">
        <v>1726206</v>
      </c>
      <c r="H287" s="205">
        <f t="shared" si="4"/>
        <v>-26206</v>
      </c>
      <c r="I287" s="205">
        <v>1615523</v>
      </c>
    </row>
    <row r="288" spans="1:9">
      <c r="A288" s="73" t="s">
        <v>488</v>
      </c>
      <c r="B288" s="73" t="s">
        <v>503</v>
      </c>
      <c r="C288" s="73" t="s">
        <v>311</v>
      </c>
      <c r="D288" s="73" t="s">
        <v>801</v>
      </c>
      <c r="E288" s="19" t="s">
        <v>989</v>
      </c>
      <c r="F288" s="205">
        <v>5100000</v>
      </c>
      <c r="G288" s="205">
        <v>5363116</v>
      </c>
      <c r="H288" s="205">
        <f t="shared" si="4"/>
        <v>-263116</v>
      </c>
      <c r="I288" s="205">
        <v>4592421</v>
      </c>
    </row>
    <row r="289" spans="1:9">
      <c r="A289" s="73" t="s">
        <v>488</v>
      </c>
      <c r="B289" s="73" t="s">
        <v>503</v>
      </c>
      <c r="C289" s="73" t="s">
        <v>311</v>
      </c>
      <c r="D289" s="73" t="s">
        <v>802</v>
      </c>
      <c r="E289" s="19" t="s">
        <v>990</v>
      </c>
      <c r="F289" s="206"/>
      <c r="G289" s="205">
        <v>17630436</v>
      </c>
      <c r="H289" s="205">
        <f t="shared" si="4"/>
        <v>-17630436</v>
      </c>
      <c r="I289" s="205">
        <v>10140147</v>
      </c>
    </row>
    <row r="290" spans="1:9">
      <c r="A290" s="73" t="s">
        <v>488</v>
      </c>
      <c r="B290" s="73" t="s">
        <v>503</v>
      </c>
      <c r="C290" s="73" t="s">
        <v>311</v>
      </c>
      <c r="D290" s="73" t="s">
        <v>803</v>
      </c>
      <c r="E290" s="19" t="s">
        <v>991</v>
      </c>
      <c r="F290" s="206"/>
      <c r="G290" s="205">
        <v>30905428</v>
      </c>
      <c r="H290" s="205">
        <f t="shared" si="4"/>
        <v>-30905428</v>
      </c>
      <c r="I290" s="206"/>
    </row>
    <row r="291" spans="1:9">
      <c r="A291" s="73" t="s">
        <v>488</v>
      </c>
      <c r="B291" s="73" t="s">
        <v>503</v>
      </c>
      <c r="C291" s="73" t="s">
        <v>284</v>
      </c>
      <c r="D291" s="73" t="s">
        <v>804</v>
      </c>
      <c r="E291" s="19" t="s">
        <v>992</v>
      </c>
      <c r="F291" s="206"/>
      <c r="G291" s="205">
        <v>2893712</v>
      </c>
      <c r="H291" s="205">
        <f t="shared" si="4"/>
        <v>-2893712</v>
      </c>
      <c r="I291" s="205">
        <v>210069</v>
      </c>
    </row>
    <row r="292" spans="1:9">
      <c r="A292" s="73" t="s">
        <v>488</v>
      </c>
      <c r="B292" s="73" t="s">
        <v>503</v>
      </c>
      <c r="C292" s="73" t="s">
        <v>284</v>
      </c>
      <c r="D292" s="73" t="s">
        <v>805</v>
      </c>
      <c r="E292" s="19" t="s">
        <v>245</v>
      </c>
      <c r="F292" s="205">
        <v>6100000</v>
      </c>
      <c r="G292" s="205">
        <v>5437285</v>
      </c>
      <c r="H292" s="205">
        <f t="shared" si="4"/>
        <v>662715</v>
      </c>
      <c r="I292" s="205">
        <v>3865490</v>
      </c>
    </row>
    <row r="293" spans="1:9">
      <c r="A293" s="73" t="s">
        <v>488</v>
      </c>
      <c r="B293" s="73" t="s">
        <v>503</v>
      </c>
      <c r="C293" s="73" t="s">
        <v>284</v>
      </c>
      <c r="D293" s="73" t="s">
        <v>806</v>
      </c>
      <c r="E293" s="19" t="s">
        <v>993</v>
      </c>
      <c r="F293" s="205">
        <v>14500000</v>
      </c>
      <c r="G293" s="205">
        <v>3294345</v>
      </c>
      <c r="H293" s="205">
        <f t="shared" si="4"/>
        <v>11205655</v>
      </c>
      <c r="I293" s="205">
        <v>5054448</v>
      </c>
    </row>
    <row r="294" spans="1:9">
      <c r="A294" s="73" t="s">
        <v>488</v>
      </c>
      <c r="B294" s="73" t="s">
        <v>503</v>
      </c>
      <c r="C294" s="73" t="s">
        <v>284</v>
      </c>
      <c r="D294" s="73" t="s">
        <v>807</v>
      </c>
      <c r="E294" s="19" t="s">
        <v>994</v>
      </c>
      <c r="F294" s="205">
        <v>1200000</v>
      </c>
      <c r="G294" s="205">
        <v>282253</v>
      </c>
      <c r="H294" s="205">
        <f t="shared" si="4"/>
        <v>917747</v>
      </c>
      <c r="I294" s="205">
        <v>219290</v>
      </c>
    </row>
    <row r="295" spans="1:9">
      <c r="A295" s="73" t="s">
        <v>488</v>
      </c>
      <c r="B295" s="73" t="s">
        <v>503</v>
      </c>
      <c r="C295" s="73" t="s">
        <v>284</v>
      </c>
      <c r="D295" s="73" t="s">
        <v>808</v>
      </c>
      <c r="E295" s="19" t="s">
        <v>995</v>
      </c>
      <c r="F295" s="205">
        <v>47200000</v>
      </c>
      <c r="G295" s="205">
        <v>16221417</v>
      </c>
      <c r="H295" s="205">
        <f t="shared" si="4"/>
        <v>30978583</v>
      </c>
      <c r="I295" s="205">
        <v>17098553</v>
      </c>
    </row>
    <row r="296" spans="1:9">
      <c r="A296" s="73" t="s">
        <v>488</v>
      </c>
      <c r="B296" s="73" t="s">
        <v>503</v>
      </c>
      <c r="C296" s="73" t="s">
        <v>485</v>
      </c>
      <c r="D296" s="73" t="s">
        <v>809</v>
      </c>
      <c r="E296" s="19" t="s">
        <v>996</v>
      </c>
      <c r="F296" s="205">
        <v>14300000</v>
      </c>
      <c r="G296" s="205">
        <v>8133107</v>
      </c>
      <c r="H296" s="205">
        <f t="shared" si="4"/>
        <v>6166893</v>
      </c>
      <c r="I296" s="205">
        <v>9353888</v>
      </c>
    </row>
    <row r="297" spans="1:9">
      <c r="A297" s="73" t="s">
        <v>488</v>
      </c>
      <c r="B297" s="73" t="s">
        <v>503</v>
      </c>
      <c r="C297" s="73" t="s">
        <v>485</v>
      </c>
      <c r="D297" s="73" t="s">
        <v>810</v>
      </c>
      <c r="E297" s="19" t="s">
        <v>997</v>
      </c>
      <c r="F297" s="205">
        <v>19800000</v>
      </c>
      <c r="G297" s="205">
        <v>32843815</v>
      </c>
      <c r="H297" s="205">
        <f t="shared" si="4"/>
        <v>-13043815</v>
      </c>
      <c r="I297" s="205">
        <v>22550603</v>
      </c>
    </row>
    <row r="298" spans="1:9">
      <c r="A298" s="73" t="s">
        <v>488</v>
      </c>
      <c r="B298" s="73" t="s">
        <v>503</v>
      </c>
      <c r="C298" s="73" t="s">
        <v>485</v>
      </c>
      <c r="D298" s="73" t="s">
        <v>811</v>
      </c>
      <c r="E298" s="19" t="s">
        <v>998</v>
      </c>
      <c r="F298" s="205">
        <v>2300000</v>
      </c>
      <c r="G298" s="205">
        <v>1946612</v>
      </c>
      <c r="H298" s="205">
        <f t="shared" si="4"/>
        <v>353388</v>
      </c>
      <c r="I298" s="205">
        <v>1789450</v>
      </c>
    </row>
    <row r="299" spans="1:9">
      <c r="A299" s="73" t="s">
        <v>488</v>
      </c>
      <c r="B299" s="73" t="s">
        <v>503</v>
      </c>
      <c r="C299" s="73" t="s">
        <v>503</v>
      </c>
      <c r="D299" s="73" t="s">
        <v>812</v>
      </c>
      <c r="E299" s="19" t="s">
        <v>999</v>
      </c>
      <c r="F299" s="205">
        <v>209425</v>
      </c>
      <c r="G299" s="205">
        <v>645600</v>
      </c>
      <c r="H299" s="205">
        <f t="shared" si="4"/>
        <v>-436175</v>
      </c>
      <c r="I299" s="205">
        <v>663750</v>
      </c>
    </row>
    <row r="300" spans="1:9">
      <c r="A300" s="73" t="s">
        <v>488</v>
      </c>
      <c r="B300" s="73" t="s">
        <v>503</v>
      </c>
      <c r="C300" s="73" t="s">
        <v>503</v>
      </c>
      <c r="D300" s="73" t="s">
        <v>813</v>
      </c>
      <c r="E300" s="19" t="s">
        <v>246</v>
      </c>
      <c r="F300" s="205">
        <v>1625472</v>
      </c>
      <c r="G300" s="205">
        <v>1150732</v>
      </c>
      <c r="H300" s="205">
        <f t="shared" si="4"/>
        <v>474740</v>
      </c>
      <c r="I300" s="205">
        <v>661144</v>
      </c>
    </row>
    <row r="301" spans="1:9">
      <c r="A301" s="73" t="s">
        <v>488</v>
      </c>
      <c r="B301" s="73" t="s">
        <v>503</v>
      </c>
      <c r="C301" s="73" t="s">
        <v>503</v>
      </c>
      <c r="D301" s="73" t="s">
        <v>814</v>
      </c>
      <c r="E301" s="19" t="s">
        <v>247</v>
      </c>
      <c r="F301" s="205">
        <v>2307494</v>
      </c>
      <c r="G301" s="205">
        <v>2762137</v>
      </c>
      <c r="H301" s="205">
        <f t="shared" si="4"/>
        <v>-454643</v>
      </c>
      <c r="I301" s="205">
        <v>2317942</v>
      </c>
    </row>
    <row r="302" spans="1:9">
      <c r="A302" s="73" t="s">
        <v>488</v>
      </c>
      <c r="B302" s="73" t="s">
        <v>503</v>
      </c>
      <c r="C302" s="73" t="s">
        <v>503</v>
      </c>
      <c r="D302" s="73" t="s">
        <v>815</v>
      </c>
      <c r="E302" s="19" t="s">
        <v>1000</v>
      </c>
      <c r="F302" s="205">
        <v>30000</v>
      </c>
      <c r="G302" s="205">
        <v>30014</v>
      </c>
      <c r="H302" s="205">
        <f t="shared" si="4"/>
        <v>-14</v>
      </c>
      <c r="I302" s="205">
        <v>30000</v>
      </c>
    </row>
    <row r="303" spans="1:9">
      <c r="A303" s="73" t="s">
        <v>488</v>
      </c>
      <c r="B303" s="73" t="s">
        <v>503</v>
      </c>
      <c r="C303" s="73" t="s">
        <v>503</v>
      </c>
      <c r="D303" s="73" t="s">
        <v>816</v>
      </c>
      <c r="E303" s="19" t="s">
        <v>1001</v>
      </c>
      <c r="F303" s="205">
        <v>150000</v>
      </c>
      <c r="G303" s="205">
        <v>200000</v>
      </c>
      <c r="H303" s="205">
        <f t="shared" si="4"/>
        <v>-50000</v>
      </c>
      <c r="I303" s="205">
        <v>200000</v>
      </c>
    </row>
    <row r="304" spans="1:9">
      <c r="A304" s="73" t="s">
        <v>488</v>
      </c>
      <c r="B304" s="73" t="s">
        <v>503</v>
      </c>
      <c r="C304" s="73" t="s">
        <v>503</v>
      </c>
      <c r="D304" s="73" t="s">
        <v>817</v>
      </c>
      <c r="E304" s="19" t="s">
        <v>3</v>
      </c>
      <c r="F304" s="205">
        <v>4100000</v>
      </c>
      <c r="G304" s="205">
        <v>4241550</v>
      </c>
      <c r="H304" s="205">
        <f t="shared" si="4"/>
        <v>-141550</v>
      </c>
      <c r="I304" s="205">
        <v>3896000</v>
      </c>
    </row>
    <row r="305" spans="1:9">
      <c r="A305" s="73" t="s">
        <v>488</v>
      </c>
      <c r="B305" s="73" t="s">
        <v>503</v>
      </c>
      <c r="C305" s="73" t="s">
        <v>503</v>
      </c>
      <c r="D305" s="73" t="s">
        <v>818</v>
      </c>
      <c r="E305" s="19" t="s">
        <v>544</v>
      </c>
      <c r="F305" s="205">
        <v>54703050</v>
      </c>
      <c r="G305" s="205">
        <v>51414540</v>
      </c>
      <c r="H305" s="205">
        <f t="shared" si="4"/>
        <v>3288510</v>
      </c>
      <c r="I305" s="205">
        <v>45296950</v>
      </c>
    </row>
    <row r="306" spans="1:9">
      <c r="A306" s="73" t="s">
        <v>488</v>
      </c>
      <c r="B306" s="73" t="s">
        <v>503</v>
      </c>
      <c r="C306" s="73" t="s">
        <v>503</v>
      </c>
      <c r="D306" s="73" t="s">
        <v>819</v>
      </c>
      <c r="E306" s="19" t="s">
        <v>1002</v>
      </c>
      <c r="F306" s="205">
        <v>176370</v>
      </c>
      <c r="G306" s="205">
        <v>47605</v>
      </c>
      <c r="H306" s="205">
        <f t="shared" si="4"/>
        <v>128765</v>
      </c>
      <c r="I306" s="206"/>
    </row>
    <row r="307" spans="1:9">
      <c r="A307" s="73" t="s">
        <v>488</v>
      </c>
      <c r="B307" s="73" t="s">
        <v>503</v>
      </c>
      <c r="C307" s="73" t="s">
        <v>603</v>
      </c>
      <c r="D307" s="73" t="s">
        <v>820</v>
      </c>
      <c r="E307" s="19" t="s">
        <v>248</v>
      </c>
      <c r="F307" s="205">
        <v>34000</v>
      </c>
      <c r="G307" s="205">
        <v>92784</v>
      </c>
      <c r="H307" s="205">
        <f t="shared" si="4"/>
        <v>-58784</v>
      </c>
      <c r="I307" s="205">
        <v>40534</v>
      </c>
    </row>
    <row r="308" spans="1:9">
      <c r="A308" s="73" t="s">
        <v>488</v>
      </c>
      <c r="B308" s="73" t="s">
        <v>503</v>
      </c>
      <c r="C308" s="73" t="s">
        <v>684</v>
      </c>
      <c r="D308" s="73" t="s">
        <v>819</v>
      </c>
      <c r="E308" s="19" t="s">
        <v>1002</v>
      </c>
      <c r="F308" s="205">
        <v>1182400</v>
      </c>
      <c r="G308" s="205">
        <v>1012381</v>
      </c>
      <c r="H308" s="205">
        <f t="shared" si="4"/>
        <v>170019</v>
      </c>
      <c r="I308" s="205">
        <v>992291</v>
      </c>
    </row>
    <row r="309" spans="1:9">
      <c r="A309" s="225" t="s">
        <v>41</v>
      </c>
      <c r="B309" s="225"/>
      <c r="C309" s="225"/>
      <c r="D309" s="225"/>
      <c r="E309" s="225"/>
      <c r="F309" s="72">
        <f>SUM(F6:F308)</f>
        <v>1994201521</v>
      </c>
      <c r="G309" s="72">
        <f t="shared" ref="G309:I309" si="5">SUM(G6:G308)</f>
        <v>1867950676</v>
      </c>
      <c r="H309" s="72">
        <f t="shared" si="5"/>
        <v>126250845</v>
      </c>
      <c r="I309" s="72">
        <f t="shared" si="5"/>
        <v>1692316473</v>
      </c>
    </row>
  </sheetData>
  <mergeCells count="6">
    <mergeCell ref="A309:E309"/>
    <mergeCell ref="A1:I1"/>
    <mergeCell ref="A3:D3"/>
    <mergeCell ref="E3:E4"/>
    <mergeCell ref="F3:H3"/>
    <mergeCell ref="I3:I4"/>
  </mergeCells>
  <phoneticPr fontId="17" type="noConversion"/>
  <pageMargins left="0.18" right="0.17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5"/>
  <sheetViews>
    <sheetView view="pageBreakPreview" zoomScaleNormal="100" zoomScaleSheetLayoutView="100" workbookViewId="0">
      <selection sqref="A1:G1"/>
    </sheetView>
  </sheetViews>
  <sheetFormatPr defaultRowHeight="12.75"/>
  <cols>
    <col min="1" max="1" width="53.140625" bestFit="1" customWidth="1"/>
    <col min="2" max="3" width="17" customWidth="1"/>
    <col min="4" max="4" width="10.140625" customWidth="1"/>
    <col min="5" max="5" width="14.5703125" customWidth="1"/>
  </cols>
  <sheetData>
    <row r="1" spans="1:7" ht="18.75">
      <c r="A1" s="217" t="s">
        <v>1016</v>
      </c>
      <c r="B1" s="218"/>
      <c r="C1" s="218"/>
      <c r="D1" s="232"/>
      <c r="E1" s="232"/>
      <c r="F1" s="232"/>
      <c r="G1" s="232"/>
    </row>
    <row r="2" spans="1:7">
      <c r="A2" s="19"/>
      <c r="B2" s="19"/>
      <c r="C2" s="19"/>
      <c r="D2" s="19"/>
      <c r="E2" s="19"/>
      <c r="F2" s="19"/>
      <c r="G2" s="19"/>
    </row>
    <row r="3" spans="1:7" ht="18.75">
      <c r="A3" s="191"/>
      <c r="B3" s="191"/>
      <c r="C3" s="191"/>
      <c r="D3" s="191"/>
      <c r="E3" s="192" t="s">
        <v>76</v>
      </c>
      <c r="F3" s="19"/>
      <c r="G3" s="19"/>
    </row>
    <row r="4" spans="1:7" ht="36" customHeight="1">
      <c r="A4" s="68" t="s">
        <v>1017</v>
      </c>
      <c r="B4" s="193" t="s">
        <v>1018</v>
      </c>
      <c r="C4" s="193" t="s">
        <v>1019</v>
      </c>
      <c r="D4" s="193" t="s">
        <v>127</v>
      </c>
      <c r="E4" s="193" t="s">
        <v>265</v>
      </c>
      <c r="F4" s="19"/>
      <c r="G4" s="19"/>
    </row>
    <row r="5" spans="1:7" ht="25.5" customHeight="1">
      <c r="A5" s="5" t="s">
        <v>1060</v>
      </c>
      <c r="B5" s="194">
        <v>183015935</v>
      </c>
      <c r="C5" s="194">
        <v>150417064</v>
      </c>
      <c r="D5" s="194">
        <f>C5/B5*100</f>
        <v>82.187960299741121</v>
      </c>
      <c r="E5" s="194">
        <v>130031401</v>
      </c>
      <c r="F5" s="19"/>
      <c r="G5" s="19"/>
    </row>
    <row r="6" spans="1:7" ht="25.5" customHeight="1">
      <c r="A6" s="5" t="s">
        <v>1061</v>
      </c>
      <c r="B6" s="194">
        <v>6694940</v>
      </c>
      <c r="C6" s="194">
        <v>6523208</v>
      </c>
      <c r="D6" s="194">
        <f t="shared" ref="D6:D13" si="0">C6/B6*100</f>
        <v>97.434898595058357</v>
      </c>
      <c r="E6" s="194">
        <v>5095272</v>
      </c>
      <c r="F6" s="19"/>
      <c r="G6" s="19"/>
    </row>
    <row r="7" spans="1:7" ht="25.5" customHeight="1">
      <c r="A7" s="5" t="s">
        <v>544</v>
      </c>
      <c r="B7" s="194">
        <v>54703050</v>
      </c>
      <c r="C7" s="194">
        <v>51414540</v>
      </c>
      <c r="D7" s="194">
        <f t="shared" si="0"/>
        <v>93.98843391730442</v>
      </c>
      <c r="E7" s="194">
        <v>45296950</v>
      </c>
      <c r="F7" s="19"/>
      <c r="G7" s="19"/>
    </row>
    <row r="8" spans="1:7" ht="25.5" customHeight="1">
      <c r="A8" s="5" t="s">
        <v>1020</v>
      </c>
      <c r="B8" s="194">
        <v>36400000</v>
      </c>
      <c r="C8" s="194">
        <v>42923534</v>
      </c>
      <c r="D8" s="194">
        <f t="shared" si="0"/>
        <v>117.92179670329671</v>
      </c>
      <c r="E8" s="194">
        <v>33693941</v>
      </c>
      <c r="F8" s="19"/>
      <c r="G8" s="19"/>
    </row>
    <row r="9" spans="1:7" ht="25.5" customHeight="1">
      <c r="A9" s="5" t="s">
        <v>1062</v>
      </c>
      <c r="B9" s="194">
        <v>118051860</v>
      </c>
      <c r="C9" s="194">
        <v>68384061</v>
      </c>
      <c r="D9" s="194">
        <f t="shared" si="0"/>
        <v>57.927135582615975</v>
      </c>
      <c r="E9" s="194">
        <v>41663629</v>
      </c>
      <c r="F9" s="19"/>
      <c r="G9" s="19"/>
    </row>
    <row r="10" spans="1:7" ht="25.5" customHeight="1">
      <c r="A10" s="5" t="s">
        <v>1021</v>
      </c>
      <c r="B10" s="194">
        <v>58000000</v>
      </c>
      <c r="C10" s="194">
        <v>37396100</v>
      </c>
      <c r="D10" s="194">
        <f t="shared" si="0"/>
        <v>64.476034482758621</v>
      </c>
      <c r="E10" s="194">
        <v>34853051</v>
      </c>
      <c r="F10" s="19"/>
      <c r="G10" s="19"/>
    </row>
    <row r="11" spans="1:7" ht="25.5" customHeight="1">
      <c r="A11" s="5" t="s">
        <v>1022</v>
      </c>
      <c r="B11" s="194">
        <v>4971200</v>
      </c>
      <c r="C11" s="194">
        <v>3971793</v>
      </c>
      <c r="D11" s="194">
        <f t="shared" si="0"/>
        <v>79.896061313163827</v>
      </c>
      <c r="E11" s="194">
        <v>4412751</v>
      </c>
      <c r="F11" s="19"/>
      <c r="G11" s="19"/>
    </row>
    <row r="12" spans="1:7" ht="25.5" customHeight="1">
      <c r="A12" s="5" t="s">
        <v>1063</v>
      </c>
      <c r="B12" s="194">
        <v>85000000</v>
      </c>
      <c r="C12" s="194">
        <v>90557790</v>
      </c>
      <c r="D12" s="194">
        <f t="shared" si="0"/>
        <v>106.53857647058824</v>
      </c>
      <c r="E12" s="194">
        <v>50052297</v>
      </c>
      <c r="F12" s="19"/>
      <c r="G12" s="19"/>
    </row>
    <row r="13" spans="1:7" ht="25.5" customHeight="1">
      <c r="A13" s="5" t="s">
        <v>1023</v>
      </c>
      <c r="B13" s="194">
        <v>46928204</v>
      </c>
      <c r="C13" s="194">
        <v>16953860</v>
      </c>
      <c r="D13" s="194">
        <f t="shared" si="0"/>
        <v>36.127229586710797</v>
      </c>
      <c r="E13" s="194">
        <v>10873591</v>
      </c>
      <c r="F13" s="19"/>
      <c r="G13" s="19"/>
    </row>
    <row r="14" spans="1:7" ht="21" customHeight="1">
      <c r="A14" s="13" t="s">
        <v>41</v>
      </c>
      <c r="B14" s="67">
        <f>SUM(B5:B13)</f>
        <v>593765189</v>
      </c>
      <c r="C14" s="67">
        <f t="shared" ref="C14:E14" si="1">SUM(C5:C13)</f>
        <v>468541950</v>
      </c>
      <c r="D14" s="67">
        <v>79</v>
      </c>
      <c r="E14" s="67">
        <f t="shared" si="1"/>
        <v>355972883</v>
      </c>
      <c r="F14" s="19"/>
      <c r="G14" s="19"/>
    </row>
    <row r="15" spans="1:7">
      <c r="A15" s="19"/>
      <c r="B15" s="19"/>
      <c r="C15" s="19"/>
      <c r="D15" s="19"/>
      <c r="E15" s="19"/>
      <c r="F15" s="19"/>
      <c r="G15" s="19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1"/>
  <sheetViews>
    <sheetView view="pageBreakPreview" zoomScaleNormal="100" zoomScaleSheetLayoutView="100" workbookViewId="0">
      <selection sqref="A1:E1"/>
    </sheetView>
  </sheetViews>
  <sheetFormatPr defaultRowHeight="21.75" customHeight="1"/>
  <cols>
    <col min="1" max="1" width="51.85546875" style="19" bestFit="1" customWidth="1"/>
    <col min="2" max="2" width="15.7109375" style="128" customWidth="1"/>
    <col min="3" max="3" width="15.85546875" style="128" bestFit="1" customWidth="1"/>
    <col min="4" max="4" width="15.5703125" style="200" customWidth="1"/>
    <col min="5" max="5" width="16" style="128" bestFit="1" customWidth="1"/>
    <col min="6" max="16384" width="9.140625" style="19"/>
  </cols>
  <sheetData>
    <row r="1" spans="1:5" s="195" customFormat="1" ht="27.75" customHeight="1">
      <c r="A1" s="217" t="s">
        <v>24</v>
      </c>
      <c r="B1" s="233"/>
      <c r="C1" s="233"/>
      <c r="D1" s="233"/>
      <c r="E1" s="233"/>
    </row>
    <row r="2" spans="1:5" ht="21.75" customHeight="1">
      <c r="A2" s="191"/>
      <c r="B2" s="191"/>
      <c r="C2" s="191"/>
      <c r="D2" s="191"/>
      <c r="E2" s="192" t="s">
        <v>76</v>
      </c>
    </row>
    <row r="3" spans="1:5" s="197" customFormat="1" ht="32.25" customHeight="1">
      <c r="A3" s="68" t="s">
        <v>124</v>
      </c>
      <c r="B3" s="68" t="s">
        <v>568</v>
      </c>
      <c r="C3" s="68" t="s">
        <v>553</v>
      </c>
      <c r="D3" s="196" t="s">
        <v>127</v>
      </c>
      <c r="E3" s="196" t="s">
        <v>265</v>
      </c>
    </row>
    <row r="4" spans="1:5" s="197" customFormat="1" ht="24.75" customHeight="1">
      <c r="A4" s="5" t="s">
        <v>563</v>
      </c>
      <c r="B4" s="21" t="s">
        <v>281</v>
      </c>
      <c r="C4" s="21" t="s">
        <v>281</v>
      </c>
      <c r="D4" s="198" t="s">
        <v>281</v>
      </c>
      <c r="E4" s="199">
        <v>19200</v>
      </c>
    </row>
    <row r="5" spans="1:5" s="145" customFormat="1" ht="21.75" customHeight="1">
      <c r="A5" s="5" t="s">
        <v>56</v>
      </c>
      <c r="B5" s="21">
        <v>29324326</v>
      </c>
      <c r="C5" s="21">
        <v>20737939</v>
      </c>
      <c r="D5" s="21">
        <v>70.719234945075968</v>
      </c>
      <c r="E5" s="199">
        <v>24428854</v>
      </c>
    </row>
    <row r="6" spans="1:5" s="145" customFormat="1" ht="21.75" customHeight="1">
      <c r="A6" s="5" t="s">
        <v>58</v>
      </c>
      <c r="B6" s="21">
        <v>2051172</v>
      </c>
      <c r="C6" s="21">
        <v>376772</v>
      </c>
      <c r="D6" s="21">
        <v>18.368620476488566</v>
      </c>
      <c r="E6" s="199">
        <v>1398648</v>
      </c>
    </row>
    <row r="7" spans="1:5" s="145" customFormat="1" ht="21.75" customHeight="1">
      <c r="A7" s="5" t="s">
        <v>135</v>
      </c>
      <c r="B7" s="21">
        <v>507643</v>
      </c>
      <c r="C7" s="21">
        <v>129015</v>
      </c>
      <c r="D7" s="21">
        <v>25.414513742925639</v>
      </c>
      <c r="E7" s="199">
        <v>104511</v>
      </c>
    </row>
    <row r="8" spans="1:5" s="145" customFormat="1" ht="21.75" customHeight="1">
      <c r="A8" s="5" t="s">
        <v>565</v>
      </c>
      <c r="B8" s="21">
        <v>13507723</v>
      </c>
      <c r="C8" s="21">
        <v>4032072</v>
      </c>
      <c r="D8" s="21">
        <v>29.850123518227313</v>
      </c>
      <c r="E8" s="199">
        <v>4325684</v>
      </c>
    </row>
    <row r="9" spans="1:5" s="145" customFormat="1" ht="21.75" customHeight="1">
      <c r="A9" s="5" t="s">
        <v>82</v>
      </c>
      <c r="B9" s="21">
        <v>15689076</v>
      </c>
      <c r="C9" s="21">
        <v>4573760</v>
      </c>
      <c r="D9" s="21">
        <v>29.152513506850241</v>
      </c>
      <c r="E9" s="199">
        <v>2974626</v>
      </c>
    </row>
    <row r="10" spans="1:5" s="145" customFormat="1" ht="21.75" customHeight="1">
      <c r="A10" s="5" t="s">
        <v>60</v>
      </c>
      <c r="B10" s="21">
        <v>51001100</v>
      </c>
      <c r="C10" s="21">
        <v>7950431</v>
      </c>
      <c r="D10" s="21">
        <v>15.588744164341554</v>
      </c>
      <c r="E10" s="199">
        <v>12610715</v>
      </c>
    </row>
    <row r="11" spans="1:5" s="145" customFormat="1" ht="21.75" customHeight="1">
      <c r="A11" s="5" t="s">
        <v>110</v>
      </c>
      <c r="B11" s="21">
        <v>569524</v>
      </c>
      <c r="C11" s="21">
        <v>145524</v>
      </c>
      <c r="D11" s="21">
        <v>25.551864363924963</v>
      </c>
      <c r="E11" s="199">
        <v>200121</v>
      </c>
    </row>
    <row r="12" spans="1:5" s="145" customFormat="1" ht="21.75" customHeight="1">
      <c r="A12" s="5" t="s">
        <v>527</v>
      </c>
      <c r="B12" s="21">
        <v>3966939</v>
      </c>
      <c r="C12" s="21">
        <v>1703366</v>
      </c>
      <c r="D12" s="21">
        <v>42.939051999539188</v>
      </c>
      <c r="E12" s="199">
        <v>4738343</v>
      </c>
    </row>
    <row r="13" spans="1:5" s="145" customFormat="1" ht="21.75" customHeight="1">
      <c r="A13" s="5" t="s">
        <v>83</v>
      </c>
      <c r="B13" s="21">
        <v>21318983</v>
      </c>
      <c r="C13" s="21">
        <v>17053276</v>
      </c>
      <c r="D13" s="21">
        <v>79.99103897216861</v>
      </c>
      <c r="E13" s="199">
        <v>6107493</v>
      </c>
    </row>
    <row r="14" spans="1:5" s="145" customFormat="1" ht="21.75" customHeight="1">
      <c r="A14" s="5" t="s">
        <v>106</v>
      </c>
      <c r="B14" s="21">
        <v>781381</v>
      </c>
      <c r="C14" s="21">
        <v>76695</v>
      </c>
      <c r="D14" s="21">
        <v>9.81531416812029</v>
      </c>
      <c r="E14" s="199">
        <v>1201123</v>
      </c>
    </row>
    <row r="15" spans="1:5" s="145" customFormat="1" ht="21.75" customHeight="1">
      <c r="A15" s="5" t="s">
        <v>69</v>
      </c>
      <c r="B15" s="21">
        <v>17852402</v>
      </c>
      <c r="C15" s="21">
        <v>5187634</v>
      </c>
      <c r="D15" s="21">
        <v>29.058465073775508</v>
      </c>
      <c r="E15" s="199">
        <v>2850638</v>
      </c>
    </row>
    <row r="16" spans="1:5" s="145" customFormat="1" ht="21.75" customHeight="1">
      <c r="A16" s="5" t="s">
        <v>566</v>
      </c>
      <c r="B16" s="21">
        <v>111114568</v>
      </c>
      <c r="C16" s="21">
        <v>101952068</v>
      </c>
      <c r="D16" s="21">
        <v>91.754006549348233</v>
      </c>
      <c r="E16" s="199">
        <v>84703827</v>
      </c>
    </row>
    <row r="17" spans="1:5" s="145" customFormat="1" ht="21.75" customHeight="1">
      <c r="A17" s="5" t="s">
        <v>275</v>
      </c>
      <c r="B17" s="21">
        <v>214293663</v>
      </c>
      <c r="C17" s="21">
        <v>111214991</v>
      </c>
      <c r="D17" s="21">
        <v>51.898404013934837</v>
      </c>
      <c r="E17" s="199">
        <v>128337749</v>
      </c>
    </row>
    <row r="18" spans="1:5" s="145" customFormat="1" ht="21.75" customHeight="1">
      <c r="A18" s="5" t="s">
        <v>109</v>
      </c>
      <c r="B18" s="21">
        <v>11088405</v>
      </c>
      <c r="C18" s="21">
        <v>5565898</v>
      </c>
      <c r="D18" s="21">
        <v>50.195659339643527</v>
      </c>
      <c r="E18" s="199">
        <v>4818177</v>
      </c>
    </row>
    <row r="19" spans="1:5" s="145" customFormat="1" ht="21.75" customHeight="1">
      <c r="A19" s="5" t="s">
        <v>63</v>
      </c>
      <c r="B19" s="21">
        <v>1091174</v>
      </c>
      <c r="C19" s="21">
        <v>636100</v>
      </c>
      <c r="D19" s="21">
        <v>58.295010694902913</v>
      </c>
      <c r="E19" s="199">
        <v>966267</v>
      </c>
    </row>
    <row r="20" spans="1:5" s="145" customFormat="1" ht="21.75" customHeight="1">
      <c r="A20" s="5" t="s">
        <v>126</v>
      </c>
      <c r="B20" s="21">
        <v>1027053</v>
      </c>
      <c r="C20" s="21">
        <v>740335</v>
      </c>
      <c r="D20" s="21">
        <v>72.0834270480686</v>
      </c>
      <c r="E20" s="199">
        <v>1700826</v>
      </c>
    </row>
    <row r="21" spans="1:5" s="145" customFormat="1" ht="21.75" customHeight="1">
      <c r="A21" s="5" t="s">
        <v>65</v>
      </c>
      <c r="B21" s="21">
        <v>33132812</v>
      </c>
      <c r="C21" s="21">
        <v>8486198</v>
      </c>
      <c r="D21" s="21">
        <v>25.612670605803096</v>
      </c>
      <c r="E21" s="199">
        <v>11938461</v>
      </c>
    </row>
    <row r="22" spans="1:5" s="145" customFormat="1" ht="21.75" customHeight="1">
      <c r="A22" s="5" t="s">
        <v>277</v>
      </c>
      <c r="B22" s="21">
        <v>313544</v>
      </c>
      <c r="C22" s="21">
        <v>101674</v>
      </c>
      <c r="D22" s="21">
        <v>32.427346720077566</v>
      </c>
      <c r="E22" s="199">
        <v>72071</v>
      </c>
    </row>
    <row r="23" spans="1:5" s="145" customFormat="1" ht="21.75" customHeight="1">
      <c r="A23" s="5" t="s">
        <v>87</v>
      </c>
      <c r="B23" s="21">
        <v>523042016</v>
      </c>
      <c r="C23" s="21">
        <v>464049857</v>
      </c>
      <c r="D23" s="21">
        <v>88.721334578214837</v>
      </c>
      <c r="E23" s="199">
        <v>71140005</v>
      </c>
    </row>
    <row r="24" spans="1:5" s="145" customFormat="1" ht="21.75" customHeight="1">
      <c r="A24" s="5" t="s">
        <v>567</v>
      </c>
      <c r="B24" s="21">
        <v>6368662</v>
      </c>
      <c r="C24" s="21">
        <v>2945132</v>
      </c>
      <c r="D24" s="21">
        <v>46.244124747081884</v>
      </c>
      <c r="E24" s="199">
        <v>1720565</v>
      </c>
    </row>
    <row r="25" spans="1:5" s="145" customFormat="1" ht="21.75" customHeight="1">
      <c r="A25" s="5" t="s">
        <v>67</v>
      </c>
      <c r="B25" s="21">
        <v>837740</v>
      </c>
      <c r="C25" s="21">
        <v>267739</v>
      </c>
      <c r="D25" s="21">
        <v>31.959677226824549</v>
      </c>
      <c r="E25" s="21" t="s">
        <v>281</v>
      </c>
    </row>
    <row r="26" spans="1:5" s="145" customFormat="1" ht="21.75" customHeight="1">
      <c r="A26" s="5" t="s">
        <v>114</v>
      </c>
      <c r="B26" s="21">
        <v>2788667</v>
      </c>
      <c r="C26" s="21">
        <v>1150796</v>
      </c>
      <c r="D26" s="21">
        <v>41.266884859325266</v>
      </c>
      <c r="E26" s="199">
        <v>236908</v>
      </c>
    </row>
    <row r="27" spans="1:5" s="145" customFormat="1" ht="21.75" customHeight="1">
      <c r="A27" s="5" t="s">
        <v>136</v>
      </c>
      <c r="B27" s="21">
        <v>1253274</v>
      </c>
      <c r="C27" s="23">
        <v>324664</v>
      </c>
      <c r="D27" s="21">
        <v>25.905268919645664</v>
      </c>
      <c r="E27" s="199">
        <v>123500</v>
      </c>
    </row>
    <row r="28" spans="1:5" s="145" customFormat="1" ht="21.75" customHeight="1">
      <c r="A28" s="5" t="s">
        <v>81</v>
      </c>
      <c r="B28" s="21">
        <v>2234975</v>
      </c>
      <c r="C28" s="21">
        <v>1303915</v>
      </c>
      <c r="D28" s="21">
        <v>58.341368471683133</v>
      </c>
      <c r="E28" s="199">
        <v>754419</v>
      </c>
    </row>
    <row r="29" spans="1:5" s="145" customFormat="1" ht="21.75" customHeight="1">
      <c r="A29" s="5" t="s">
        <v>68</v>
      </c>
      <c r="B29" s="21">
        <v>4437400</v>
      </c>
      <c r="C29" s="21">
        <v>2213584</v>
      </c>
      <c r="D29" s="21">
        <v>49.8847072610087</v>
      </c>
      <c r="E29" s="199">
        <v>1388114</v>
      </c>
    </row>
    <row r="30" spans="1:5" s="145" customFormat="1" ht="21.75" customHeight="1">
      <c r="A30" s="5" t="s">
        <v>280</v>
      </c>
      <c r="B30" s="21">
        <v>10555762</v>
      </c>
      <c r="C30" s="21">
        <v>4490001</v>
      </c>
      <c r="D30" s="21">
        <v>42.53601966395226</v>
      </c>
      <c r="E30" s="21">
        <v>21034564</v>
      </c>
    </row>
    <row r="31" spans="1:5" s="145" customFormat="1" ht="26.25" customHeight="1">
      <c r="A31" s="13" t="s">
        <v>41</v>
      </c>
      <c r="B31" s="67">
        <f>SUM(B5:B30)</f>
        <v>1080149984</v>
      </c>
      <c r="C31" s="67">
        <f t="shared" ref="C31" si="0">SUM(C5:C30)</f>
        <v>767409436</v>
      </c>
      <c r="D31" s="67">
        <v>71</v>
      </c>
      <c r="E31" s="67">
        <f>SUM(E4:E30)</f>
        <v>389895409</v>
      </c>
    </row>
  </sheetData>
  <mergeCells count="1">
    <mergeCell ref="A1:E1"/>
  </mergeCells>
  <phoneticPr fontId="0" type="noConversion"/>
  <pageMargins left="0.3" right="0.19" top="0.87" bottom="0.97" header="0.47" footer="0.49"/>
  <pageSetup paperSize="9" scale="85" firstPageNumber="28" orientation="portrait" useFirstPageNumber="1" r:id="rId1"/>
  <headerFooter alignWithMargins="0">
    <oddHeader xml:space="preserve">&amp;R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4"/>
  <sheetViews>
    <sheetView view="pageBreakPreview" zoomScaleNormal="100" zoomScaleSheetLayoutView="100" workbookViewId="0">
      <selection sqref="A1:C1"/>
    </sheetView>
  </sheetViews>
  <sheetFormatPr defaultRowHeight="12.75"/>
  <cols>
    <col min="1" max="1" width="41.5703125" style="19" customWidth="1"/>
    <col min="2" max="2" width="7.5703125" style="19" customWidth="1"/>
    <col min="3" max="4" width="16.85546875" style="19" bestFit="1" customWidth="1"/>
    <col min="5" max="16384" width="9.140625" style="19"/>
  </cols>
  <sheetData>
    <row r="1" spans="1:4" ht="18.75">
      <c r="A1" s="217" t="s">
        <v>1067</v>
      </c>
      <c r="B1" s="218"/>
      <c r="C1" s="218"/>
    </row>
    <row r="3" spans="1:4" ht="21" customHeight="1">
      <c r="A3" s="68" t="s">
        <v>5</v>
      </c>
      <c r="B3" s="68" t="s">
        <v>261</v>
      </c>
      <c r="C3" s="68">
        <v>2010</v>
      </c>
      <c r="D3" s="68">
        <v>2009</v>
      </c>
    </row>
    <row r="4" spans="1:4" ht="15.75">
      <c r="A4" s="81" t="s">
        <v>1034</v>
      </c>
      <c r="B4" s="82"/>
      <c r="C4" s="83"/>
      <c r="D4" s="84"/>
    </row>
    <row r="5" spans="1:4" ht="14.25">
      <c r="A5" s="85" t="s">
        <v>1033</v>
      </c>
      <c r="B5" s="86"/>
      <c r="C5" s="87"/>
      <c r="D5" s="88"/>
    </row>
    <row r="6" spans="1:4" ht="15.75">
      <c r="A6" s="5" t="s">
        <v>25</v>
      </c>
      <c r="B6" s="89"/>
      <c r="C6" s="100">
        <v>1851828091</v>
      </c>
      <c r="D6" s="101">
        <v>1417779065</v>
      </c>
    </row>
    <row r="7" spans="1:4" ht="15.75">
      <c r="A7" s="5" t="s">
        <v>26</v>
      </c>
      <c r="B7" s="89"/>
      <c r="C7" s="100">
        <v>178975969</v>
      </c>
      <c r="D7" s="101">
        <v>157372471</v>
      </c>
    </row>
    <row r="8" spans="1:4" ht="15.75">
      <c r="A8" s="5" t="s">
        <v>1049</v>
      </c>
      <c r="B8" s="89"/>
      <c r="C8" s="100">
        <v>50194261</v>
      </c>
      <c r="D8" s="101">
        <v>41540308</v>
      </c>
    </row>
    <row r="9" spans="1:4" ht="15.75">
      <c r="A9" s="5" t="s">
        <v>28</v>
      </c>
      <c r="B9" s="90"/>
      <c r="C9" s="100">
        <v>28611517</v>
      </c>
      <c r="D9" s="101">
        <v>28410267</v>
      </c>
    </row>
    <row r="10" spans="1:4" ht="16.5" thickBot="1">
      <c r="A10" s="5" t="s">
        <v>30</v>
      </c>
      <c r="B10" s="89"/>
      <c r="C10" s="100">
        <v>41163221</v>
      </c>
      <c r="D10" s="101">
        <v>32915905</v>
      </c>
    </row>
    <row r="11" spans="1:4" ht="16.5" thickBot="1">
      <c r="A11" s="91" t="s">
        <v>41</v>
      </c>
      <c r="B11" s="89"/>
      <c r="C11" s="102">
        <f>SUM(C6:C10)</f>
        <v>2150773059</v>
      </c>
      <c r="D11" s="102">
        <f>SUM(D6:D10)</f>
        <v>1678018016</v>
      </c>
    </row>
    <row r="12" spans="1:4" ht="15">
      <c r="A12" s="92" t="s">
        <v>1032</v>
      </c>
      <c r="B12" s="93"/>
      <c r="C12" s="100"/>
      <c r="D12" s="101"/>
    </row>
    <row r="13" spans="1:4" ht="15.75">
      <c r="A13" s="5" t="s">
        <v>31</v>
      </c>
      <c r="B13" s="93"/>
      <c r="C13" s="100">
        <v>-868946315</v>
      </c>
      <c r="D13" s="101">
        <v>-833480800</v>
      </c>
    </row>
    <row r="14" spans="1:4" ht="15.75">
      <c r="A14" s="5" t="s">
        <v>32</v>
      </c>
      <c r="B14" s="89"/>
      <c r="C14" s="100">
        <v>-125124743</v>
      </c>
      <c r="D14" s="101">
        <v>-114596116</v>
      </c>
    </row>
    <row r="15" spans="1:4" ht="15.75">
      <c r="A15" s="5" t="s">
        <v>33</v>
      </c>
      <c r="B15" s="89"/>
      <c r="C15" s="100">
        <v>-38980302</v>
      </c>
      <c r="D15" s="101">
        <v>-44951847</v>
      </c>
    </row>
    <row r="16" spans="1:4" ht="15.75">
      <c r="A16" s="5" t="s">
        <v>35</v>
      </c>
      <c r="B16" s="89"/>
      <c r="C16" s="100">
        <v>-44289941</v>
      </c>
      <c r="D16" s="101">
        <v>-47087916</v>
      </c>
    </row>
    <row r="17" spans="1:4" ht="15.75">
      <c r="A17" s="5" t="s">
        <v>36</v>
      </c>
      <c r="B17" s="89"/>
      <c r="C17" s="100">
        <v>-538730729</v>
      </c>
      <c r="D17" s="101">
        <v>-447731927</v>
      </c>
    </row>
    <row r="18" spans="1:4" ht="15.75">
      <c r="A18" s="5" t="s">
        <v>117</v>
      </c>
      <c r="B18" s="89"/>
      <c r="C18" s="103">
        <v>-211941219</v>
      </c>
      <c r="D18" s="104">
        <v>-137931390</v>
      </c>
    </row>
    <row r="19" spans="1:4" ht="16.5" thickBot="1">
      <c r="A19" s="5" t="s">
        <v>1024</v>
      </c>
      <c r="B19" s="89"/>
      <c r="C19" s="100">
        <v>29983519</v>
      </c>
      <c r="D19" s="101">
        <v>-40357854</v>
      </c>
    </row>
    <row r="20" spans="1:4" ht="16.5" thickBot="1">
      <c r="A20" s="91" t="s">
        <v>41</v>
      </c>
      <c r="B20" s="89"/>
      <c r="C20" s="105">
        <f>SUM(C13:C19)</f>
        <v>-1798029730</v>
      </c>
      <c r="D20" s="105">
        <f>SUM(D13:D19)</f>
        <v>-1666137850</v>
      </c>
    </row>
    <row r="21" spans="1:4" ht="16.5" thickBot="1">
      <c r="A21" s="97" t="s">
        <v>1035</v>
      </c>
      <c r="B21" s="98"/>
      <c r="C21" s="106">
        <f>C11+C20</f>
        <v>352743329</v>
      </c>
      <c r="D21" s="106">
        <f>D11+D20</f>
        <v>11880166</v>
      </c>
    </row>
    <row r="22" spans="1:4" ht="15.75">
      <c r="A22" s="81" t="s">
        <v>1027</v>
      </c>
      <c r="B22" s="89"/>
      <c r="C22" s="100"/>
      <c r="D22" s="101"/>
    </row>
    <row r="23" spans="1:4" ht="15.75">
      <c r="A23" s="5" t="s">
        <v>37</v>
      </c>
      <c r="B23" s="89"/>
      <c r="C23" s="100">
        <v>-758265545</v>
      </c>
      <c r="D23" s="101">
        <v>-451089489</v>
      </c>
    </row>
    <row r="24" spans="1:4" ht="15.75">
      <c r="A24" s="5" t="s">
        <v>1036</v>
      </c>
      <c r="B24" s="89"/>
      <c r="C24" s="100">
        <v>-21239009</v>
      </c>
      <c r="D24" s="101">
        <v>-92931221</v>
      </c>
    </row>
    <row r="25" spans="1:4" ht="15.75">
      <c r="A25" s="5" t="s">
        <v>48</v>
      </c>
      <c r="B25" s="89"/>
      <c r="C25" s="100">
        <v>19401171</v>
      </c>
      <c r="D25" s="101">
        <v>23891639</v>
      </c>
    </row>
    <row r="26" spans="1:4" ht="16.5" thickBot="1">
      <c r="A26" s="5" t="s">
        <v>1025</v>
      </c>
      <c r="B26" s="89"/>
      <c r="C26" s="100">
        <v>356272</v>
      </c>
      <c r="D26" s="101">
        <v>866907</v>
      </c>
    </row>
    <row r="27" spans="1:4" ht="16.5" thickBot="1">
      <c r="A27" s="97" t="s">
        <v>1026</v>
      </c>
      <c r="B27" s="96"/>
      <c r="C27" s="107">
        <f>SUM(C23:C26)</f>
        <v>-759747111</v>
      </c>
      <c r="D27" s="107">
        <f>SUM(D23:D26)</f>
        <v>-519262164</v>
      </c>
    </row>
    <row r="28" spans="1:4" ht="15.75">
      <c r="A28" s="81" t="s">
        <v>1028</v>
      </c>
      <c r="B28" s="94"/>
      <c r="C28" s="108"/>
      <c r="D28" s="109"/>
    </row>
    <row r="29" spans="1:4" ht="15">
      <c r="A29" s="112" t="s">
        <v>1029</v>
      </c>
      <c r="B29" s="94"/>
      <c r="C29" s="100">
        <v>2630350250</v>
      </c>
      <c r="D29" s="101">
        <v>1834783085</v>
      </c>
    </row>
    <row r="30" spans="1:4" ht="15.75" thickBot="1">
      <c r="A30" s="112" t="s">
        <v>1065</v>
      </c>
      <c r="B30" s="94"/>
      <c r="C30" s="100">
        <v>-1602528398</v>
      </c>
      <c r="D30" s="101">
        <v>-1226306404</v>
      </c>
    </row>
    <row r="31" spans="1:4" ht="16.5" thickBot="1">
      <c r="A31" s="97" t="s">
        <v>1030</v>
      </c>
      <c r="B31" s="99"/>
      <c r="C31" s="107">
        <f>C29+C30</f>
        <v>1027821852</v>
      </c>
      <c r="D31" s="107">
        <f>D29+D30</f>
        <v>608476681</v>
      </c>
    </row>
    <row r="32" spans="1:4" ht="15.75">
      <c r="A32" s="95"/>
      <c r="B32" s="94"/>
      <c r="C32" s="100"/>
      <c r="D32" s="110"/>
    </row>
    <row r="33" spans="1:4" ht="16.5" thickBot="1">
      <c r="A33" s="97" t="s">
        <v>1031</v>
      </c>
      <c r="B33" s="96"/>
      <c r="C33" s="111">
        <f>C21+C27+C31</f>
        <v>620818070</v>
      </c>
      <c r="D33" s="111">
        <f>D21+D27+D31</f>
        <v>101094683</v>
      </c>
    </row>
    <row r="34" spans="1:4" ht="13.5" thickTop="1"/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3"/>
  <sheetViews>
    <sheetView view="pageBreakPreview" zoomScaleNormal="100" zoomScaleSheetLayoutView="100" workbookViewId="0">
      <selection sqref="A1:C1"/>
    </sheetView>
  </sheetViews>
  <sheetFormatPr defaultRowHeight="12.75"/>
  <cols>
    <col min="1" max="1" width="11.85546875" style="20" bestFit="1" customWidth="1"/>
    <col min="2" max="2" width="48.85546875" style="19" customWidth="1"/>
    <col min="3" max="4" width="18.28515625" style="19" customWidth="1"/>
    <col min="5" max="16384" width="9.140625" style="19"/>
  </cols>
  <sheetData>
    <row r="1" spans="1:4" ht="18.75">
      <c r="A1" s="217" t="s">
        <v>1068</v>
      </c>
      <c r="B1" s="218"/>
      <c r="C1" s="218"/>
    </row>
    <row r="2" spans="1:4" ht="37.5" customHeight="1">
      <c r="A2" s="47"/>
      <c r="B2" s="48"/>
      <c r="C2" s="48"/>
    </row>
    <row r="3" spans="1:4" ht="35.25" customHeight="1">
      <c r="A3" s="55" t="s">
        <v>4</v>
      </c>
      <c r="B3" s="55" t="s">
        <v>5</v>
      </c>
      <c r="C3" s="56">
        <v>2010</v>
      </c>
      <c r="D3" s="56">
        <v>2009</v>
      </c>
    </row>
    <row r="4" spans="1:4" ht="30.75" customHeight="1">
      <c r="A4" s="49">
        <v>1</v>
      </c>
      <c r="B4" s="50" t="s">
        <v>31</v>
      </c>
      <c r="C4" s="65">
        <v>1244079</v>
      </c>
      <c r="D4" s="65">
        <v>2064797</v>
      </c>
    </row>
    <row r="5" spans="1:4" ht="30.75" customHeight="1">
      <c r="A5" s="49">
        <v>2</v>
      </c>
      <c r="B5" s="50" t="s">
        <v>32</v>
      </c>
      <c r="C5" s="65">
        <v>10478852</v>
      </c>
      <c r="D5" s="65">
        <v>9765041</v>
      </c>
    </row>
    <row r="6" spans="1:4" ht="30.75" customHeight="1">
      <c r="A6" s="49">
        <v>3</v>
      </c>
      <c r="B6" s="50" t="s">
        <v>33</v>
      </c>
      <c r="C6" s="65">
        <v>972458</v>
      </c>
      <c r="D6" s="65">
        <v>1198562</v>
      </c>
    </row>
    <row r="7" spans="1:4" ht="30.75" customHeight="1">
      <c r="A7" s="49">
        <v>4</v>
      </c>
      <c r="B7" s="50" t="s">
        <v>34</v>
      </c>
      <c r="C7" s="65">
        <v>840484</v>
      </c>
      <c r="D7" s="65">
        <v>888150</v>
      </c>
    </row>
    <row r="8" spans="1:4" ht="30.75" customHeight="1">
      <c r="A8" s="49">
        <v>5</v>
      </c>
      <c r="B8" s="50" t="s">
        <v>35</v>
      </c>
      <c r="C8" s="65">
        <v>1089237</v>
      </c>
      <c r="D8" s="65">
        <v>1266133</v>
      </c>
    </row>
    <row r="9" spans="1:4" ht="30.75" customHeight="1">
      <c r="A9" s="49">
        <v>6</v>
      </c>
      <c r="B9" s="50" t="s">
        <v>36</v>
      </c>
      <c r="C9" s="65">
        <v>4232124</v>
      </c>
      <c r="D9" s="65">
        <v>4626302</v>
      </c>
    </row>
    <row r="10" spans="1:4" ht="30.75" customHeight="1">
      <c r="A10" s="49">
        <v>7</v>
      </c>
      <c r="B10" s="50" t="s">
        <v>6</v>
      </c>
      <c r="C10" s="65">
        <v>301607</v>
      </c>
      <c r="D10" s="65">
        <v>7186702</v>
      </c>
    </row>
    <row r="11" spans="1:4" ht="30.75" customHeight="1">
      <c r="A11" s="49">
        <v>8</v>
      </c>
      <c r="B11" s="50" t="s">
        <v>37</v>
      </c>
      <c r="C11" s="65">
        <v>39302466</v>
      </c>
      <c r="D11" s="65">
        <v>39880209</v>
      </c>
    </row>
    <row r="12" spans="1:4" ht="20.25" customHeight="1">
      <c r="A12" s="235" t="s">
        <v>41</v>
      </c>
      <c r="B12" s="235"/>
      <c r="C12" s="66">
        <f>SUM(C4:C11)</f>
        <v>58461307</v>
      </c>
      <c r="D12" s="66">
        <f>SUM(D4:D11)</f>
        <v>66875896</v>
      </c>
    </row>
    <row r="13" spans="1:4" ht="63.75" customHeight="1">
      <c r="A13" s="52"/>
      <c r="C13" s="53"/>
    </row>
    <row r="14" spans="1:4" ht="25.5" customHeight="1">
      <c r="A14" s="19"/>
      <c r="B14" s="54"/>
    </row>
    <row r="15" spans="1:4">
      <c r="A15" s="234"/>
      <c r="B15" s="234"/>
      <c r="C15" s="234"/>
    </row>
    <row r="16" spans="1:4">
      <c r="A16" s="234"/>
      <c r="B16" s="234"/>
      <c r="C16" s="234"/>
    </row>
    <row r="17" spans="1:3">
      <c r="A17" s="234"/>
      <c r="B17" s="234"/>
      <c r="C17" s="234"/>
    </row>
    <row r="18" spans="1:3" ht="2.25" customHeight="1">
      <c r="A18" s="234"/>
      <c r="B18" s="234"/>
      <c r="C18" s="234"/>
    </row>
    <row r="19" spans="1:3" hidden="1">
      <c r="A19" s="234"/>
      <c r="B19" s="234"/>
      <c r="C19" s="234"/>
    </row>
    <row r="20" spans="1:3" ht="7.5" hidden="1" customHeight="1">
      <c r="A20" s="234"/>
      <c r="B20" s="234"/>
      <c r="C20" s="234"/>
    </row>
    <row r="21" spans="1:3" ht="0.75" hidden="1" customHeight="1">
      <c r="A21" s="234"/>
      <c r="B21" s="234"/>
      <c r="C21" s="234"/>
    </row>
    <row r="22" spans="1:3" hidden="1">
      <c r="A22" s="234"/>
      <c r="B22" s="234"/>
      <c r="C22" s="234"/>
    </row>
    <row r="23" spans="1:3" ht="3" customHeight="1">
      <c r="A23" s="234"/>
      <c r="B23" s="234"/>
      <c r="C23" s="234"/>
    </row>
  </sheetData>
  <mergeCells count="3">
    <mergeCell ref="A1:C1"/>
    <mergeCell ref="A15:C23"/>
    <mergeCell ref="A12:B12"/>
  </mergeCells>
  <phoneticPr fontId="17" type="noConversion"/>
  <pageMargins left="0.42" right="0.39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3"/>
  <sheetViews>
    <sheetView view="pageBreakPreview" zoomScaleNormal="100" zoomScaleSheetLayoutView="100" workbookViewId="0">
      <selection sqref="A1:C1"/>
    </sheetView>
  </sheetViews>
  <sheetFormatPr defaultRowHeight="12.75"/>
  <cols>
    <col min="1" max="1" width="11.85546875" style="20" bestFit="1" customWidth="1"/>
    <col min="2" max="2" width="49.28515625" style="19" customWidth="1"/>
    <col min="3" max="3" width="19.7109375" style="19" bestFit="1" customWidth="1"/>
    <col min="4" max="4" width="17.5703125" style="19" bestFit="1" customWidth="1"/>
    <col min="5" max="16384" width="9.140625" style="19"/>
  </cols>
  <sheetData>
    <row r="1" spans="1:4" ht="18.75">
      <c r="A1" s="217" t="s">
        <v>1066</v>
      </c>
      <c r="B1" s="218"/>
      <c r="C1" s="218"/>
    </row>
    <row r="2" spans="1:4" ht="41.25" customHeight="1">
      <c r="A2" s="47"/>
      <c r="B2" s="48"/>
      <c r="C2" s="48"/>
    </row>
    <row r="3" spans="1:4" ht="35.25" customHeight="1">
      <c r="A3" s="55" t="s">
        <v>4</v>
      </c>
      <c r="B3" s="55" t="s">
        <v>5</v>
      </c>
      <c r="C3" s="56">
        <v>2010</v>
      </c>
      <c r="D3" s="56">
        <v>2009</v>
      </c>
    </row>
    <row r="4" spans="1:4" ht="30.75" customHeight="1">
      <c r="A4" s="49">
        <v>1</v>
      </c>
      <c r="B4" s="50" t="s">
        <v>31</v>
      </c>
      <c r="C4" s="65">
        <v>1068835</v>
      </c>
      <c r="D4" s="65">
        <v>1192233</v>
      </c>
    </row>
    <row r="5" spans="1:4" ht="30.75" customHeight="1">
      <c r="A5" s="49">
        <v>2</v>
      </c>
      <c r="B5" s="50" t="s">
        <v>32</v>
      </c>
      <c r="C5" s="65">
        <v>6434204</v>
      </c>
      <c r="D5" s="65">
        <v>10106765</v>
      </c>
    </row>
    <row r="6" spans="1:4" ht="30.75" customHeight="1">
      <c r="A6" s="49">
        <v>3</v>
      </c>
      <c r="B6" s="50" t="s">
        <v>33</v>
      </c>
      <c r="C6" s="65">
        <v>1871157</v>
      </c>
      <c r="D6" s="65">
        <v>2597364</v>
      </c>
    </row>
    <row r="7" spans="1:4" ht="30.75" customHeight="1">
      <c r="A7" s="49">
        <v>4</v>
      </c>
      <c r="B7" s="50" t="s">
        <v>34</v>
      </c>
      <c r="C7" s="65">
        <v>1548969</v>
      </c>
      <c r="D7" s="65">
        <v>1951675</v>
      </c>
    </row>
    <row r="8" spans="1:4" ht="30.75" customHeight="1">
      <c r="A8" s="49">
        <v>5</v>
      </c>
      <c r="B8" s="50" t="s">
        <v>35</v>
      </c>
      <c r="C8" s="65">
        <v>2232960</v>
      </c>
      <c r="D8" s="65">
        <v>2362580</v>
      </c>
    </row>
    <row r="9" spans="1:4" ht="30.75" customHeight="1">
      <c r="A9" s="49">
        <v>6</v>
      </c>
      <c r="B9" s="50" t="s">
        <v>36</v>
      </c>
      <c r="C9" s="65">
        <v>279995</v>
      </c>
      <c r="D9" s="65">
        <v>147025</v>
      </c>
    </row>
    <row r="10" spans="1:4" ht="30.75" customHeight="1">
      <c r="A10" s="49">
        <v>7</v>
      </c>
      <c r="B10" s="50" t="s">
        <v>6</v>
      </c>
      <c r="C10" s="65">
        <v>65687</v>
      </c>
      <c r="D10" s="65">
        <v>20075</v>
      </c>
    </row>
    <row r="11" spans="1:4" ht="30.75" customHeight="1">
      <c r="A11" s="49">
        <v>8</v>
      </c>
      <c r="B11" s="50" t="s">
        <v>37</v>
      </c>
      <c r="C11" s="65">
        <v>27246116</v>
      </c>
      <c r="D11" s="65">
        <v>19195561</v>
      </c>
    </row>
    <row r="12" spans="1:4" ht="20.25" customHeight="1">
      <c r="A12" s="235" t="s">
        <v>41</v>
      </c>
      <c r="B12" s="235"/>
      <c r="C12" s="66">
        <f>SUM(C4:C11)</f>
        <v>40747923</v>
      </c>
      <c r="D12" s="66">
        <f>SUM(D4:D11)</f>
        <v>37573278</v>
      </c>
    </row>
    <row r="13" spans="1:4" ht="63.75" customHeight="1">
      <c r="A13" s="52"/>
      <c r="C13" s="53"/>
    </row>
    <row r="14" spans="1:4" ht="25.5" customHeight="1">
      <c r="A14" s="19"/>
      <c r="B14" s="54"/>
    </row>
    <row r="15" spans="1:4">
      <c r="A15" s="234"/>
      <c r="B15" s="234"/>
      <c r="C15" s="234"/>
    </row>
    <row r="16" spans="1:4">
      <c r="A16" s="234"/>
      <c r="B16" s="234"/>
      <c r="C16" s="234"/>
    </row>
    <row r="17" spans="1:3">
      <c r="A17" s="234"/>
      <c r="B17" s="234"/>
      <c r="C17" s="234"/>
    </row>
    <row r="18" spans="1:3" ht="2.25" customHeight="1">
      <c r="A18" s="234"/>
      <c r="B18" s="234"/>
      <c r="C18" s="234"/>
    </row>
    <row r="19" spans="1:3" hidden="1">
      <c r="A19" s="234"/>
      <c r="B19" s="234"/>
      <c r="C19" s="234"/>
    </row>
    <row r="20" spans="1:3" ht="7.5" hidden="1" customHeight="1">
      <c r="A20" s="234"/>
      <c r="B20" s="234"/>
      <c r="C20" s="234"/>
    </row>
    <row r="21" spans="1:3" ht="0.75" hidden="1" customHeight="1">
      <c r="A21" s="234"/>
      <c r="B21" s="234"/>
      <c r="C21" s="234"/>
    </row>
    <row r="22" spans="1:3" hidden="1">
      <c r="A22" s="234"/>
      <c r="B22" s="234"/>
      <c r="C22" s="234"/>
    </row>
    <row r="23" spans="1:3" ht="3" customHeight="1">
      <c r="A23" s="234"/>
      <c r="B23" s="234"/>
      <c r="C23" s="234"/>
    </row>
  </sheetData>
  <mergeCells count="3">
    <mergeCell ref="A1:C1"/>
    <mergeCell ref="A12:B12"/>
    <mergeCell ref="A15:C23"/>
  </mergeCells>
  <phoneticPr fontId="17" type="noConversion"/>
  <pageMargins left="0.36" right="0.39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22"/>
  <sheetViews>
    <sheetView view="pageBreakPreview" zoomScaleNormal="100" zoomScaleSheetLayoutView="100" workbookViewId="0">
      <selection sqref="A1:C1"/>
    </sheetView>
  </sheetViews>
  <sheetFormatPr defaultRowHeight="12.75"/>
  <cols>
    <col min="1" max="1" width="11.85546875" style="20" bestFit="1" customWidth="1"/>
    <col min="2" max="2" width="49.140625" style="19" customWidth="1"/>
    <col min="3" max="3" width="19.7109375" style="19" bestFit="1" customWidth="1"/>
    <col min="4" max="4" width="17.5703125" style="19" bestFit="1" customWidth="1"/>
    <col min="5" max="16384" width="9.140625" style="19"/>
  </cols>
  <sheetData>
    <row r="1" spans="1:4" ht="18.75">
      <c r="A1" s="217" t="s">
        <v>1069</v>
      </c>
      <c r="B1" s="218"/>
      <c r="C1" s="218"/>
    </row>
    <row r="2" spans="1:4" ht="38.25" customHeight="1">
      <c r="A2" s="47"/>
      <c r="B2" s="48"/>
      <c r="C2" s="48"/>
    </row>
    <row r="3" spans="1:4" ht="35.25" customHeight="1">
      <c r="A3" s="55" t="s">
        <v>4</v>
      </c>
      <c r="B3" s="55" t="s">
        <v>5</v>
      </c>
      <c r="C3" s="56">
        <v>2010</v>
      </c>
      <c r="D3" s="56">
        <v>2009</v>
      </c>
    </row>
    <row r="4" spans="1:4" ht="30.75" customHeight="1">
      <c r="A4" s="49">
        <v>1</v>
      </c>
      <c r="B4" s="50" t="s">
        <v>31</v>
      </c>
      <c r="C4" s="51">
        <v>211363</v>
      </c>
      <c r="D4" s="51">
        <v>179427.51</v>
      </c>
    </row>
    <row r="5" spans="1:4" ht="30.75" customHeight="1">
      <c r="A5" s="49">
        <v>2</v>
      </c>
      <c r="B5" s="50" t="s">
        <v>32</v>
      </c>
      <c r="C5" s="51">
        <v>1393225</v>
      </c>
      <c r="D5" s="51">
        <v>881157.55</v>
      </c>
    </row>
    <row r="6" spans="1:4" ht="30.75" customHeight="1">
      <c r="A6" s="49">
        <v>3</v>
      </c>
      <c r="B6" s="50" t="s">
        <v>33</v>
      </c>
      <c r="C6" s="51">
        <v>185002</v>
      </c>
      <c r="D6" s="51">
        <v>426403.87</v>
      </c>
    </row>
    <row r="7" spans="1:4" ht="30.75" customHeight="1">
      <c r="A7" s="49">
        <v>4</v>
      </c>
      <c r="B7" s="50" t="s">
        <v>34</v>
      </c>
      <c r="C7" s="51">
        <v>419669</v>
      </c>
      <c r="D7" s="51">
        <v>206128.4</v>
      </c>
    </row>
    <row r="8" spans="1:4" ht="30.75" customHeight="1">
      <c r="A8" s="49">
        <v>5</v>
      </c>
      <c r="B8" s="50" t="s">
        <v>35</v>
      </c>
      <c r="C8" s="51">
        <v>381340</v>
      </c>
      <c r="D8" s="51">
        <v>255834.4</v>
      </c>
    </row>
    <row r="9" spans="1:4" ht="30.75" customHeight="1">
      <c r="A9" s="49">
        <v>6</v>
      </c>
      <c r="B9" s="50" t="s">
        <v>36</v>
      </c>
      <c r="C9" s="51">
        <v>423013</v>
      </c>
      <c r="D9" s="51">
        <v>129548.9</v>
      </c>
    </row>
    <row r="10" spans="1:4" ht="30.75" customHeight="1">
      <c r="A10" s="49">
        <v>8</v>
      </c>
      <c r="B10" s="50" t="s">
        <v>37</v>
      </c>
      <c r="C10" s="51">
        <v>158208096</v>
      </c>
      <c r="D10" s="51">
        <v>66260901.899999999</v>
      </c>
    </row>
    <row r="11" spans="1:4" ht="20.25" customHeight="1">
      <c r="A11" s="235" t="s">
        <v>41</v>
      </c>
      <c r="B11" s="235"/>
      <c r="C11" s="66">
        <f>SUM(C4:C10)</f>
        <v>161221708</v>
      </c>
      <c r="D11" s="66">
        <f>SUM(D4:D10)</f>
        <v>68339402.530000001</v>
      </c>
    </row>
    <row r="12" spans="1:4" ht="63.75" customHeight="1">
      <c r="A12" s="52"/>
      <c r="C12" s="53"/>
    </row>
    <row r="13" spans="1:4" ht="25.5" customHeight="1">
      <c r="A13" s="19"/>
      <c r="B13" s="54"/>
    </row>
    <row r="14" spans="1:4">
      <c r="A14" s="234"/>
      <c r="B14" s="234"/>
      <c r="C14" s="234"/>
    </row>
    <row r="15" spans="1:4">
      <c r="A15" s="234"/>
      <c r="B15" s="234"/>
      <c r="C15" s="234"/>
    </row>
    <row r="16" spans="1:4">
      <c r="A16" s="234"/>
      <c r="B16" s="234"/>
      <c r="C16" s="234"/>
    </row>
    <row r="17" spans="1:3" ht="2.25" customHeight="1">
      <c r="A17" s="234"/>
      <c r="B17" s="234"/>
      <c r="C17" s="234"/>
    </row>
    <row r="18" spans="1:3" hidden="1">
      <c r="A18" s="234"/>
      <c r="B18" s="234"/>
      <c r="C18" s="234"/>
    </row>
    <row r="19" spans="1:3" ht="7.5" hidden="1" customHeight="1">
      <c r="A19" s="234"/>
      <c r="B19" s="234"/>
      <c r="C19" s="234"/>
    </row>
    <row r="20" spans="1:3" ht="0.75" hidden="1" customHeight="1">
      <c r="A20" s="234"/>
      <c r="B20" s="234"/>
      <c r="C20" s="234"/>
    </row>
    <row r="21" spans="1:3" hidden="1">
      <c r="A21" s="234"/>
      <c r="B21" s="234"/>
      <c r="C21" s="234"/>
    </row>
    <row r="22" spans="1:3" ht="3" customHeight="1">
      <c r="A22" s="234"/>
      <c r="B22" s="234"/>
      <c r="C22" s="234"/>
    </row>
  </sheetData>
  <mergeCells count="3">
    <mergeCell ref="A1:C1"/>
    <mergeCell ref="A11:B11"/>
    <mergeCell ref="A14:C22"/>
  </mergeCells>
  <phoneticPr fontId="17" type="noConversion"/>
  <pageMargins left="0.38" right="0.33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6"/>
  <sheetViews>
    <sheetView view="pageBreakPreview" zoomScaleNormal="100" zoomScaleSheetLayoutView="100" workbookViewId="0">
      <selection sqref="A1:F1"/>
    </sheetView>
  </sheetViews>
  <sheetFormatPr defaultRowHeight="12.75"/>
  <cols>
    <col min="1" max="1" width="43.7109375" style="19" bestFit="1" customWidth="1"/>
    <col min="2" max="6" width="12.5703125" style="19" customWidth="1"/>
    <col min="7" max="16384" width="9.140625" style="19"/>
  </cols>
  <sheetData>
    <row r="1" spans="1:6" ht="18.75">
      <c r="A1" s="236" t="s">
        <v>1070</v>
      </c>
      <c r="B1" s="218"/>
      <c r="C1" s="218"/>
      <c r="D1" s="218"/>
      <c r="E1" s="218"/>
      <c r="F1" s="218"/>
    </row>
    <row r="2" spans="1:6" ht="33" customHeight="1">
      <c r="A2" s="237" t="s">
        <v>260</v>
      </c>
      <c r="B2" s="237"/>
      <c r="C2" s="237"/>
      <c r="D2" s="237"/>
      <c r="E2" s="237"/>
      <c r="F2" s="237"/>
    </row>
    <row r="3" spans="1:6" ht="39" customHeight="1">
      <c r="A3" s="62" t="s">
        <v>42</v>
      </c>
      <c r="B3" s="62" t="s">
        <v>7</v>
      </c>
      <c r="C3" s="62" t="s">
        <v>8</v>
      </c>
      <c r="D3" s="62" t="s">
        <v>9</v>
      </c>
      <c r="E3" s="62" t="s">
        <v>149</v>
      </c>
      <c r="F3" s="62" t="s">
        <v>10</v>
      </c>
    </row>
    <row r="4" spans="1:6" ht="27.75" customHeight="1">
      <c r="A4" s="5" t="s">
        <v>554</v>
      </c>
      <c r="B4" s="21">
        <v>415000</v>
      </c>
      <c r="C4" s="21">
        <v>1440000</v>
      </c>
      <c r="D4" s="21">
        <v>-1285000</v>
      </c>
      <c r="E4" s="21">
        <v>155000</v>
      </c>
      <c r="F4" s="21">
        <v>570000</v>
      </c>
    </row>
    <row r="5" spans="1:6" ht="27.75" customHeight="1">
      <c r="A5" s="5" t="s">
        <v>555</v>
      </c>
      <c r="B5" s="21">
        <v>18000</v>
      </c>
      <c r="C5" s="21">
        <v>144000</v>
      </c>
      <c r="D5" s="21">
        <v>-126000</v>
      </c>
      <c r="E5" s="21">
        <v>18000</v>
      </c>
      <c r="F5" s="21">
        <v>36000</v>
      </c>
    </row>
    <row r="6" spans="1:6" ht="27.75" customHeight="1">
      <c r="A6" s="5" t="s">
        <v>556</v>
      </c>
      <c r="B6" s="21">
        <v>578080</v>
      </c>
      <c r="C6" s="21">
        <v>120000</v>
      </c>
      <c r="D6" s="21">
        <v>-120000</v>
      </c>
      <c r="E6" s="21">
        <v>0</v>
      </c>
      <c r="F6" s="21">
        <v>578080</v>
      </c>
    </row>
    <row r="7" spans="1:6" ht="27.75" customHeight="1">
      <c r="A7" s="5" t="s">
        <v>558</v>
      </c>
      <c r="B7" s="21">
        <v>127698</v>
      </c>
      <c r="C7" s="21">
        <v>0</v>
      </c>
      <c r="D7" s="21">
        <v>-41903</v>
      </c>
      <c r="E7" s="21">
        <v>-41903</v>
      </c>
      <c r="F7" s="21">
        <v>85795</v>
      </c>
    </row>
    <row r="8" spans="1:6" ht="27.75" customHeight="1">
      <c r="A8" s="5" t="s">
        <v>557</v>
      </c>
      <c r="B8" s="21">
        <v>55000</v>
      </c>
      <c r="C8" s="21">
        <v>450000</v>
      </c>
      <c r="D8" s="21">
        <v>0</v>
      </c>
      <c r="E8" s="21">
        <v>450000</v>
      </c>
      <c r="F8" s="21">
        <v>505000</v>
      </c>
    </row>
    <row r="9" spans="1:6" ht="27.75" customHeight="1">
      <c r="A9" s="13" t="s">
        <v>11</v>
      </c>
      <c r="B9" s="67">
        <f>SUM(B4:B8)</f>
        <v>1193778</v>
      </c>
      <c r="C9" s="67">
        <f>SUM(C4:C8)</f>
        <v>2154000</v>
      </c>
      <c r="D9" s="67">
        <f>SUM(D4:D8)</f>
        <v>-1572903</v>
      </c>
      <c r="E9" s="67">
        <f>SUM(E4:E8)</f>
        <v>581097</v>
      </c>
      <c r="F9" s="67">
        <f>SUM(F4:F8)</f>
        <v>1774875</v>
      </c>
    </row>
    <row r="10" spans="1:6" ht="6" customHeight="1">
      <c r="A10" s="6"/>
      <c r="B10" s="15"/>
      <c r="C10" s="15"/>
      <c r="D10" s="15"/>
      <c r="E10" s="15"/>
      <c r="F10" s="15"/>
    </row>
    <row r="11" spans="1:6" ht="27" customHeight="1">
      <c r="A11" s="5" t="s">
        <v>560</v>
      </c>
      <c r="B11" s="159">
        <v>282000</v>
      </c>
      <c r="C11" s="201">
        <v>0</v>
      </c>
      <c r="D11" s="201">
        <v>0</v>
      </c>
      <c r="E11" s="201">
        <f>SUM(C11:D11)</f>
        <v>0</v>
      </c>
      <c r="F11" s="157">
        <f>SUM(B11:D11)</f>
        <v>282000</v>
      </c>
    </row>
    <row r="12" spans="1:6" ht="27" customHeight="1">
      <c r="A12" s="5" t="s">
        <v>561</v>
      </c>
      <c r="B12" s="201">
        <v>0</v>
      </c>
      <c r="C12" s="159">
        <v>470000</v>
      </c>
      <c r="D12" s="201">
        <v>0</v>
      </c>
      <c r="E12" s="201">
        <f>SUM(C12:D12)</f>
        <v>470000</v>
      </c>
      <c r="F12" s="157">
        <f>SUM(B12:D12)</f>
        <v>470000</v>
      </c>
    </row>
    <row r="13" spans="1:6" ht="30.75" customHeight="1">
      <c r="A13" s="5" t="s">
        <v>559</v>
      </c>
      <c r="B13" s="159">
        <v>366346</v>
      </c>
      <c r="C13" s="157">
        <v>10161</v>
      </c>
      <c r="D13" s="201">
        <v>-31724</v>
      </c>
      <c r="E13" s="201">
        <f>SUM(C13:D13)</f>
        <v>-21563</v>
      </c>
      <c r="F13" s="157">
        <f>SUM(B13:D13)</f>
        <v>344783</v>
      </c>
    </row>
    <row r="14" spans="1:6" ht="30.75" customHeight="1">
      <c r="A14" s="13" t="s">
        <v>562</v>
      </c>
      <c r="B14" s="67">
        <f>SUM(B11:B13)</f>
        <v>648346</v>
      </c>
      <c r="C14" s="67">
        <f t="shared" ref="C14:F14" si="0">SUM(C11:C13)</f>
        <v>480161</v>
      </c>
      <c r="D14" s="67">
        <f t="shared" si="0"/>
        <v>-31724</v>
      </c>
      <c r="E14" s="67">
        <f t="shared" si="0"/>
        <v>448437</v>
      </c>
      <c r="F14" s="67">
        <f t="shared" si="0"/>
        <v>1096783</v>
      </c>
    </row>
    <row r="15" spans="1:6" ht="6" customHeight="1">
      <c r="A15" s="5"/>
      <c r="B15" s="21"/>
      <c r="C15" s="21"/>
      <c r="D15" s="21"/>
      <c r="E15" s="21"/>
      <c r="F15" s="21"/>
    </row>
    <row r="16" spans="1:6" ht="24.75" customHeight="1">
      <c r="A16" s="13" t="s">
        <v>12</v>
      </c>
      <c r="B16" s="67">
        <f>B9+B14</f>
        <v>1842124</v>
      </c>
      <c r="C16" s="67">
        <f t="shared" ref="C16:F16" si="1">C9+C14</f>
        <v>2634161</v>
      </c>
      <c r="D16" s="67">
        <f t="shared" si="1"/>
        <v>-1604627</v>
      </c>
      <c r="E16" s="67">
        <f t="shared" si="1"/>
        <v>1029534</v>
      </c>
      <c r="F16" s="67">
        <f t="shared" si="1"/>
        <v>2871658</v>
      </c>
    </row>
  </sheetData>
  <mergeCells count="2">
    <mergeCell ref="A1:F1"/>
    <mergeCell ref="A2:F2"/>
  </mergeCells>
  <phoneticPr fontId="17" type="noConversion"/>
  <pageMargins left="0.63" right="0.75" top="1" bottom="1" header="0.5" footer="0.5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6"/>
  <sheetViews>
    <sheetView view="pageBreakPreview" zoomScaleNormal="100" zoomScaleSheetLayoutView="100" workbookViewId="0">
      <selection sqref="A1:E1"/>
    </sheetView>
  </sheetViews>
  <sheetFormatPr defaultRowHeight="12.75"/>
  <cols>
    <col min="1" max="1" width="37.85546875" style="19" customWidth="1"/>
    <col min="2" max="3" width="17.7109375" style="19" customWidth="1"/>
    <col min="4" max="16384" width="9.140625" style="19"/>
  </cols>
  <sheetData>
    <row r="1" spans="1:8" ht="18.75">
      <c r="A1" s="217" t="s">
        <v>1071</v>
      </c>
      <c r="B1" s="218"/>
      <c r="C1" s="218"/>
      <c r="D1" s="218"/>
      <c r="E1" s="232"/>
    </row>
    <row r="2" spans="1:8" ht="26.25" customHeight="1">
      <c r="C2" s="42" t="s">
        <v>260</v>
      </c>
    </row>
    <row r="3" spans="1:8" ht="39.75" customHeight="1">
      <c r="A3" s="62" t="s">
        <v>42</v>
      </c>
      <c r="B3" s="63">
        <v>2010</v>
      </c>
      <c r="C3" s="63">
        <v>2009</v>
      </c>
    </row>
    <row r="4" spans="1:8" ht="29.25" customHeight="1">
      <c r="A4" s="60" t="s">
        <v>13</v>
      </c>
      <c r="B4" s="64">
        <v>125000</v>
      </c>
      <c r="C4" s="64">
        <v>125000</v>
      </c>
      <c r="G4" s="58"/>
      <c r="H4" s="58"/>
    </row>
    <row r="5" spans="1:8" ht="29.25" customHeight="1">
      <c r="A5" s="60" t="s">
        <v>14</v>
      </c>
      <c r="B5" s="64">
        <v>-25480</v>
      </c>
      <c r="C5" s="64">
        <v>-31088</v>
      </c>
      <c r="G5" s="59"/>
      <c r="H5" s="59"/>
    </row>
    <row r="6" spans="1:8" ht="21.75" customHeight="1">
      <c r="A6" s="61" t="s">
        <v>15</v>
      </c>
      <c r="B6" s="11">
        <f>SUM(B4:B5)</f>
        <v>99520</v>
      </c>
      <c r="C6" s="11">
        <f>SUM(C4:C5)</f>
        <v>93912</v>
      </c>
    </row>
  </sheetData>
  <mergeCells count="1">
    <mergeCell ref="A1:E1"/>
  </mergeCells>
  <phoneticPr fontId="17" type="noConversion"/>
  <pageMargins left="0.57999999999999996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07bfa-4e49-45ab-ad8a-454b984b5d0f" xsi:nil="true"/>
    <lcf76f155ced4ddcb4097134ff3c332f xmlns="b3b001d4-b64a-4cc2-a75a-fead1b2f602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5" ma:contentTypeDescription="Create a new document." ma:contentTypeScope="" ma:versionID="cddb55bcb9ad7506566802fa8b9437af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59df69b08e92f86ba1dafd5766b1b210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F7C117-BD37-40BF-9996-45440E9B28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B4DC3-65EC-421B-BF5E-B5B8ABDA7EBD}">
  <ds:schemaRefs>
    <ds:schemaRef ds:uri="http://schemas.microsoft.com/office/2006/metadata/properties"/>
    <ds:schemaRef ds:uri="http://schemas.microsoft.com/office/infopath/2007/PartnerControls"/>
    <ds:schemaRef ds:uri="32107bfa-4e49-45ab-ad8a-454b984b5d0f"/>
    <ds:schemaRef ds:uri="b3b001d4-b64a-4cc2-a75a-fead1b2f6020"/>
  </ds:schemaRefs>
</ds:datastoreItem>
</file>

<file path=customXml/itemProps3.xml><?xml version="1.0" encoding="utf-8"?>
<ds:datastoreItem xmlns:ds="http://schemas.openxmlformats.org/officeDocument/2006/customXml" ds:itemID="{EF7977F4-C480-4C1C-8173-1C45A38D96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10</vt:i4>
      </vt:variant>
    </vt:vector>
  </HeadingPairs>
  <TitlesOfParts>
    <vt:vector size="27" baseType="lpstr">
      <vt:lpstr>Consolidated Revenue&amp;Expense</vt:lpstr>
      <vt:lpstr>Oil Rev.</vt:lpstr>
      <vt:lpstr>Rev &amp; Exp</vt:lpstr>
      <vt:lpstr>Rev.</vt:lpstr>
      <vt:lpstr>Rev Detalis</vt:lpstr>
      <vt:lpstr>Budget</vt:lpstr>
      <vt:lpstr>Amendments</vt:lpstr>
      <vt:lpstr>Exp.</vt:lpstr>
      <vt:lpstr>Exp. Detalis</vt:lpstr>
      <vt:lpstr>Tran. Budget Exp</vt:lpstr>
      <vt:lpstr>Projects</vt:lpstr>
      <vt:lpstr>CF</vt:lpstr>
      <vt:lpstr>Account Pay</vt:lpstr>
      <vt:lpstr>Accrued Exp</vt:lpstr>
      <vt:lpstr>Encum</vt:lpstr>
      <vt:lpstr>Financing</vt:lpstr>
      <vt:lpstr>Credits</vt:lpstr>
      <vt:lpstr>'Account Pay'!Print_Area</vt:lpstr>
      <vt:lpstr>'Accrued Exp'!Print_Area</vt:lpstr>
      <vt:lpstr>Credits!Print_Area</vt:lpstr>
      <vt:lpstr>Encum!Print_Area</vt:lpstr>
      <vt:lpstr>'Tran. Budget Exp'!Print_Area</vt:lpstr>
      <vt:lpstr>Amendments!Print_Titles</vt:lpstr>
      <vt:lpstr>Exp.!Print_Titles</vt:lpstr>
      <vt:lpstr>'Exp. Detalis'!Print_Titles</vt:lpstr>
      <vt:lpstr>'Rev &amp; Exp'!Print_Titles</vt:lpstr>
      <vt:lpstr>'Rev Detalis'!Print_Titles</vt:lpstr>
    </vt:vector>
  </TitlesOfParts>
  <Company>Ministry of Finance &amp; National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mffimaf</dc:creator>
  <cp:lastModifiedBy>Nawara Abdulelah AlMoalem</cp:lastModifiedBy>
  <cp:lastPrinted>2011-07-03T09:44:02Z</cp:lastPrinted>
  <dcterms:created xsi:type="dcterms:W3CDTF">2003-05-10T11:11:16Z</dcterms:created>
  <dcterms:modified xsi:type="dcterms:W3CDTF">2024-01-10T10:40:10Z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0x0101001EDFF2E1B68CE248BC61C48B2234E51B</vt:lpwstr>
  </property>
  <property fmtid="{D5CDD505-2E9C-101B-9397-08002B2CF9AE}" pid="3" name="Order">
    <vt:r8>214600</vt:r8>
  </property>
</Properties>
</file>