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7/"/>
    </mc:Choice>
  </mc:AlternateContent>
  <xr:revisionPtr revIDLastSave="50" documentId="11_35A1489127DF4B17997FE54ACD17397A69F6D563" xr6:coauthVersionLast="47" xr6:coauthVersionMax="47" xr10:uidLastSave="{A3973EEF-F5D9-402C-B4A8-4742ECBE7E41}"/>
  <bookViews>
    <workbookView xWindow="0" yWindow="75" windowWidth="13755" windowHeight="15015" tabRatio="1000" firstSheet="3" activeTab="11" xr2:uid="{00000000-000D-0000-FFFF-FFFF00000000}"/>
  </bookViews>
  <sheets>
    <sheet name="Revenue Expenditure Statement" sheetId="39" r:id="rId1"/>
    <sheet name="Oil Rev." sheetId="48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Pay'!$A$1:$D$13</definedName>
    <definedName name="_xlnm.Print_Area" localSheetId="13">'Accrued Exp'!$A$1:$D$13</definedName>
    <definedName name="_xlnm.Print_Area" localSheetId="6">Amendments!$A$1:$G$111</definedName>
    <definedName name="_xlnm.Print_Area" localSheetId="14">Encum!$A$1:$D$12</definedName>
    <definedName name="_xlnm.Print_Area" localSheetId="2">'Rev &amp; Exp '!$A$1:$J$55</definedName>
    <definedName name="_xlnm.Print_Area" localSheetId="4">'Rev Details'!$A$1:$I$176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'!$3:$4</definedName>
    <definedName name="_xlnm.Print_Titles" localSheetId="4">'Rev Details'!$3:$4</definedName>
    <definedName name="_xlnm.Print_Titles" localSheetId="3">'Rev.'!$3:$3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" i="72" l="1"/>
  <c r="D98" i="72"/>
  <c r="E98" i="72"/>
  <c r="F98" i="72"/>
  <c r="G98" i="72"/>
  <c r="B98" i="72"/>
  <c r="C40" i="72"/>
  <c r="D40" i="72"/>
  <c r="E40" i="72"/>
  <c r="F40" i="72"/>
  <c r="G40" i="72"/>
  <c r="C5" i="72"/>
  <c r="D5" i="72"/>
  <c r="E5" i="72"/>
  <c r="F5" i="72"/>
  <c r="G5" i="72"/>
  <c r="B5" i="72"/>
  <c r="B40" i="72"/>
  <c r="C92" i="72" l="1"/>
  <c r="D92" i="72"/>
  <c r="E92" i="72"/>
  <c r="F92" i="72"/>
  <c r="G92" i="72"/>
  <c r="B92" i="72"/>
  <c r="C83" i="72"/>
  <c r="D83" i="72"/>
  <c r="E83" i="72"/>
  <c r="F83" i="72"/>
  <c r="G83" i="72"/>
  <c r="B83" i="72"/>
  <c r="C76" i="72"/>
  <c r="D76" i="72"/>
  <c r="E76" i="72"/>
  <c r="F76" i="72"/>
  <c r="G76" i="72"/>
  <c r="B76" i="72"/>
  <c r="C72" i="72"/>
  <c r="D72" i="72"/>
  <c r="E72" i="72"/>
  <c r="F72" i="72"/>
  <c r="G72" i="72"/>
  <c r="B72" i="72"/>
  <c r="C70" i="72"/>
  <c r="D70" i="72"/>
  <c r="E70" i="72"/>
  <c r="F70" i="72"/>
  <c r="G70" i="72"/>
  <c r="B70" i="72"/>
  <c r="C53" i="72"/>
  <c r="D53" i="72"/>
  <c r="E53" i="72"/>
  <c r="F53" i="72"/>
  <c r="G53" i="72"/>
  <c r="B53" i="72"/>
  <c r="C44" i="72"/>
  <c r="D44" i="72"/>
  <c r="E44" i="72"/>
  <c r="E111" i="72" s="1"/>
  <c r="F44" i="72"/>
  <c r="F111" i="72" s="1"/>
  <c r="G44" i="72"/>
  <c r="B44" i="72"/>
  <c r="C111" i="72" l="1"/>
  <c r="D111" i="72"/>
  <c r="B111" i="72"/>
  <c r="G111" i="72"/>
  <c r="F176" i="71"/>
  <c r="F397" i="50"/>
  <c r="C37" i="46" l="1"/>
  <c r="B37" i="46"/>
  <c r="B17" i="59"/>
  <c r="B35" i="26" l="1"/>
  <c r="C35" i="26"/>
  <c r="D35" i="26"/>
  <c r="E35" i="26"/>
  <c r="F35" i="26"/>
  <c r="G35" i="26"/>
  <c r="H35" i="26"/>
  <c r="I35" i="26"/>
  <c r="J35" i="26"/>
  <c r="K35" i="26"/>
  <c r="B55" i="74" l="1"/>
  <c r="C55" i="74"/>
  <c r="E55" i="74"/>
  <c r="F55" i="74"/>
  <c r="H55" i="74"/>
  <c r="I55" i="74"/>
  <c r="G55" i="74" l="1"/>
  <c r="D55" i="74"/>
  <c r="H397" i="50"/>
  <c r="G176" i="71" l="1"/>
  <c r="G397" i="50" l="1"/>
  <c r="I397" i="50"/>
  <c r="B3" i="60" l="1"/>
  <c r="F13" i="41" l="1"/>
  <c r="I176" i="71" l="1"/>
  <c r="H176" i="71" l="1"/>
  <c r="C13" i="56" l="1"/>
  <c r="D13" i="56"/>
  <c r="F3" i="48" l="1"/>
  <c r="E14" i="39" l="1"/>
  <c r="D14" i="39"/>
  <c r="C14" i="39"/>
  <c r="E34" i="39" l="1"/>
  <c r="D34" i="39"/>
  <c r="E23" i="39"/>
  <c r="E25" i="39" s="1"/>
  <c r="E27" i="39" s="1"/>
  <c r="D23" i="39"/>
  <c r="D25" i="39" s="1"/>
  <c r="D27" i="39" s="1"/>
  <c r="C23" i="39"/>
  <c r="C25" i="39" s="1"/>
  <c r="C27" i="39" s="1"/>
  <c r="G13" i="48"/>
  <c r="F13" i="48"/>
  <c r="G7" i="48"/>
  <c r="G21" i="48" s="1"/>
  <c r="F7" i="48"/>
  <c r="F21" i="48" l="1"/>
  <c r="J55" i="74"/>
  <c r="I13" i="41" l="1"/>
  <c r="I17" i="41" s="1"/>
  <c r="H13" i="41"/>
  <c r="H17" i="41" s="1"/>
  <c r="G13" i="41"/>
  <c r="G17" i="41" s="1"/>
  <c r="F17" i="41"/>
  <c r="E13" i="41"/>
  <c r="E17" i="41" s="1"/>
  <c r="D13" i="41"/>
  <c r="D17" i="41" s="1"/>
  <c r="B13" i="41"/>
  <c r="B17" i="41" s="1"/>
  <c r="K53" i="7" l="1"/>
  <c r="J53" i="7"/>
  <c r="I53" i="7"/>
  <c r="H53" i="7"/>
  <c r="G53" i="7"/>
  <c r="F53" i="7"/>
  <c r="E53" i="7"/>
  <c r="D53" i="7"/>
  <c r="C53" i="7"/>
  <c r="B53" i="7"/>
  <c r="C17" i="59" l="1"/>
  <c r="D37" i="46"/>
  <c r="E37" i="46"/>
  <c r="D17" i="59" l="1"/>
  <c r="C36" i="60"/>
  <c r="B36" i="60"/>
  <c r="C31" i="60"/>
  <c r="B31" i="60"/>
  <c r="C23" i="60"/>
  <c r="B23" i="60"/>
  <c r="C13" i="60"/>
  <c r="C24" i="60" s="1"/>
  <c r="B13" i="60"/>
  <c r="D12" i="52"/>
  <c r="C12" i="52"/>
  <c r="B24" i="60" l="1"/>
  <c r="B37" i="60"/>
  <c r="C37" i="60"/>
  <c r="D13" i="51"/>
  <c r="C13" i="51"/>
  <c r="F14" i="53"/>
  <c r="E14" i="53"/>
  <c r="D14" i="53"/>
  <c r="C14" i="53"/>
  <c r="B14" i="53"/>
  <c r="F9" i="53"/>
  <c r="E9" i="53"/>
  <c r="D9" i="53"/>
  <c r="C9" i="53"/>
  <c r="B9" i="53"/>
  <c r="C6" i="54"/>
  <c r="B6" i="54"/>
  <c r="B16" i="53" l="1"/>
  <c r="D16" i="53"/>
  <c r="F16" i="53"/>
  <c r="C16" i="53"/>
  <c r="E16" i="53"/>
  <c r="E17" i="59"/>
  <c r="B3" i="54" l="1"/>
  <c r="C3" i="52"/>
  <c r="C3" i="56"/>
  <c r="C3" i="51"/>
</calcChain>
</file>

<file path=xl/sharedStrings.xml><?xml version="1.0" encoding="utf-8"?>
<sst xmlns="http://schemas.openxmlformats.org/spreadsheetml/2006/main" count="3541" uniqueCount="1303">
  <si>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</si>
  <si>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</si>
  <si>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</si>
  <si>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</si>
  <si>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</si>
  <si>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</si>
  <si>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</si>
  <si>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</si>
  <si>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</si>
  <si>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</si>
  <si>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</si>
  <si>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3- Revenues and Expenditures By Ministries &amp; Government Authorities</t>
  </si>
  <si>
    <t>2- Oil and Gas Revenue</t>
  </si>
  <si>
    <t>4- Revenue By Chapters And Ministries</t>
  </si>
  <si>
    <t>6- Projects &amp; Recurrent Expenditures  Budget</t>
  </si>
  <si>
    <t>7- Initial Budget, Amendments, and Variation of Recurrent Expenditures</t>
  </si>
  <si>
    <t>8- Recurrent Expenditure By Chapters And Ministries</t>
  </si>
  <si>
    <t>11- Projects Expenditures By Ministries &amp; Government Authorities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</si>
  <si>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</si>
  <si>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</si>
  <si>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</si>
  <si>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</si>
  <si>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</si>
  <si>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</si>
  <si>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</si>
  <si>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</si>
  <si>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</si>
  <si>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</si>
  <si>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</si>
  <si>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</si>
  <si>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</si>
  <si>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</si>
  <si>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</si>
  <si>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</si>
  <si>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</si>
  <si>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</si>
  <si>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</si>
  <si>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</si>
  <si>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</si>
  <si>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</si>
  <si>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</si>
  <si>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</si>
  <si>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Ahmed Ben Mohammed Al Khalifa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</si>
  <si>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</si>
  <si>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</si>
  <si>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</si>
  <si>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</si>
  <si>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</si>
  <si>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</si>
  <si>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</si>
  <si>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</si>
  <si>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</si>
  <si>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National Oil &amp; Gas Authority</t>
  </si>
  <si>
    <t>Oil &amp; Gas Revenue</t>
  </si>
  <si>
    <t>Civil Service Bureau</t>
  </si>
  <si>
    <t>Ministry of Finance</t>
  </si>
  <si>
    <t>National Guard</t>
  </si>
  <si>
    <t>Actual</t>
  </si>
  <si>
    <t>BD</t>
  </si>
  <si>
    <t>Revenues</t>
  </si>
  <si>
    <t>Survey &amp; Land Registration Bureau</t>
  </si>
  <si>
    <t>Ministry of Education</t>
  </si>
  <si>
    <t>Sunni Awqaf</t>
  </si>
  <si>
    <t>University of Bahrain</t>
  </si>
  <si>
    <t>Shura Council</t>
  </si>
  <si>
    <t>High Council for Islamic Affairs</t>
  </si>
  <si>
    <t>Economic Development Board</t>
  </si>
  <si>
    <t>Amendment</t>
  </si>
  <si>
    <t>National Audit Court</t>
  </si>
  <si>
    <t>Projects Budget</t>
  </si>
  <si>
    <t>Amendments</t>
  </si>
  <si>
    <t>Kingdom Of Bahrain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</si>
  <si>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</si>
  <si>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</si>
  <si>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</si>
  <si>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</si>
  <si>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</si>
  <si>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</si>
  <si>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Initial  Budget</t>
  </si>
  <si>
    <t>% Of Collec.</t>
  </si>
  <si>
    <t>Notes</t>
  </si>
  <si>
    <t>Ministries &amp; Government Authorities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</si>
  <si>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</si>
  <si>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</si>
  <si>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</si>
  <si>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</si>
  <si>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</si>
  <si>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</si>
  <si>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</si>
  <si>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</si>
  <si>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</si>
  <si>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</si>
  <si>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</si>
  <si>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Petrol Tax</t>
  </si>
  <si>
    <t>Protection of Domestic Industries</t>
  </si>
  <si>
    <t>Commercial Agencies Registration Fees</t>
  </si>
  <si>
    <t>Residence Permit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</si>
  <si>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</si>
  <si>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</si>
  <si>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</si>
  <si>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</si>
  <si>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</si>
  <si>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</si>
  <si>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</si>
  <si>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</si>
  <si>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</si>
  <si>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</si>
  <si>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</si>
  <si>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</si>
  <si>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</si>
  <si>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</si>
  <si>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</si>
  <si>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</si>
  <si>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</si>
  <si>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</si>
  <si>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</si>
  <si>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</si>
  <si>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</si>
  <si>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</si>
  <si>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</si>
  <si>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</si>
  <si>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</si>
  <si>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</si>
  <si>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</si>
  <si>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</si>
  <si>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</si>
  <si>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</si>
  <si>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</si>
  <si>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</si>
  <si>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</si>
  <si>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</si>
  <si>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</si>
  <si>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Handmade Product Sales</t>
  </si>
  <si>
    <t>Overtime</t>
  </si>
  <si>
    <t>Social Allowance</t>
  </si>
  <si>
    <t>Other Personal Allowances</t>
  </si>
  <si>
    <t>Training Entitlements</t>
  </si>
  <si>
    <t>Computer Course Expenses</t>
  </si>
  <si>
    <t>Garments for Employees</t>
  </si>
  <si>
    <t>Food for Employees</t>
  </si>
  <si>
    <t>Part-Time Labour</t>
  </si>
  <si>
    <t>Internal Conferences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</si>
  <si>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</si>
  <si>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</si>
  <si>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</si>
  <si>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</si>
  <si>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</si>
  <si>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</si>
  <si>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</si>
  <si>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</si>
  <si>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</si>
  <si>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</si>
  <si>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</si>
  <si>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</si>
  <si>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</si>
  <si>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</si>
  <si>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</si>
  <si>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</si>
  <si>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</si>
  <si>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</si>
  <si>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</si>
  <si>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</si>
  <si>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</si>
  <si>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</si>
  <si>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</si>
  <si>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</si>
  <si>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</si>
  <si>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</si>
  <si>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</si>
  <si>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</si>
  <si>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Elevators Maintenance</t>
  </si>
  <si>
    <t>Public Parks Maintenance</t>
  </si>
  <si>
    <t>Interest on Treasury Bills</t>
  </si>
  <si>
    <t>Grants to Societies</t>
  </si>
  <si>
    <t>Grants to National Clubs</t>
  </si>
  <si>
    <t>Grants to Foreign Bodies</t>
  </si>
  <si>
    <t>Furniture Clearing-In</t>
  </si>
  <si>
    <t>Other Equipment Clearing-In</t>
  </si>
  <si>
    <t>Asset Expense</t>
  </si>
  <si>
    <t xml:space="preserve">Thousand BD </t>
  </si>
  <si>
    <t>Legislation &amp; Legal Opinion Commission</t>
  </si>
  <si>
    <t>Ministry of Housing</t>
  </si>
  <si>
    <t>Customs Affairs</t>
  </si>
  <si>
    <t>-</t>
  </si>
  <si>
    <t>4</t>
  </si>
  <si>
    <t>1</t>
  </si>
  <si>
    <t>40011</t>
  </si>
  <si>
    <t>Oil Sales - Bahrain Field</t>
  </si>
  <si>
    <t>40012</t>
  </si>
  <si>
    <t>Oil Sales - Abu-Sa'afa Field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</si>
  <si>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</si>
  <si>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</si>
  <si>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</si>
  <si>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</si>
  <si>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</si>
  <si>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</si>
  <si>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</si>
  <si>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</si>
  <si>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</si>
  <si>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</si>
  <si>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</si>
  <si>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</si>
  <si>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</si>
  <si>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</si>
  <si>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</si>
  <si>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</si>
  <si>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</si>
  <si>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</si>
  <si>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</si>
  <si>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</si>
  <si>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</si>
  <si>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</si>
  <si>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</si>
  <si>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</si>
  <si>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</si>
  <si>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</si>
  <si>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</si>
  <si>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</si>
  <si>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</si>
  <si>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</si>
  <si>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</si>
  <si>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</si>
  <si>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</si>
  <si>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</si>
  <si>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</si>
  <si>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</si>
  <si>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</si>
  <si>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</si>
  <si>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</si>
  <si>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44011</t>
  </si>
  <si>
    <t>Passport Fees</t>
  </si>
  <si>
    <t>44012</t>
  </si>
  <si>
    <t>44013</t>
  </si>
  <si>
    <t>Visa &amp; NOC Fees</t>
  </si>
  <si>
    <t>44015</t>
  </si>
  <si>
    <t>44021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</si>
  <si>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</si>
  <si>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</si>
  <si>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</si>
  <si>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</si>
  <si>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</si>
  <si>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</si>
  <si>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</si>
  <si>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</si>
  <si>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44111</t>
  </si>
  <si>
    <t>Tourism Services Classification Fees</t>
  </si>
  <si>
    <t>44112</t>
  </si>
  <si>
    <t>Hotel Service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</si>
  <si>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</si>
  <si>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</si>
  <si>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</si>
  <si>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</si>
  <si>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</si>
  <si>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</si>
  <si>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</si>
  <si>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</si>
  <si>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</si>
  <si>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</si>
  <si>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</si>
  <si>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</si>
  <si>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</si>
  <si>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</si>
  <si>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</si>
  <si>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</si>
  <si>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</si>
  <si>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</si>
  <si>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</si>
  <si>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</si>
  <si>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</si>
  <si>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</si>
  <si>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</si>
  <si>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</si>
  <si>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</si>
  <si>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</si>
  <si>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</si>
  <si>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</si>
  <si>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</si>
  <si>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</si>
  <si>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</si>
  <si>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</si>
  <si>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</si>
  <si>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</si>
  <si>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</si>
  <si>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</si>
  <si>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</si>
  <si>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</si>
  <si>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</si>
  <si>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</si>
  <si>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</si>
  <si>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</si>
  <si>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</si>
  <si>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</si>
  <si>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</si>
  <si>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</si>
  <si>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</si>
  <si>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</si>
  <si>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</si>
  <si>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</si>
  <si>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</si>
  <si>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</si>
  <si>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</si>
  <si>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</si>
  <si>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</si>
  <si>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</si>
  <si>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</si>
  <si>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</si>
  <si>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</si>
  <si>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</si>
  <si>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</si>
  <si>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</si>
  <si>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</si>
  <si>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</si>
  <si>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</si>
  <si>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</si>
  <si>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41231</t>
  </si>
  <si>
    <t>Water Wells Drilling Income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</si>
  <si>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</si>
  <si>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</si>
  <si>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</si>
  <si>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</si>
  <si>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</si>
  <si>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</si>
  <si>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</si>
  <si>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</si>
  <si>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</si>
  <si>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</si>
  <si>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</si>
  <si>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</si>
  <si>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</si>
  <si>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</si>
  <si>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</si>
  <si>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</si>
  <si>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</si>
  <si>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</si>
  <si>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</si>
  <si>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40914</t>
  </si>
  <si>
    <t>45011</t>
  </si>
  <si>
    <t>Shares Dividends and Capital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</si>
  <si>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</si>
  <si>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</si>
  <si>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</si>
  <si>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</si>
  <si>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</si>
  <si>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</si>
  <si>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</si>
  <si>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</si>
  <si>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</si>
  <si>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</si>
  <si>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</si>
  <si>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</si>
  <si>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</si>
  <si>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</si>
  <si>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</si>
  <si>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</si>
  <si>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47011</t>
  </si>
  <si>
    <t>External Grant Income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</si>
  <si>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</si>
  <si>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</si>
  <si>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</si>
  <si>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</si>
  <si>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</si>
  <si>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</si>
  <si>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</si>
  <si>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</si>
  <si>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</si>
  <si>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</si>
  <si>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</si>
  <si>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</si>
  <si>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</si>
  <si>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</si>
  <si>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</si>
  <si>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</si>
  <si>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</si>
  <si>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</si>
  <si>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</si>
  <si>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</si>
  <si>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</si>
  <si>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</si>
  <si>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</si>
  <si>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</si>
  <si>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</si>
  <si>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</si>
  <si>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</si>
  <si>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</si>
  <si>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Variance of Revenue Stamp Sales</t>
  </si>
  <si>
    <t>49906</t>
  </si>
  <si>
    <t>Other Institutions Revenues</t>
  </si>
  <si>
    <t>49999</t>
  </si>
  <si>
    <t>Unclassified Revenue</t>
  </si>
  <si>
    <t>Additional Budget</t>
  </si>
  <si>
    <t>Contribution to GCC</t>
  </si>
  <si>
    <t>Future Generation Reserve</t>
  </si>
  <si>
    <t>Risk Financing</t>
  </si>
  <si>
    <t>Govt Unemployment Insurance Share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</si>
  <si>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</si>
  <si>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</si>
  <si>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</si>
  <si>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</si>
  <si>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</si>
  <si>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</si>
  <si>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</si>
  <si>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</si>
  <si>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</si>
  <si>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</si>
  <si>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</si>
  <si>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</si>
  <si>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</si>
  <si>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</si>
  <si>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</si>
  <si>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</si>
  <si>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</si>
  <si>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</si>
  <si>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</si>
  <si>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</si>
  <si>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</si>
  <si>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</si>
  <si>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</si>
  <si>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</si>
  <si>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</si>
  <si>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</si>
  <si>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</si>
  <si>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</si>
  <si>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61052</t>
  </si>
  <si>
    <t>62011</t>
  </si>
  <si>
    <t>62012</t>
  </si>
  <si>
    <t>62021</t>
  </si>
  <si>
    <t>62024</t>
  </si>
  <si>
    <t>74021</t>
  </si>
  <si>
    <t>61059</t>
  </si>
  <si>
    <t>64021</t>
  </si>
  <si>
    <t>64022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</si>
  <si>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</si>
  <si>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</si>
  <si>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</si>
  <si>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</si>
  <si>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</si>
  <si>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</si>
  <si>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</si>
  <si>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</si>
  <si>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</si>
  <si>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</si>
  <si>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</si>
  <si>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</si>
  <si>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</si>
  <si>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</si>
  <si>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</si>
  <si>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</si>
  <si>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</si>
  <si>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</si>
  <si>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</si>
  <si>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</si>
  <si>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</si>
  <si>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</si>
  <si>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</si>
  <si>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</si>
  <si>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</si>
  <si>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</si>
  <si>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</si>
  <si>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</si>
  <si>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</si>
  <si>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</si>
  <si>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</si>
  <si>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</si>
  <si>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</si>
  <si>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</si>
  <si>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</si>
  <si>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</si>
  <si>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</si>
  <si>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</si>
  <si>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</si>
  <si>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</si>
  <si>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</si>
  <si>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</si>
  <si>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</si>
  <si>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</si>
  <si>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</si>
  <si>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</si>
  <si>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</si>
  <si>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</si>
  <si>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</si>
  <si>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</si>
  <si>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</si>
  <si>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</si>
  <si>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</si>
  <si>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</si>
  <si>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</si>
  <si>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</si>
  <si>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</si>
  <si>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</si>
  <si>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</si>
  <si>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</si>
  <si>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</si>
  <si>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</si>
  <si>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</si>
  <si>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</si>
  <si>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75041</t>
  </si>
  <si>
    <t>75051</t>
  </si>
  <si>
    <t>75991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</si>
  <si>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</si>
  <si>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</si>
  <si>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</si>
  <si>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</si>
  <si>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</si>
  <si>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</si>
  <si>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</si>
  <si>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</si>
  <si>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</si>
  <si>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</si>
  <si>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</si>
  <si>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</si>
  <si>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</si>
  <si>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</si>
  <si>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</si>
  <si>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</si>
  <si>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</si>
  <si>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</si>
  <si>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</si>
  <si>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</si>
  <si>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17082</t>
  </si>
  <si>
    <t>17092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</si>
  <si>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</si>
  <si>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</si>
  <si>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</si>
  <si>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</si>
  <si>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</si>
  <si>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</si>
  <si>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</si>
  <si>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</si>
  <si>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</si>
  <si>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17172</t>
  </si>
  <si>
    <t>17182</t>
  </si>
  <si>
    <t>17902</t>
  </si>
  <si>
    <t>19002</t>
  </si>
  <si>
    <t>19103</t>
  </si>
  <si>
    <t>19111</t>
  </si>
  <si>
    <t>19121</t>
  </si>
  <si>
    <t>98011</t>
  </si>
  <si>
    <t>98121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</si>
  <si>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</si>
  <si>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</si>
  <si>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</si>
  <si>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</si>
  <si>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</si>
  <si>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</si>
  <si>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</si>
  <si>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</si>
  <si>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</si>
  <si>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</si>
  <si>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</si>
  <si>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</si>
  <si>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</si>
  <si>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</si>
  <si>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</si>
  <si>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</si>
  <si>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</si>
  <si>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</si>
  <si>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</si>
  <si>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</si>
  <si>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</si>
  <si>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</si>
  <si>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</si>
  <si>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</si>
  <si>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</si>
  <si>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</si>
  <si>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</si>
  <si>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</si>
  <si>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</si>
  <si>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</si>
  <si>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</si>
  <si>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81901</t>
  </si>
  <si>
    <t>81902</t>
  </si>
  <si>
    <t>80021</t>
  </si>
  <si>
    <t>80022</t>
  </si>
  <si>
    <t>80023</t>
  </si>
  <si>
    <t>80024</t>
  </si>
  <si>
    <t>80025</t>
  </si>
  <si>
    <t>80029</t>
  </si>
  <si>
    <t>80011</t>
  </si>
  <si>
    <t>80012</t>
  </si>
  <si>
    <t>80013</t>
  </si>
  <si>
    <t>80014</t>
  </si>
  <si>
    <t>80016</t>
  </si>
  <si>
    <t>81031</t>
  </si>
  <si>
    <t>81032</t>
  </si>
  <si>
    <t>81033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</si>
  <si>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</si>
  <si>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</si>
  <si>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</si>
  <si>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</si>
  <si>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</si>
  <si>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</si>
  <si>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</si>
  <si>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</si>
  <si>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On Call Allowance (Consultant-Doctor)</t>
  </si>
  <si>
    <t>Air Navigation Allowance</t>
  </si>
  <si>
    <t>Housing Cost</t>
  </si>
  <si>
    <t>Other Allowances</t>
  </si>
  <si>
    <t>Expatriate Inducements</t>
  </si>
  <si>
    <t>Recruitment, Termination and Leave Cost</t>
  </si>
  <si>
    <t>Academic Entitlements</t>
  </si>
  <si>
    <t>Books and Stationery (Training)</t>
  </si>
  <si>
    <t>Training Allowances</t>
  </si>
  <si>
    <t>Travel Costs</t>
  </si>
  <si>
    <t>Govt Pension Share for Bahraini Military Persons</t>
  </si>
  <si>
    <t>Govt Incentives for Non- Bahraini Military Persons</t>
  </si>
  <si>
    <t>Supply of Contract Labor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</si>
  <si>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</si>
  <si>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</si>
  <si>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</si>
  <si>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</si>
  <si>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</si>
  <si>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Desalinated and Artesian Water Costs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</si>
  <si>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</si>
  <si>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</si>
  <si>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</si>
  <si>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</si>
  <si>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</si>
  <si>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</si>
  <si>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</si>
  <si>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</si>
  <si>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</si>
  <si>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</si>
  <si>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</si>
  <si>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</si>
  <si>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</si>
  <si>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</si>
  <si>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</si>
  <si>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Gas for Laboratories and Office Use</t>
  </si>
  <si>
    <t>Aircraft Fuel &amp; Oil</t>
  </si>
  <si>
    <t>Garments and Food for Non-Employees</t>
  </si>
  <si>
    <t>Chemical, Insecticides and Detergents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</si>
  <si>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</si>
  <si>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</si>
  <si>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</si>
  <si>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</si>
  <si>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</si>
  <si>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</si>
  <si>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</si>
  <si>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</si>
  <si>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</si>
  <si>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</si>
  <si>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>Heavy Machinery and Tools Additions</t>
  </si>
  <si>
    <t xml:space="preserve"> Machines &amp; Instruments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</si>
  <si>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</si>
  <si>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</si>
  <si>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</si>
  <si>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</si>
  <si>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</si>
  <si>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</si>
  <si>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</si>
  <si>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</si>
  <si>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</si>
  <si>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</si>
  <si>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</si>
  <si>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</si>
  <si>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</si>
  <si>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</si>
  <si>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Medical Equipment-Clearing-In</t>
  </si>
  <si>
    <t>Medical Equipment Clearing - Expense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</si>
  <si>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</si>
  <si>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</si>
  <si>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</si>
  <si>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</si>
  <si>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</si>
  <si>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</si>
  <si>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</si>
  <si>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</si>
  <si>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</si>
  <si>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</si>
  <si>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</si>
  <si>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</si>
  <si>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</si>
  <si>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</si>
  <si>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Medical Equipment Maintenance</t>
  </si>
  <si>
    <t>Agricultural Equipment Maintenance</t>
  </si>
  <si>
    <t>Wire and Wireless Equipment Maintenance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</si>
  <si>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</si>
  <si>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</si>
  <si>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</si>
  <si>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</si>
  <si>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</si>
  <si>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</si>
  <si>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</si>
  <si>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</si>
  <si>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Local Transfers Payroll</t>
  </si>
  <si>
    <t>Saudi Development Fund Interest</t>
  </si>
  <si>
    <t>Abu Dhabi Fund for Economic Development Interest</t>
  </si>
  <si>
    <t>Arab Fund - Economic &amp; Social Development Interest</t>
  </si>
  <si>
    <t>Kuwait Fund for Arab Economic Development Interest</t>
  </si>
  <si>
    <t>Islamic Fund - Interest</t>
  </si>
  <si>
    <t>Other External Loans Interest</t>
  </si>
  <si>
    <t>Interest on Development Bonds</t>
  </si>
  <si>
    <t>Interest - Others</t>
  </si>
  <si>
    <t>AL-Salam Islamic Security Interest</t>
  </si>
  <si>
    <t>Interest on Islamic Leasing Security</t>
  </si>
  <si>
    <t>Grants to Overseas Student Clubs</t>
  </si>
  <si>
    <t>Grants to the General Committee of Bahrain Workers</t>
  </si>
  <si>
    <t>Other Grants</t>
  </si>
  <si>
    <t>5,4,2</t>
  </si>
  <si>
    <t>5,4</t>
  </si>
  <si>
    <t>5,4,3</t>
  </si>
  <si>
    <t>9,8,6</t>
  </si>
  <si>
    <t>9,8,7,6,3</t>
  </si>
  <si>
    <t>11,6,3</t>
  </si>
  <si>
    <t>Surplus(Deficit) in Budget</t>
  </si>
  <si>
    <t>Finance Minister</t>
  </si>
  <si>
    <t>10- Transferred Budget Expenditures</t>
  </si>
  <si>
    <t>Government Entity</t>
  </si>
  <si>
    <t xml:space="preserve">Budget </t>
  </si>
  <si>
    <t xml:space="preserve">Actual </t>
  </si>
  <si>
    <t>Food Support</t>
  </si>
  <si>
    <t>Retentions, Forwarded budgets, and Other Commitments</t>
  </si>
  <si>
    <t>Sale of Assets</t>
  </si>
  <si>
    <t>Loans Received</t>
  </si>
  <si>
    <t>Net Increase/Decrease in Cash</t>
  </si>
  <si>
    <t>Payments</t>
  </si>
  <si>
    <t>Receipts</t>
  </si>
  <si>
    <t>Capital Assets</t>
  </si>
  <si>
    <t>15,7,6</t>
  </si>
  <si>
    <t>16,6</t>
  </si>
  <si>
    <t>Goods &amp; Services</t>
  </si>
  <si>
    <t>Fines &amp; Mis.</t>
  </si>
  <si>
    <t>Carried Forward Budget from Prior Years</t>
  </si>
  <si>
    <t>Government Entities with Attached &amp; Independent budgets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</si>
  <si>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</si>
  <si>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</si>
  <si>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</si>
  <si>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</si>
  <si>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</si>
  <si>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Advance payment and payment of payables</t>
  </si>
  <si>
    <t>Sec</t>
  </si>
  <si>
    <t>41905</t>
  </si>
  <si>
    <t>News and Media Services</t>
  </si>
  <si>
    <t>Itm</t>
  </si>
  <si>
    <t>5- Revenue By Chapter, Section, And Item</t>
  </si>
  <si>
    <t>61012</t>
  </si>
  <si>
    <t>Standard of Living Improvement</t>
  </si>
  <si>
    <t>69026</t>
  </si>
  <si>
    <t>72025</t>
  </si>
  <si>
    <t>Other Subscriptions</t>
  </si>
  <si>
    <t>75035</t>
  </si>
  <si>
    <t>Food for Non-Employees (non-stock)</t>
  </si>
  <si>
    <t>75042</t>
  </si>
  <si>
    <t>Chemicals,Insecticides and Detergents (non-stock</t>
  </si>
  <si>
    <t>75065</t>
  </si>
  <si>
    <t>75066</t>
  </si>
  <si>
    <t>75067</t>
  </si>
  <si>
    <t>75068</t>
  </si>
  <si>
    <t>78017</t>
  </si>
  <si>
    <t>Office Building Maintenance (non-stock)</t>
  </si>
  <si>
    <t>78037</t>
  </si>
  <si>
    <t>Medical Equipment Maintenance (non-stock</t>
  </si>
  <si>
    <t>80017</t>
  </si>
  <si>
    <t>81019</t>
  </si>
  <si>
    <t>Ac</t>
  </si>
  <si>
    <t>Ch</t>
  </si>
  <si>
    <t>Amounts received for the benefit of others</t>
  </si>
  <si>
    <t>Social Security Fund</t>
  </si>
  <si>
    <t>IT- IT Training Entitlements</t>
  </si>
  <si>
    <t>IT- IT Travel Costs</t>
  </si>
  <si>
    <t>Incentives for Non-Employees</t>
  </si>
  <si>
    <t>99012</t>
  </si>
  <si>
    <t>Rate Variance Gain/Loss</t>
  </si>
  <si>
    <t>9- Recurrent Expenditures By Chapters, Sections, and Items</t>
  </si>
  <si>
    <t>44016</t>
  </si>
  <si>
    <t>49907</t>
  </si>
  <si>
    <t>Operation Surplus</t>
  </si>
  <si>
    <t>49908</t>
  </si>
  <si>
    <t>Budget Surplus</t>
  </si>
  <si>
    <t>Min. of State for Shura Council &amp; Rep. Council Aff.</t>
  </si>
  <si>
    <t>Investments &amp; Properties</t>
  </si>
  <si>
    <t>High Council for Environment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</si>
  <si>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</si>
  <si>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</si>
  <si>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</si>
  <si>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</si>
  <si>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</si>
  <si>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 xml:space="preserve"> Government Entity</t>
  </si>
  <si>
    <t>Appendix 6: Credit Facilities</t>
  </si>
  <si>
    <t>Untilized Credit Facilities at the end of the year</t>
  </si>
  <si>
    <t>Utilized Credit</t>
  </si>
  <si>
    <t>Available Credit Facilities</t>
  </si>
  <si>
    <t>Office of The First Deputy Prime Minister</t>
  </si>
  <si>
    <t>Supreme Judicial Council</t>
  </si>
  <si>
    <t>Social Insurance Organization</t>
  </si>
  <si>
    <t>`</t>
  </si>
  <si>
    <t>61039</t>
  </si>
  <si>
    <t>Nursing Allowance</t>
  </si>
  <si>
    <t>62014</t>
  </si>
  <si>
    <t>IT- Courses Expenses and Tuition Fees for IT</t>
  </si>
  <si>
    <t>74022</t>
  </si>
  <si>
    <t>IT- Cost of Study Materials</t>
  </si>
  <si>
    <t>63015</t>
  </si>
  <si>
    <t>Purchasing Virtual Years Of Service</t>
  </si>
  <si>
    <t>66041</t>
  </si>
  <si>
    <t>IT -Licenses Support -Operating Systems</t>
  </si>
  <si>
    <t>66042</t>
  </si>
  <si>
    <t>IT -Licenses Support -Business Software</t>
  </si>
  <si>
    <t>66043</t>
  </si>
  <si>
    <t>IT -Licenses Support -Productivity Software</t>
  </si>
  <si>
    <t>66046</t>
  </si>
  <si>
    <t>66047</t>
  </si>
  <si>
    <t>70025</t>
  </si>
  <si>
    <t>IT- Operational Services – Rent/Lease Agreements</t>
  </si>
  <si>
    <t>68012</t>
  </si>
  <si>
    <t>Presents for Non- Employees</t>
  </si>
  <si>
    <t>99043</t>
  </si>
  <si>
    <t>Stock Adjustment</t>
  </si>
  <si>
    <t>19201</t>
  </si>
  <si>
    <t>IT- Hardware Acquisition- Communication</t>
  </si>
  <si>
    <t>19202</t>
  </si>
  <si>
    <t>IT- Hardware Acquisition - Server</t>
  </si>
  <si>
    <t>19203</t>
  </si>
  <si>
    <t>IT- Hardware Acquisition - Storage</t>
  </si>
  <si>
    <t>19204</t>
  </si>
  <si>
    <t>19205</t>
  </si>
  <si>
    <t>IT- Hardware Acquisition - Productivity</t>
  </si>
  <si>
    <t>19206</t>
  </si>
  <si>
    <t>19208</t>
  </si>
  <si>
    <t>19209</t>
  </si>
  <si>
    <t>19212</t>
  </si>
  <si>
    <t>IT- License Acquisition - Security Software</t>
  </si>
  <si>
    <t>98012</t>
  </si>
  <si>
    <t>19051</t>
  </si>
  <si>
    <t>Television &amp; Broadcasting Equipments</t>
  </si>
  <si>
    <t>19052</t>
  </si>
  <si>
    <t>Office's Equipments</t>
  </si>
  <si>
    <t>19053</t>
  </si>
  <si>
    <t>Agriculture Equipments</t>
  </si>
  <si>
    <t>19054</t>
  </si>
  <si>
    <t>Fire Extinguishing Equipments - Clearing-In</t>
  </si>
  <si>
    <t>19055</t>
  </si>
  <si>
    <t>Air Conditioning &amp; Heating Equipments Clearing-In</t>
  </si>
  <si>
    <t>19056</t>
  </si>
  <si>
    <t>Medical Equipments Clearing-In</t>
  </si>
  <si>
    <t>19057</t>
  </si>
  <si>
    <t>19058</t>
  </si>
  <si>
    <t>Wireless Equipment Clearing-In</t>
  </si>
  <si>
    <t>19062</t>
  </si>
  <si>
    <t>Education Equipment</t>
  </si>
  <si>
    <t>19063</t>
  </si>
  <si>
    <t>Electrical Equipment</t>
  </si>
  <si>
    <t>19064</t>
  </si>
  <si>
    <t>Machinery Equipment</t>
  </si>
  <si>
    <t>19065</t>
  </si>
  <si>
    <t>Sports Equipment</t>
  </si>
  <si>
    <t>19066</t>
  </si>
  <si>
    <t>Other Equipment</t>
  </si>
  <si>
    <t>78055</t>
  </si>
  <si>
    <t>78205</t>
  </si>
  <si>
    <t>IT- Maintenance - Productivity Hardware</t>
  </si>
  <si>
    <t>40035</t>
  </si>
  <si>
    <t>Gas Sales - Hidd Power Station</t>
  </si>
  <si>
    <t xml:space="preserve">Government returns from Oil &amp; Gas Holding Company
</t>
  </si>
  <si>
    <t>44041</t>
  </si>
  <si>
    <t>Pharmaceutical Products Licenses &amp; Fees</t>
  </si>
  <si>
    <t>44042</t>
  </si>
  <si>
    <t>Health Facilities Licenses &amp; Fees</t>
  </si>
  <si>
    <t>44043</t>
  </si>
  <si>
    <t>Health Professions Licenses &amp; Fees</t>
  </si>
  <si>
    <t>44171</t>
  </si>
  <si>
    <t>Departure Fees</t>
  </si>
  <si>
    <t>41051</t>
  </si>
  <si>
    <t>Container Handling &amp; Storage Charges</t>
  </si>
  <si>
    <t>41053</t>
  </si>
  <si>
    <t>Port Operation Charges</t>
  </si>
  <si>
    <t>41054</t>
  </si>
  <si>
    <t>Port Administration Service Charges</t>
  </si>
  <si>
    <t>Actual Expenditure</t>
  </si>
  <si>
    <t>Miscellaneous Commitments</t>
  </si>
  <si>
    <t>Alimony Fund</t>
  </si>
  <si>
    <t>Carried Forward Budget From Previous Years</t>
  </si>
  <si>
    <t>Min. of State for Shura &amp; Rep. Council Affairs</t>
  </si>
  <si>
    <t>Interest on Loans and Securities</t>
  </si>
  <si>
    <t>61033</t>
  </si>
  <si>
    <t>66034</t>
  </si>
  <si>
    <t>Internet Installation &amp; Usage Charges</t>
  </si>
  <si>
    <t>66044</t>
  </si>
  <si>
    <t>66045</t>
  </si>
  <si>
    <t>IT - Licenses Support - Database Software</t>
  </si>
  <si>
    <t>66048</t>
  </si>
  <si>
    <t>IT - Contractual Services</t>
  </si>
  <si>
    <t>66049</t>
  </si>
  <si>
    <t>IT- Operational Service – Change Management</t>
  </si>
  <si>
    <t>99998</t>
  </si>
  <si>
    <t>IT-Expence Consumbles</t>
  </si>
  <si>
    <t>19023</t>
  </si>
  <si>
    <t>Trucks &amp; Transport Vehicles</t>
  </si>
  <si>
    <t>19024</t>
  </si>
  <si>
    <t>Special Purpose Vehicles</t>
  </si>
  <si>
    <t>19026</t>
  </si>
  <si>
    <t>Motorcycles &amp; Bicycles</t>
  </si>
  <si>
    <t>19207</t>
  </si>
  <si>
    <t>IT- License Acquisition - Business Software</t>
  </si>
  <si>
    <t>19211</t>
  </si>
  <si>
    <t>19213</t>
  </si>
  <si>
    <t>19214</t>
  </si>
  <si>
    <t>19061</t>
  </si>
  <si>
    <t>Catering Equipment</t>
  </si>
  <si>
    <t>78056</t>
  </si>
  <si>
    <t>78201</t>
  </si>
  <si>
    <t>78202</t>
  </si>
  <si>
    <t>IT- Maintenance - Server Hardware</t>
  </si>
  <si>
    <t>78203</t>
  </si>
  <si>
    <t>IT- Maintenance - Storage Hardware</t>
  </si>
  <si>
    <t>78204</t>
  </si>
  <si>
    <t>IT- Maintenance - Security Hardware</t>
  </si>
  <si>
    <t>78206</t>
  </si>
  <si>
    <t>IT- Maintenance - Supporting Infrastructure Hardwa</t>
  </si>
  <si>
    <t>78211</t>
  </si>
  <si>
    <t xml:space="preserve"> IT- Database Software Maintenance</t>
  </si>
  <si>
    <t>78215</t>
  </si>
  <si>
    <t>Other IT -Equipment Maintenance</t>
  </si>
  <si>
    <t>80035</t>
  </si>
  <si>
    <t>Interest Int.L Bond-2044</t>
  </si>
  <si>
    <t>Parcel &amp; Postal Fees</t>
  </si>
  <si>
    <t>40915</t>
  </si>
  <si>
    <t>Other Product Sales</t>
  </si>
  <si>
    <t>Minister of Energy Office</t>
  </si>
  <si>
    <t>Ministry of Transportation and Communication</t>
  </si>
  <si>
    <t>Consolidated Revenue/Expenditure Statement</t>
  </si>
  <si>
    <t>Other</t>
  </si>
  <si>
    <t>Administrative Body in the Public Prosecution</t>
  </si>
  <si>
    <t>Supreme Council Of Health</t>
  </si>
  <si>
    <t>41027</t>
  </si>
  <si>
    <t>Public University Tution Fees for Non-Bahrainis</t>
  </si>
  <si>
    <t>41029</t>
  </si>
  <si>
    <t>Public University Fees for Bahrainis</t>
  </si>
  <si>
    <t>41907</t>
  </si>
  <si>
    <t>E-Services Fees</t>
  </si>
  <si>
    <t>41908</t>
  </si>
  <si>
    <t>Bahrain Polytechnic Revenues</t>
  </si>
  <si>
    <t>19022</t>
  </si>
  <si>
    <t>Passenger Vehicles</t>
  </si>
  <si>
    <t>19059</t>
  </si>
  <si>
    <t>81911</t>
  </si>
  <si>
    <t>Contribution to the GCC</t>
  </si>
  <si>
    <t>80043</t>
  </si>
  <si>
    <t>81023</t>
  </si>
  <si>
    <t>81024</t>
  </si>
  <si>
    <t>Office of the Minister of Cabinet Affairs</t>
  </si>
  <si>
    <t>Ministry of Commerce &amp; Industry &amp; Tourism</t>
  </si>
  <si>
    <t>Bahrain Authority for Culture and Antiquities</t>
  </si>
  <si>
    <t>Ministry of Industry &amp; Commerce &amp; Tourism</t>
  </si>
  <si>
    <t>Recurrent Expenditure Budget</t>
  </si>
  <si>
    <t>Carried Forward Budget</t>
  </si>
  <si>
    <t>Min. of Justice &amp; Islamic Aff. &amp; Awqaf (Justice Aff.)</t>
  </si>
  <si>
    <t>Rashid Equestrian &amp; Horseracing Club</t>
  </si>
  <si>
    <t>H.H Prime Minister Court</t>
  </si>
  <si>
    <t>Offices of the H.H. Prime Minister's Deputies</t>
  </si>
  <si>
    <t>Offices of the H.H. Prime Minister's Advisors</t>
  </si>
  <si>
    <t>Min. of  works &amp; Muni. Aff. &amp; Urban Planning-Works</t>
  </si>
  <si>
    <t>Min. of  works &amp; Muni. Aff. &amp; Urban Plan.-Gnrl Admin.</t>
  </si>
  <si>
    <t>Tender Board</t>
  </si>
  <si>
    <t>Supreme Council Of  Health</t>
  </si>
  <si>
    <t>Administrative Body of the Public Prosecution</t>
  </si>
  <si>
    <t>General Secretariat of the Cabinet</t>
  </si>
  <si>
    <t xml:space="preserve">General Secretariat of the High Counsil of Youth &amp; Sport </t>
  </si>
  <si>
    <t>Min. of Justice &amp; Islamic Aff. &amp; Awqaf (Islamic Aff.)</t>
  </si>
  <si>
    <t>Ministry of  Education</t>
  </si>
  <si>
    <t>The Supreme Council for Environment</t>
  </si>
  <si>
    <t>Min. of Works and Mun. Aff. and Urban Plan.-Works</t>
  </si>
  <si>
    <t>Government Aids</t>
  </si>
  <si>
    <t>Min. of Justice &amp; Islam. Aff. &amp; Awqaf -Justice</t>
  </si>
  <si>
    <t>Offices of the Prime Minister's Deputies</t>
  </si>
  <si>
    <t>Offices of the Prime Minister's Advisors</t>
  </si>
  <si>
    <t>Ministry of Transportation &amp; Communication</t>
  </si>
  <si>
    <t>Min. of Justice &amp; Islam. Aff. &amp; Awqaf -Islamic. Aff</t>
  </si>
  <si>
    <t xml:space="preserve">General Sec. of the High Counsil of Youth &amp; Sport </t>
  </si>
  <si>
    <t>Min. of  works &amp; Muni. Aff. &amp; Urban Plan.-Gnrl Adm.</t>
  </si>
  <si>
    <t>Government's Share and Contribution in the Social System</t>
  </si>
  <si>
    <t>Government's Share in the Unemployment Insurance Program</t>
  </si>
  <si>
    <t>Ministry of Justice &amp; Islamic Affairs &amp; Awqaf - Justice</t>
  </si>
  <si>
    <t>Ministry of Labour and Social Development -Social Dev.</t>
  </si>
  <si>
    <t>Min. of  works &amp; Muni. Aff. &amp; Urban Plan.-Works</t>
  </si>
  <si>
    <t>Min. of Justice &amp; Islamic Affairs &amp; Awqaf - Islamic Aff.</t>
  </si>
  <si>
    <t>Inventory Purchases</t>
  </si>
  <si>
    <t>Actual  2016</t>
  </si>
  <si>
    <t>Ministry of Oil</t>
  </si>
  <si>
    <t>National Health Regulatory Authority</t>
  </si>
  <si>
    <t>61013</t>
  </si>
  <si>
    <t>Car Allowance</t>
  </si>
  <si>
    <t>61014</t>
  </si>
  <si>
    <t>Year Employee Bonus</t>
  </si>
  <si>
    <t>61016</t>
  </si>
  <si>
    <t>Acting Allowance</t>
  </si>
  <si>
    <t>61018</t>
  </si>
  <si>
    <t>Government Service Reward</t>
  </si>
  <si>
    <t>71051</t>
  </si>
  <si>
    <t>68013</t>
  </si>
  <si>
    <t>81997</t>
  </si>
  <si>
    <t>Other Miscellaneous Services</t>
  </si>
  <si>
    <t>78311</t>
  </si>
  <si>
    <t>78313</t>
  </si>
  <si>
    <t>78315</t>
  </si>
  <si>
    <t>78322</t>
  </si>
  <si>
    <t>78323</t>
  </si>
  <si>
    <t>78326</t>
  </si>
  <si>
    <t>78328</t>
  </si>
  <si>
    <t>Non-Contractual Building Maint - Other Building Ma</t>
  </si>
  <si>
    <t>78329</t>
  </si>
  <si>
    <t>78319</t>
  </si>
  <si>
    <t>78214</t>
  </si>
  <si>
    <t>IT- Operating Systems Maintenance</t>
  </si>
  <si>
    <t>81011</t>
  </si>
  <si>
    <t>Grants to Under-Privileged Families</t>
  </si>
  <si>
    <t>43042</t>
  </si>
  <si>
    <t>Air Transport Activities</t>
  </si>
  <si>
    <t>43043</t>
  </si>
  <si>
    <t>Air Licensing Activities</t>
  </si>
  <si>
    <t>43044</t>
  </si>
  <si>
    <t>Land Transport Licenses</t>
  </si>
  <si>
    <t>43045</t>
  </si>
  <si>
    <t>Post Regulatory Licenses</t>
  </si>
  <si>
    <t>43081</t>
  </si>
  <si>
    <t>Sand Mining License Fees</t>
  </si>
  <si>
    <t>44094</t>
  </si>
  <si>
    <t>Fees on Private Tobacco Goods</t>
  </si>
  <si>
    <t>44095</t>
  </si>
  <si>
    <t>Fees on Private Luxury Goods</t>
  </si>
  <si>
    <t>44181</t>
  </si>
  <si>
    <t>Partial Land Subdivision Fees</t>
  </si>
  <si>
    <t>44182</t>
  </si>
  <si>
    <t>Main Land Subdivision Fees</t>
  </si>
  <si>
    <t>44183</t>
  </si>
  <si>
    <t>Fees of Sand Extraction &amp; Sale</t>
  </si>
  <si>
    <t>45016</t>
  </si>
  <si>
    <t>Government Return from Eskan Bank</t>
  </si>
  <si>
    <t>49913</t>
  </si>
  <si>
    <t>Revenue-Unidentified Customer</t>
  </si>
  <si>
    <t>49914</t>
  </si>
  <si>
    <t>Revenue-Unapplied Invoice</t>
  </si>
  <si>
    <t>Housing Program Support (Rent Allowance-Reduce of Instalments)</t>
  </si>
  <si>
    <t>Contributions in Regional &amp; International Organizations</t>
  </si>
  <si>
    <t>Support for Low-Income Families</t>
  </si>
  <si>
    <t>Allowance for Improvement of  Standard of Living for Retirees</t>
  </si>
  <si>
    <t>Transport Allowance</t>
  </si>
  <si>
    <t>Communication Allowances</t>
  </si>
  <si>
    <t>Exceptional Achievements Reward</t>
  </si>
  <si>
    <t>Special Work Award</t>
  </si>
  <si>
    <t>Special Allowance</t>
  </si>
  <si>
    <t>Basic Salaries (Including Lump Sum)</t>
  </si>
  <si>
    <t>Miscellaneous Consumables</t>
  </si>
  <si>
    <t>Petty Cash</t>
  </si>
  <si>
    <t>Other Local Transfers</t>
  </si>
  <si>
    <t>International Development Bond</t>
  </si>
  <si>
    <t>Flour</t>
  </si>
  <si>
    <t>Ministry of Defence (See Note 13)</t>
  </si>
  <si>
    <t>Mohd Bin Khalifa Al Khalifa Cardiac Center (See Note 13)</t>
  </si>
  <si>
    <t>Electricity &amp; Water Authority (See Note 12)</t>
  </si>
  <si>
    <t>Transfers (See Note 10)</t>
  </si>
  <si>
    <t>King Hamad Hospital (See Note 13&amp;14)</t>
  </si>
  <si>
    <t>For The Year Ended 31 December 2017</t>
  </si>
  <si>
    <t>Budget  2017</t>
  </si>
  <si>
    <t>Actual  2017</t>
  </si>
  <si>
    <t>Actual 2016</t>
  </si>
  <si>
    <t>Ministry of Labor and Social Development</t>
  </si>
  <si>
    <t>Education and Training Quality Authority</t>
  </si>
  <si>
    <t>Survey and Land Registration Bureau</t>
  </si>
  <si>
    <t xml:space="preserve">Bahrain Institute for Political Development </t>
  </si>
  <si>
    <t>King Hamad University Hospital(See Note 13 &amp;14)</t>
  </si>
  <si>
    <t xml:space="preserve">Central Informatics Organisation </t>
  </si>
  <si>
    <t xml:space="preserve">Ministry of Labor and Social Dev. </t>
  </si>
  <si>
    <t>61015</t>
  </si>
  <si>
    <t>Judiciary Allowance</t>
  </si>
  <si>
    <t>61017</t>
  </si>
  <si>
    <t>Other Allowance</t>
  </si>
  <si>
    <t>DISCIPLINE AWARD</t>
  </si>
  <si>
    <t>Dedicated Govt Practice Allowance (Consultant-Doct</t>
  </si>
  <si>
    <t>61045</t>
  </si>
  <si>
    <t>Air license Allowance</t>
  </si>
  <si>
    <t>68033</t>
  </si>
  <si>
    <t>LMRA Fees.</t>
  </si>
  <si>
    <t>Course Expenses</t>
  </si>
  <si>
    <t>62015</t>
  </si>
  <si>
    <t xml:space="preserve">Administrative training programs, conferences and </t>
  </si>
  <si>
    <t>62016</t>
  </si>
  <si>
    <t>Academic training programs, conferences and semina</t>
  </si>
  <si>
    <t>62017</t>
  </si>
  <si>
    <t>Professional training programs, conferences and se</t>
  </si>
  <si>
    <t>62018</t>
  </si>
  <si>
    <t>IT training programs, conferences and seminars</t>
  </si>
  <si>
    <t>62035</t>
  </si>
  <si>
    <t>Expenses and allowances related to travel in admin</t>
  </si>
  <si>
    <t>62036</t>
  </si>
  <si>
    <t>Expenses and allowances related to travel in acade</t>
  </si>
  <si>
    <t>62037</t>
  </si>
  <si>
    <t>Expenses and allowances related to travel in profe</t>
  </si>
  <si>
    <t>62038</t>
  </si>
  <si>
    <t>Expenses and allowances related to travel in IT tr</t>
  </si>
  <si>
    <t>Government Share in Pension Scheme - Civil Persons</t>
  </si>
  <si>
    <t>63016</t>
  </si>
  <si>
    <t>Subscription to Occupational Injuries for Non-Bahr</t>
  </si>
  <si>
    <t>Overseas Official Missions</t>
  </si>
  <si>
    <t>Internal Exhibition Costs</t>
  </si>
  <si>
    <t>62032</t>
  </si>
  <si>
    <t>Participation Expenses In External Exhibition</t>
  </si>
  <si>
    <t>62033</t>
  </si>
  <si>
    <t>Internal Events and Celebrations Costs</t>
  </si>
  <si>
    <t>IT -Licenses Support -Application Infrastructure S</t>
  </si>
  <si>
    <t>IT- Licenses Support - Secur ity Software</t>
  </si>
  <si>
    <t>IT- Licenses Support - IT Management</t>
  </si>
  <si>
    <t>66050</t>
  </si>
  <si>
    <t>IT - Licenses of central financial systems softwar</t>
  </si>
  <si>
    <t>66051</t>
  </si>
  <si>
    <t>IT - Licenses of central HR systems software</t>
  </si>
  <si>
    <t>Postage Charges - Domestic</t>
  </si>
  <si>
    <t>67013</t>
  </si>
  <si>
    <t>Postage Charges - Foreign</t>
  </si>
  <si>
    <t>Electricity Supply and Usage Costs</t>
  </si>
  <si>
    <t>Arrears of electricity &amp; water consumption</t>
  </si>
  <si>
    <t>69031</t>
  </si>
  <si>
    <t>Contractual Maintenance – Muharraq Sewage Treatmen</t>
  </si>
  <si>
    <t>Operating Lease</t>
  </si>
  <si>
    <t>Financing Lease</t>
  </si>
  <si>
    <t>Medical Insurance for staff and Employees In publi</t>
  </si>
  <si>
    <t>Board of Directors, Committees &amp; Sub committees Re</t>
  </si>
  <si>
    <t>68015</t>
  </si>
  <si>
    <t>Trainer's Fees</t>
  </si>
  <si>
    <t>68032</t>
  </si>
  <si>
    <t>Audit &amp; Legal Fees</t>
  </si>
  <si>
    <t>73012</t>
  </si>
  <si>
    <t>Design Fees</t>
  </si>
  <si>
    <t>81996</t>
  </si>
  <si>
    <t>Sponsership</t>
  </si>
  <si>
    <t>81998</t>
  </si>
  <si>
    <t>Treatment in Local Hospitals</t>
  </si>
  <si>
    <t>Other Military Expenses</t>
  </si>
  <si>
    <t>Lubricants</t>
  </si>
  <si>
    <t>Aircraft Expenses</t>
  </si>
  <si>
    <t>Fuel for Ships</t>
  </si>
  <si>
    <t>Utensils and Miscellaneous Light Equipment</t>
  </si>
  <si>
    <t>75081</t>
  </si>
  <si>
    <t>Catering and Related Expenses</t>
  </si>
  <si>
    <t>Decorating Materials for Special Occasions Nationa</t>
  </si>
  <si>
    <t>Drugs and Medicines (non-stock)</t>
  </si>
  <si>
    <t>Surgical Materials (non-stock)</t>
  </si>
  <si>
    <t>X-ray Materials (non-stock)</t>
  </si>
  <si>
    <t>Laboratory Materials (non-stock)</t>
  </si>
  <si>
    <t>19025</t>
  </si>
  <si>
    <t>Ships &amp; Marine Equipments</t>
  </si>
  <si>
    <t>IT- Hardware Acquisition - Supporting</t>
  </si>
  <si>
    <t>IT- License Acquisition- Productivity</t>
  </si>
  <si>
    <t>IT- License acquisition - Application Infra</t>
  </si>
  <si>
    <t>IT- License Acquisition - Database</t>
  </si>
  <si>
    <t>IT- License Acquisition - IT Management</t>
  </si>
  <si>
    <t>IT- License Acquisition - Operating</t>
  </si>
  <si>
    <t>Asset Expense Consumble - IT</t>
  </si>
  <si>
    <t>Purchase of Animals</t>
  </si>
  <si>
    <t xml:space="preserve">Contractual Building Maint - Office &amp; Residential </t>
  </si>
  <si>
    <t>78312</t>
  </si>
  <si>
    <t>78314</t>
  </si>
  <si>
    <t>78316</t>
  </si>
  <si>
    <t xml:space="preserve">Contractual Building Maint - Other Building Maint </t>
  </si>
  <si>
    <t>78318</t>
  </si>
  <si>
    <t>78320</t>
  </si>
  <si>
    <t>78321</t>
  </si>
  <si>
    <t>Contractual Building Maint - Building Maint - Supp</t>
  </si>
  <si>
    <t>Non-Contractual Building Maint - Office &amp; Resident</t>
  </si>
  <si>
    <t>78324</t>
  </si>
  <si>
    <t>78325</t>
  </si>
  <si>
    <t>78327</t>
  </si>
  <si>
    <t>78330</t>
  </si>
  <si>
    <t>78331</t>
  </si>
  <si>
    <t>Operational Services - Maintenance Agreements - IT</t>
  </si>
  <si>
    <t>Operational Services - Repairs - IT</t>
  </si>
  <si>
    <t>IT- Maintenance - Communication</t>
  </si>
  <si>
    <t>78033</t>
  </si>
  <si>
    <t>Broadcasting Equipment Maintenance</t>
  </si>
  <si>
    <t>Photocopiers, Printers and Word Proc Equip Maint</t>
  </si>
  <si>
    <t>Int. Islamic Leasing Sec. Interest</t>
  </si>
  <si>
    <t>Lamb and Beef</t>
  </si>
  <si>
    <t>Chicken</t>
  </si>
  <si>
    <t>Reduce Cost of Living for Families</t>
  </si>
  <si>
    <t>Improve the Standard of Living of Retirees Allowan</t>
  </si>
  <si>
    <t>Supporting Childhood</t>
  </si>
  <si>
    <t>Supporting Elderly</t>
  </si>
  <si>
    <t>43054</t>
  </si>
  <si>
    <t>Contractor Pre-Qualification Fees</t>
  </si>
  <si>
    <t>43082</t>
  </si>
  <si>
    <t>Application and licensing fees for pearl diving an</t>
  </si>
  <si>
    <t>Identity Card Fees</t>
  </si>
  <si>
    <t>CONSUITANCY SERVICES FEES</t>
  </si>
  <si>
    <t>Labour Market Regulatory Authority Fee</t>
  </si>
  <si>
    <t>44022</t>
  </si>
  <si>
    <t>Fast Track Services for  Completion of Audit and I</t>
  </si>
  <si>
    <t>44023</t>
  </si>
  <si>
    <t>Commodity Classification Fees</t>
  </si>
  <si>
    <t>44024</t>
  </si>
  <si>
    <t>Commodity Inspection Fees</t>
  </si>
  <si>
    <t>44025</t>
  </si>
  <si>
    <t>Customs Insurance Fees</t>
  </si>
  <si>
    <t>44026</t>
  </si>
  <si>
    <t>Fees on Custom Vehicle Cards</t>
  </si>
  <si>
    <t>44033</t>
  </si>
  <si>
    <t>Collection Fees For BCCI</t>
  </si>
  <si>
    <t>44073</t>
  </si>
  <si>
    <t>Sale of Special and Semi-Special Vehicle License P</t>
  </si>
  <si>
    <t>44173</t>
  </si>
  <si>
    <t>Handling Fees on King Fahad Causeway</t>
  </si>
  <si>
    <t>44184</t>
  </si>
  <si>
    <t>Capital Contribution for Infrastructure Fees</t>
  </si>
  <si>
    <t>Public Health Services</t>
  </si>
  <si>
    <t>41028</t>
  </si>
  <si>
    <t>Courses &amp; Seminar Fees</t>
  </si>
  <si>
    <t>41056</t>
  </si>
  <si>
    <t>Screen Inspection Fees</t>
  </si>
  <si>
    <t>41233</t>
  </si>
  <si>
    <t>Sewage Discharge Fees (Non Domestic)</t>
  </si>
  <si>
    <t>40137</t>
  </si>
  <si>
    <t>Sale of Paper and other Materials designated for R</t>
  </si>
  <si>
    <t>45015</t>
  </si>
  <si>
    <t>Government returns from Telecommunication Regulato</t>
  </si>
  <si>
    <t>45017</t>
  </si>
  <si>
    <t>Government Returns from Mumtalakat Holding Company</t>
  </si>
  <si>
    <t>40201</t>
  </si>
  <si>
    <t>Inventory Sales</t>
  </si>
  <si>
    <t>General Public Services Sector</t>
  </si>
  <si>
    <t>Prime Minister's Court</t>
  </si>
  <si>
    <t>First Deputy Prime Minister</t>
  </si>
  <si>
    <t>Deputy Prime Minister</t>
  </si>
  <si>
    <t>Advisor to the Prime Minister</t>
  </si>
  <si>
    <t>Ministry of Cabinet Affairs</t>
  </si>
  <si>
    <t>General Secretariat Cabinet Affairs</t>
  </si>
  <si>
    <t>Ministry of Shura Council &amp; Representatives Council Affairs</t>
  </si>
  <si>
    <t>Representatives Council</t>
  </si>
  <si>
    <t>UNDP-Bahrain Country Cooperation Framework</t>
  </si>
  <si>
    <t xml:space="preserve">Contribution to United Nations </t>
  </si>
  <si>
    <t>Contributions to Arab &amp; Islamic Organizations</t>
  </si>
  <si>
    <t>Information &amp; Egovernment Authority</t>
  </si>
  <si>
    <t>National Institution for Human Rights</t>
  </si>
  <si>
    <t xml:space="preserve">Bahrain Institute for Public Administration </t>
  </si>
  <si>
    <t>Ministry of Justice &amp; Islamic Affairs &amp;  Awqaf (Islamic Affairs)</t>
  </si>
  <si>
    <t>Ja'afari Awqaf</t>
  </si>
  <si>
    <t>Bait Al-Qur'an</t>
  </si>
  <si>
    <t>Government Debt Interest</t>
  </si>
  <si>
    <t>Government Grants</t>
  </si>
  <si>
    <t>Other Estimations for Line Ministries &amp; Government Agencies</t>
  </si>
  <si>
    <t>Defence Sector</t>
  </si>
  <si>
    <t>General Commission for the Higher Defence Council</t>
  </si>
  <si>
    <t>Public Order and Safety Sector</t>
  </si>
  <si>
    <t>Governorates</t>
  </si>
  <si>
    <t>Ministry of Justice &amp; Islamic Affairs &amp;  Awqaf (Justice Affairs)</t>
  </si>
  <si>
    <t>Administrative Organization for Public Prosecution</t>
  </si>
  <si>
    <t>Constitutional Court</t>
  </si>
  <si>
    <t>Economic Affairs and Infrastructure Sector</t>
  </si>
  <si>
    <t>Ministry of Industry, Commerce &amp; Tourism</t>
  </si>
  <si>
    <t>Ministry of Labour &amp; Social Development</t>
  </si>
  <si>
    <t>Labour Market Regulatory Authority</t>
  </si>
  <si>
    <t>Ministry of Electricity &amp; Water Affairs</t>
  </si>
  <si>
    <t>Ministry of Works, Municipalities Affairs &amp; Urban Planning (Works Affairs)</t>
  </si>
  <si>
    <t>Ministry of Transportation &amp; Telecommunications</t>
  </si>
  <si>
    <t xml:space="preserve">Bahrain International Air Show </t>
  </si>
  <si>
    <t>Bahrain Internet Exchange</t>
  </si>
  <si>
    <t>Bahrain Centre for Strategic, International and Energy Studies</t>
  </si>
  <si>
    <t>Future Generation Reserve Council</t>
  </si>
  <si>
    <t xml:space="preserve">National Authority for Space Sciences </t>
  </si>
  <si>
    <t>Bahrain Bourse</t>
  </si>
  <si>
    <t>Environmental Protection Sector</t>
  </si>
  <si>
    <t>Supreme Council for the Environment</t>
  </si>
  <si>
    <t>Housing and Community Amenities Sector</t>
  </si>
  <si>
    <t>Ministry of Works, Municipalities Affairs &amp; Urban Planning (Municipalities Affairs &amp; Urban Planning)</t>
  </si>
  <si>
    <t>Municipality Councils</t>
  </si>
  <si>
    <t>Health Sector</t>
  </si>
  <si>
    <t>Supreme Council for Health</t>
  </si>
  <si>
    <t>Youth, Culture and Media Sector</t>
  </si>
  <si>
    <t>Ministry of Youth &amp; Sport Affairs</t>
  </si>
  <si>
    <t>General Secretariat for Youth &amp; Sports High Council</t>
  </si>
  <si>
    <t>Rashed Club for Equestrian &amp; Horse Racing</t>
  </si>
  <si>
    <t>Bahrain Authority for Culture &amp; Antiquities</t>
  </si>
  <si>
    <t xml:space="preserve">Isa Cultural Centre  </t>
  </si>
  <si>
    <t>Isa Award for Service to Humanity</t>
  </si>
  <si>
    <t>Ministry of Information Affairs</t>
  </si>
  <si>
    <t>The High Authority of Media &amp; Communication</t>
  </si>
  <si>
    <t>Education Sector</t>
  </si>
  <si>
    <t xml:space="preserve">Education &amp; Training Quality Authority </t>
  </si>
  <si>
    <t>Bahrain Teachers College</t>
  </si>
  <si>
    <t>Bahrain Polytechnic</t>
  </si>
  <si>
    <t>Social Protection Sector</t>
  </si>
  <si>
    <t>Obligations and Subsidies for Retirement Systems</t>
  </si>
  <si>
    <t>Improve the Standard of Living for Retirees Allowance</t>
  </si>
  <si>
    <t>Government Share in Pension Schemes</t>
  </si>
  <si>
    <t>Food Subsidies</t>
  </si>
  <si>
    <t xml:space="preserve">The Government's Share in Unemployment Insurance </t>
  </si>
  <si>
    <t>Housing Programme Support  (Rent  Allowance)</t>
  </si>
  <si>
    <t>Housing Programme Support  (Housing Loans Reduction)</t>
  </si>
  <si>
    <t>Reserve Account(3%)</t>
  </si>
  <si>
    <t>National Social Fund</t>
  </si>
  <si>
    <t>Electricity &amp; Water Authority (see note 12)</t>
  </si>
  <si>
    <t>National Oncology Center (See Note 13)</t>
  </si>
  <si>
    <t>Ministry of  Youth  &amp; Sports Affairs</t>
  </si>
  <si>
    <t xml:space="preserve">Ministry of Information Affairs </t>
  </si>
  <si>
    <t xml:space="preserve">Ministry of  Youth  &amp; Sports Affairs </t>
  </si>
  <si>
    <t>Ministry of Defence (see note no.13)</t>
  </si>
  <si>
    <t>Mohammed bin Khalifa Al Khalifa Cardiac Center (See Note 13)</t>
  </si>
  <si>
    <t>King Hamad University Hospital (See Note 13&amp;14)</t>
  </si>
  <si>
    <t xml:space="preserve">Ministry Of Information Affairs </t>
  </si>
  <si>
    <t>Cash Flow from Operating  Activities</t>
  </si>
  <si>
    <t xml:space="preserve"> Net Cash Flow from Operating  Activities</t>
  </si>
  <si>
    <t xml:space="preserve"> Cash Flow from Investment Activities</t>
  </si>
  <si>
    <t>Net Cash Flow from Investment Activities</t>
  </si>
  <si>
    <t xml:space="preserve"> Cash Flow from Financing Activities</t>
  </si>
  <si>
    <t xml:space="preserve"> Net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</si>
</sst>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  <numFmt numFmtId="169" formatCode="_-* #,##0.00_-;_-* #,##0.00\-;_-* &quot;-&quot;??_-;_-@_-"/>
    <numFmt numFmtId="170" formatCode="_-* #,##0.00\ _k_r_-;\-* #,##0.00\ _k_r_-;_-* &quot;-&quot;??\ _k_r_-;_-@_-"/>
  </numFmts>
  <fonts count="74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8"/>
      <color indexed="8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2"/>
      <name val="Cambria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000000"/>
      <name val="Calibri"/>
      <family val="2"/>
      <charset val="204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8"/>
      <color indexed="8"/>
      <name val="Times New Roman"/>
      <family val="1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8">
    <xf numFmtId="0" fontId="0" fillId="0" borderId="0"/>
    <xf numFmtId="0" fontId="6" fillId="2" borderId="1" applyNumberFormat="0" applyAlignment="0">
      <alignment horizontal="center"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>
      <alignment horizontal="right"/>
    </xf>
    <xf numFmtId="0" fontId="21" fillId="0" borderId="0"/>
    <xf numFmtId="0" fontId="29" fillId="0" borderId="0"/>
    <xf numFmtId="0" fontId="27" fillId="0" borderId="0"/>
    <xf numFmtId="0" fontId="3" fillId="0" borderId="0"/>
    <xf numFmtId="0" fontId="7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62" fillId="59" borderId="40" applyNumberFormat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0" fontId="64" fillId="0" borderId="41" applyNumberFormat="0" applyFill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0" borderId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3" fillId="0" borderId="0"/>
    <xf numFmtId="0" fontId="3" fillId="62" borderId="39" applyNumberFormat="0" applyFont="0" applyAlignment="0" applyProtection="0"/>
    <xf numFmtId="0" fontId="2" fillId="0" borderId="0"/>
    <xf numFmtId="0" fontId="66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19" applyNumberFormat="0" applyAlignment="0" applyProtection="0"/>
    <xf numFmtId="0" fontId="42" fillId="14" borderId="20" applyNumberFormat="0" applyAlignment="0" applyProtection="0"/>
    <xf numFmtId="0" fontId="43" fillId="14" borderId="19" applyNumberFormat="0" applyAlignment="0" applyProtection="0"/>
    <xf numFmtId="0" fontId="44" fillId="0" borderId="21" applyNumberFormat="0" applyFill="0" applyAlignment="0" applyProtection="0"/>
    <xf numFmtId="0" fontId="45" fillId="15" borderId="22" applyNumberFormat="0" applyAlignment="0" applyProtection="0"/>
    <xf numFmtId="0" fontId="46" fillId="0" borderId="0" applyNumberFormat="0" applyFill="0" applyBorder="0" applyAlignment="0" applyProtection="0"/>
    <xf numFmtId="0" fontId="2" fillId="16" borderId="23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49" fillId="40" borderId="0" applyNumberFormat="0" applyBorder="0" applyAlignment="0" applyProtection="0"/>
    <xf numFmtId="0" fontId="2" fillId="0" borderId="0"/>
    <xf numFmtId="0" fontId="67" fillId="0" borderId="0"/>
    <xf numFmtId="0" fontId="67" fillId="0" borderId="0"/>
    <xf numFmtId="43" fontId="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42" borderId="0" applyNumberFormat="0" applyBorder="0" applyAlignment="0" applyProtection="0"/>
    <xf numFmtId="0" fontId="3" fillId="0" borderId="0"/>
    <xf numFmtId="43" fontId="3" fillId="0" borderId="0" applyFont="0" applyFill="0" applyBorder="0" applyProtection="0"/>
    <xf numFmtId="41" fontId="3" fillId="0" borderId="0" applyFont="0" applyFill="0" applyBorder="0" applyAlignment="0" applyProtection="0"/>
    <xf numFmtId="43" fontId="3" fillId="0" borderId="0" applyFont="0" applyFill="0" applyBorder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69" fillId="0" borderId="0"/>
    <xf numFmtId="0" fontId="3" fillId="62" borderId="31" applyNumberFormat="0" applyFont="0" applyAlignment="0" applyProtection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0" fontId="2" fillId="0" borderId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2" fillId="0" borderId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70" fillId="0" borderId="0"/>
    <xf numFmtId="170" fontId="70" fillId="0" borderId="0" applyFont="0" applyFill="0" applyBorder="0" applyAlignment="0" applyProtection="0"/>
    <xf numFmtId="0" fontId="71" fillId="0" borderId="0"/>
    <xf numFmtId="9" fontId="70" fillId="0" borderId="0" applyFont="0" applyFill="0" applyBorder="0" applyAlignment="0" applyProtection="0"/>
    <xf numFmtId="170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3" fillId="0" borderId="0" applyNumberFormat="0" applyFont="0" applyFill="0" applyBorder="0" applyAlignment="0" applyProtection="0"/>
    <xf numFmtId="43" fontId="3" fillId="0" borderId="0" applyNumberFormat="0" applyFont="0" applyFill="0" applyBorder="0" applyAlignment="0" applyProtection="0"/>
    <xf numFmtId="43" fontId="3" fillId="0" borderId="0" applyFont="0" applyFill="0" applyBorder="0" applyProtection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Protection="0"/>
    <xf numFmtId="0" fontId="3" fillId="0" borderId="0"/>
    <xf numFmtId="169" fontId="3" fillId="0" borderId="0" applyFont="0" applyFill="0" applyBorder="0" applyAlignment="0" applyProtection="0"/>
    <xf numFmtId="0" fontId="2" fillId="16" borderId="23" applyNumberFormat="0" applyFont="0" applyAlignment="0" applyProtection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59" borderId="32" applyNumberFormat="0" applyAlignment="0" applyProtection="0"/>
    <xf numFmtId="0" fontId="59" fillId="46" borderId="25" applyNumberFormat="0" applyAlignment="0" applyProtection="0"/>
    <xf numFmtId="0" fontId="64" fillId="0" borderId="33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2" fillId="59" borderId="2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0" borderId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0" borderId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2" fillId="0" borderId="0"/>
    <xf numFmtId="0" fontId="2" fillId="0" borderId="0"/>
    <xf numFmtId="0" fontId="3" fillId="62" borderId="31" applyNumberFormat="0" applyFont="0" applyAlignment="0" applyProtection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0" borderId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59" borderId="40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3" fillId="62" borderId="35" applyNumberFormat="0" applyFon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59" fillId="46" borderId="34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64" fillId="0" borderId="41" applyNumberFormat="0" applyFill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62" fillId="59" borderId="36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2" fillId="59" borderId="36" applyNumberFormat="0" applyAlignment="0" applyProtection="0"/>
    <xf numFmtId="0" fontId="52" fillId="59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59" fillId="46" borderId="34" applyNumberForma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9" fillId="46" borderId="38" applyNumberForma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59" fillId="46" borderId="38" applyNumberFormat="0" applyAlignment="0" applyProtection="0"/>
    <xf numFmtId="0" fontId="59" fillId="46" borderId="34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59" fillId="46" borderId="38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59" fillId="46" borderId="34" applyNumberFormat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62" fillId="59" borderId="40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4" fillId="0" borderId="37" applyNumberFormat="0" applyFill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1" fillId="0" borderId="0"/>
  </cellStyleXfs>
  <cellXfs count="27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64" fontId="5" fillId="0" borderId="0" xfId="0" applyNumberFormat="1" applyFont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4" borderId="0" xfId="0" applyFont="1" applyFill="1" applyAlignment="1">
      <alignment horizontal="left" vertical="center"/>
    </xf>
    <xf numFmtId="167" fontId="10" fillId="4" borderId="0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43" fontId="10" fillId="0" borderId="0" xfId="0" applyNumberFormat="1" applyFont="1" applyAlignment="1">
      <alignment horizontal="center" vertical="center" wrapText="1"/>
    </xf>
    <xf numFmtId="43" fontId="9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right"/>
    </xf>
    <xf numFmtId="167" fontId="13" fillId="0" borderId="0" xfId="2" applyNumberFormat="1" applyFont="1" applyBorder="1"/>
    <xf numFmtId="167" fontId="12" fillId="0" borderId="0" xfId="2" applyNumberFormat="1" applyFont="1" applyFill="1" applyBorder="1" applyAlignment="1">
      <alignment horizontal="right" vertical="center"/>
    </xf>
    <xf numFmtId="167" fontId="9" fillId="0" borderId="0" xfId="2" applyNumberFormat="1" applyFont="1" applyFill="1" applyBorder="1" applyAlignment="1">
      <alignment vertical="center"/>
    </xf>
    <xf numFmtId="0" fontId="10" fillId="6" borderId="0" xfId="0" applyFont="1" applyFill="1" applyAlignment="1">
      <alignment horizontal="left" vertical="center"/>
    </xf>
    <xf numFmtId="167" fontId="10" fillId="6" borderId="0" xfId="2" applyNumberFormat="1" applyFont="1" applyFill="1" applyBorder="1" applyAlignment="1">
      <alignment horizontal="right" vertical="center"/>
    </xf>
    <xf numFmtId="164" fontId="10" fillId="6" borderId="0" xfId="8" applyNumberFormat="1" applyFont="1" applyFill="1" applyAlignment="1">
      <alignment vertical="center"/>
    </xf>
    <xf numFmtId="164" fontId="9" fillId="4" borderId="0" xfId="8" applyNumberFormat="1" applyFont="1" applyFill="1"/>
    <xf numFmtId="164" fontId="9" fillId="6" borderId="0" xfId="8" applyNumberFormat="1" applyFont="1" applyFill="1" applyAlignment="1">
      <alignment vertical="center"/>
    </xf>
    <xf numFmtId="167" fontId="15" fillId="6" borderId="0" xfId="4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/>
    </xf>
    <xf numFmtId="167" fontId="9" fillId="0" borderId="0" xfId="2" applyNumberFormat="1" applyFont="1" applyFill="1"/>
    <xf numFmtId="167" fontId="9" fillId="0" borderId="0" xfId="2" applyNumberFormat="1" applyFont="1" applyFill="1" applyBorder="1"/>
    <xf numFmtId="167" fontId="9" fillId="0" borderId="0" xfId="2" applyNumberFormat="1" applyFont="1" applyFill="1" applyAlignment="1">
      <alignment horizontal="center" vertical="justify"/>
    </xf>
    <xf numFmtId="167" fontId="9" fillId="0" borderId="0" xfId="2" applyNumberFormat="1" applyFont="1" applyFill="1" applyAlignment="1">
      <alignment vertical="center"/>
    </xf>
    <xf numFmtId="167" fontId="8" fillId="0" borderId="0" xfId="2" applyNumberFormat="1" applyFont="1" applyFill="1" applyBorder="1" applyAlignment="1">
      <alignment horizontal="right" vertical="center"/>
    </xf>
    <xf numFmtId="2" fontId="9" fillId="0" borderId="0" xfId="2" applyNumberFormat="1" applyFont="1" applyFill="1" applyBorder="1" applyAlignment="1">
      <alignment vertical="center"/>
    </xf>
    <xf numFmtId="167" fontId="9" fillId="0" borderId="0" xfId="2" applyNumberFormat="1" applyFont="1" applyFill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24" fillId="0" borderId="0" xfId="0" applyFont="1" applyAlignment="1">
      <alignment horizontal="left"/>
    </xf>
    <xf numFmtId="164" fontId="9" fillId="0" borderId="0" xfId="0" applyNumberFormat="1" applyFont="1"/>
    <xf numFmtId="164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justify"/>
    </xf>
    <xf numFmtId="0" fontId="13" fillId="0" borderId="0" xfId="0" applyFont="1" applyAlignment="1">
      <alignment horizontal="left"/>
    </xf>
    <xf numFmtId="0" fontId="12" fillId="0" borderId="0" xfId="0" applyFont="1" applyAlignment="1" applyProtection="1">
      <alignment horizontal="right"/>
      <protection locked="0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justify"/>
    </xf>
    <xf numFmtId="9" fontId="9" fillId="0" borderId="0" xfId="2" applyNumberFormat="1" applyFont="1" applyFill="1" applyBorder="1"/>
    <xf numFmtId="0" fontId="28" fillId="0" borderId="0" xfId="10" applyFont="1"/>
    <xf numFmtId="167" fontId="8" fillId="3" borderId="4" xfId="2" applyNumberFormat="1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Continuous" vertical="center" wrapText="1"/>
    </xf>
    <xf numFmtId="166" fontId="8" fillId="0" borderId="10" xfId="0" applyNumberFormat="1" applyFont="1" applyBorder="1" applyAlignment="1">
      <alignment horizontal="right" vertical="center"/>
    </xf>
    <xf numFmtId="41" fontId="15" fillId="6" borderId="10" xfId="2" applyNumberFormat="1" applyFont="1" applyFill="1" applyBorder="1" applyAlignment="1">
      <alignment horizontal="right" vertical="center"/>
    </xf>
    <xf numFmtId="38" fontId="9" fillId="0" borderId="10" xfId="0" applyNumberFormat="1" applyFont="1" applyBorder="1" applyAlignment="1">
      <alignment horizontal="right" vertical="center"/>
    </xf>
    <xf numFmtId="43" fontId="9" fillId="0" borderId="10" xfId="2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Continuous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167" fontId="16" fillId="7" borderId="10" xfId="4" applyNumberFormat="1" applyFont="1" applyFill="1" applyBorder="1" applyAlignment="1">
      <alignment horizontal="right" vertical="center"/>
    </xf>
    <xf numFmtId="167" fontId="15" fillId="6" borderId="10" xfId="4" applyNumberFormat="1" applyFont="1" applyFill="1" applyBorder="1" applyAlignment="1">
      <alignment horizontal="right" vertical="center"/>
    </xf>
    <xf numFmtId="167" fontId="23" fillId="6" borderId="10" xfId="4" applyNumberFormat="1" applyFont="1" applyFill="1" applyBorder="1" applyAlignment="1">
      <alignment horizontal="right" vertical="center"/>
    </xf>
    <xf numFmtId="165" fontId="12" fillId="3" borderId="7" xfId="0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167" fontId="10" fillId="0" borderId="10" xfId="2" applyNumberFormat="1" applyFont="1" applyFill="1" applyBorder="1" applyAlignment="1">
      <alignment vertical="center"/>
    </xf>
    <xf numFmtId="167" fontId="11" fillId="0" borderId="10" xfId="2" applyNumberFormat="1" applyFont="1" applyFill="1" applyBorder="1" applyAlignment="1">
      <alignment vertical="center"/>
    </xf>
    <xf numFmtId="0" fontId="16" fillId="3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9" fillId="0" borderId="10" xfId="0" applyFont="1" applyBorder="1" applyAlignment="1">
      <alignment vertical="top"/>
    </xf>
    <xf numFmtId="164" fontId="16" fillId="3" borderId="10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167" fontId="10" fillId="0" borderId="10" xfId="2" applyNumberFormat="1" applyFont="1" applyFill="1" applyBorder="1" applyAlignment="1">
      <alignment horizontal="right" vertical="center"/>
    </xf>
    <xf numFmtId="0" fontId="10" fillId="3" borderId="10" xfId="0" applyFont="1" applyFill="1" applyBorder="1" applyAlignment="1">
      <alignment horizontal="center" vertical="center" wrapText="1"/>
    </xf>
    <xf numFmtId="167" fontId="16" fillId="7" borderId="7" xfId="4" applyNumberFormat="1" applyFont="1" applyFill="1" applyBorder="1" applyAlignment="1">
      <alignment horizontal="right" vertical="center"/>
    </xf>
    <xf numFmtId="0" fontId="10" fillId="7" borderId="0" xfId="0" applyFont="1" applyFill="1" applyAlignment="1">
      <alignment horizontal="left" vertical="center"/>
    </xf>
    <xf numFmtId="0" fontId="9" fillId="7" borderId="0" xfId="0" applyFont="1" applyFill="1"/>
    <xf numFmtId="0" fontId="10" fillId="6" borderId="0" xfId="0" applyFont="1" applyFill="1"/>
    <xf numFmtId="0" fontId="9" fillId="6" borderId="0" xfId="0" applyFont="1" applyFill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0" fillId="0" borderId="0" xfId="10" applyFont="1" applyAlignment="1">
      <alignment horizontal="right"/>
    </xf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37" fontId="22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3" fontId="33" fillId="0" borderId="0" xfId="13" applyNumberFormat="1" applyFont="1" applyFill="1" applyBorder="1" applyAlignment="1">
      <alignment horizontal="right" vertical="center"/>
    </xf>
    <xf numFmtId="168" fontId="33" fillId="0" borderId="0" xfId="13" applyNumberFormat="1" applyFont="1" applyFill="1" applyBorder="1" applyAlignment="1">
      <alignment horizontal="right" vertical="center"/>
    </xf>
    <xf numFmtId="167" fontId="32" fillId="7" borderId="10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11" fillId="0" borderId="0" xfId="2" applyNumberFormat="1" applyFont="1" applyFill="1" applyBorder="1" applyAlignment="1">
      <alignment horizontal="right" vertical="center"/>
    </xf>
    <xf numFmtId="3" fontId="11" fillId="0" borderId="0" xfId="2" applyNumberFormat="1" applyFont="1" applyFill="1" applyBorder="1" applyAlignment="1">
      <alignment horizontal="right" vertical="center" indent="1" readingOrder="2"/>
    </xf>
    <xf numFmtId="0" fontId="30" fillId="0" borderId="0" xfId="10" applyFont="1"/>
    <xf numFmtId="0" fontId="33" fillId="0" borderId="0" xfId="0" applyFont="1" applyAlignment="1">
      <alignment vertical="center"/>
    </xf>
    <xf numFmtId="167" fontId="32" fillId="7" borderId="10" xfId="2" applyNumberFormat="1" applyFont="1" applyFill="1" applyBorder="1" applyAlignment="1">
      <alignment horizontal="center" vertical="center"/>
    </xf>
    <xf numFmtId="37" fontId="33" fillId="0" borderId="0" xfId="0" applyNumberFormat="1" applyFont="1"/>
    <xf numFmtId="3" fontId="33" fillId="0" borderId="0" xfId="2" applyNumberFormat="1" applyFont="1" applyFill="1" applyBorder="1" applyAlignment="1">
      <alignment vertical="center"/>
    </xf>
    <xf numFmtId="168" fontId="33" fillId="0" borderId="0" xfId="2" applyNumberFormat="1" applyFont="1" applyFill="1" applyBorder="1" applyAlignment="1">
      <alignment vertical="center"/>
    </xf>
    <xf numFmtId="3" fontId="33" fillId="0" borderId="0" xfId="13" applyNumberFormat="1" applyFont="1" applyFill="1" applyBorder="1" applyAlignment="1">
      <alignment vertical="center"/>
    </xf>
    <xf numFmtId="0" fontId="32" fillId="3" borderId="10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vertical="center"/>
    </xf>
    <xf numFmtId="167" fontId="10" fillId="7" borderId="10" xfId="2" applyNumberFormat="1" applyFont="1" applyFill="1" applyBorder="1" applyAlignment="1">
      <alignment horizontal="center" vertical="center"/>
    </xf>
    <xf numFmtId="167" fontId="10" fillId="7" borderId="10" xfId="2" applyNumberFormat="1" applyFont="1" applyFill="1" applyBorder="1" applyAlignment="1">
      <alignment horizontal="right" vertical="center"/>
    </xf>
    <xf numFmtId="49" fontId="16" fillId="7" borderId="10" xfId="0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left" vertical="center"/>
    </xf>
    <xf numFmtId="0" fontId="10" fillId="7" borderId="12" xfId="0" applyFont="1" applyFill="1" applyBorder="1" applyAlignment="1">
      <alignment horizontal="left" vertical="center"/>
    </xf>
    <xf numFmtId="167" fontId="10" fillId="7" borderId="10" xfId="0" applyNumberFormat="1" applyFont="1" applyFill="1" applyBorder="1"/>
    <xf numFmtId="167" fontId="10" fillId="7" borderId="12" xfId="2" applyNumberFormat="1" applyFont="1" applyFill="1" applyBorder="1" applyAlignment="1">
      <alignment horizontal="right" vertical="center"/>
    </xf>
    <xf numFmtId="167" fontId="10" fillId="6" borderId="10" xfId="2" applyNumberFormat="1" applyFont="1" applyFill="1" applyBorder="1" applyAlignment="1">
      <alignment horizontal="right" vertical="top" readingOrder="2"/>
    </xf>
    <xf numFmtId="0" fontId="11" fillId="7" borderId="10" xfId="0" applyFont="1" applyFill="1" applyBorder="1"/>
    <xf numFmtId="167" fontId="10" fillId="6" borderId="10" xfId="2" applyNumberFormat="1" applyFont="1" applyFill="1" applyBorder="1" applyAlignment="1">
      <alignment horizontal="right"/>
    </xf>
    <xf numFmtId="37" fontId="10" fillId="7" borderId="0" xfId="2" applyNumberFormat="1" applyFont="1" applyFill="1" applyBorder="1" applyAlignment="1">
      <alignment horizontal="right" vertical="top" readingOrder="2"/>
    </xf>
    <xf numFmtId="0" fontId="10" fillId="3" borderId="7" xfId="0" applyFont="1" applyFill="1" applyBorder="1" applyAlignment="1">
      <alignment horizontal="center" vertical="center"/>
    </xf>
    <xf numFmtId="167" fontId="8" fillId="7" borderId="0" xfId="2" applyNumberFormat="1" applyFont="1" applyFill="1" applyBorder="1" applyAlignment="1">
      <alignment horizontal="center" vertical="center"/>
    </xf>
    <xf numFmtId="168" fontId="18" fillId="7" borderId="10" xfId="5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0" fontId="8" fillId="7" borderId="0" xfId="0" applyFont="1" applyFill="1" applyAlignment="1">
      <alignment horizontal="left" vertical="center"/>
    </xf>
    <xf numFmtId="164" fontId="11" fillId="7" borderId="0" xfId="0" applyNumberFormat="1" applyFont="1" applyFill="1" applyAlignment="1">
      <alignment horizontal="right" vertical="center"/>
    </xf>
    <xf numFmtId="166" fontId="8" fillId="7" borderId="10" xfId="0" applyNumberFormat="1" applyFont="1" applyFill="1" applyBorder="1" applyAlignment="1">
      <alignment horizontal="right" vertical="center"/>
    </xf>
    <xf numFmtId="37" fontId="15" fillId="7" borderId="10" xfId="2" applyNumberFormat="1" applyFont="1" applyFill="1" applyBorder="1" applyAlignment="1">
      <alignment horizontal="right" vertical="center"/>
    </xf>
    <xf numFmtId="41" fontId="15" fillId="7" borderId="10" xfId="2" applyNumberFormat="1" applyFont="1" applyFill="1" applyBorder="1" applyAlignment="1">
      <alignment horizontal="right" vertical="center"/>
    </xf>
    <xf numFmtId="3" fontId="15" fillId="7" borderId="10" xfId="2" applyNumberFormat="1" applyFont="1" applyFill="1" applyBorder="1" applyAlignment="1">
      <alignment horizontal="right" vertical="center"/>
    </xf>
    <xf numFmtId="0" fontId="26" fillId="9" borderId="10" xfId="0" applyFont="1" applyFill="1" applyBorder="1" applyAlignment="1">
      <alignment horizontal="center"/>
    </xf>
    <xf numFmtId="167" fontId="32" fillId="7" borderId="10" xfId="0" applyNumberFormat="1" applyFont="1" applyFill="1" applyBorder="1" applyAlignment="1">
      <alignment horizontal="center"/>
    </xf>
    <xf numFmtId="37" fontId="8" fillId="7" borderId="0" xfId="0" applyNumberFormat="1" applyFont="1" applyFill="1" applyAlignment="1">
      <alignment horizontal="center" vertical="center"/>
    </xf>
    <xf numFmtId="167" fontId="10" fillId="7" borderId="10" xfId="2" applyNumberFormat="1" applyFont="1" applyFill="1" applyBorder="1" applyAlignment="1">
      <alignment vertical="center"/>
    </xf>
    <xf numFmtId="3" fontId="10" fillId="7" borderId="10" xfId="2" applyNumberFormat="1" applyFont="1" applyFill="1" applyBorder="1" applyAlignment="1">
      <alignment horizontal="right" vertical="center" indent="1" readingOrder="2"/>
    </xf>
    <xf numFmtId="0" fontId="25" fillId="0" borderId="0" xfId="0" applyFont="1" applyAlignment="1">
      <alignment horizontal="left" vertical="center"/>
    </xf>
    <xf numFmtId="0" fontId="13" fillId="0" borderId="10" xfId="0" applyFont="1" applyBorder="1" applyAlignment="1">
      <alignment vertical="center"/>
    </xf>
    <xf numFmtId="3" fontId="10" fillId="7" borderId="10" xfId="0" applyNumberFormat="1" applyFont="1" applyFill="1" applyBorder="1" applyAlignment="1">
      <alignment horizontal="center" vertical="center"/>
    </xf>
    <xf numFmtId="0" fontId="10" fillId="7" borderId="0" xfId="8" quotePrefix="1" applyFont="1" applyFill="1" applyAlignment="1">
      <alignment horizontal="left" vertical="center"/>
    </xf>
    <xf numFmtId="0" fontId="15" fillId="4" borderId="0" xfId="8" quotePrefix="1" applyFont="1" applyFill="1" applyAlignment="1">
      <alignment horizontal="left" vertical="center"/>
    </xf>
    <xf numFmtId="0" fontId="10" fillId="7" borderId="6" xfId="8" quotePrefix="1" applyFont="1" applyFill="1" applyBorder="1" applyAlignment="1">
      <alignment horizontal="left" vertical="center"/>
    </xf>
    <xf numFmtId="0" fontId="10" fillId="4" borderId="0" xfId="8" quotePrefix="1" applyFont="1" applyFill="1" applyAlignment="1">
      <alignment horizontal="left" vertical="center"/>
    </xf>
    <xf numFmtId="0" fontId="16" fillId="4" borderId="3" xfId="8" applyFont="1" applyFill="1" applyBorder="1" applyAlignment="1">
      <alignment horizontal="left" vertical="center"/>
    </xf>
    <xf numFmtId="0" fontId="16" fillId="4" borderId="15" xfId="8" quotePrefix="1" applyFont="1" applyFill="1" applyBorder="1" applyAlignment="1">
      <alignment horizontal="left" vertical="center"/>
    </xf>
    <xf numFmtId="37" fontId="15" fillId="6" borderId="0" xfId="13" applyNumberFormat="1" applyFont="1" applyFill="1" applyBorder="1" applyAlignment="1">
      <alignment horizontal="right" vertical="center"/>
    </xf>
    <xf numFmtId="168" fontId="15" fillId="6" borderId="0" xfId="13" applyNumberFormat="1" applyFont="1" applyFill="1" applyBorder="1" applyAlignment="1">
      <alignment horizontal="left" vertical="center" wrapText="1"/>
    </xf>
    <xf numFmtId="0" fontId="10" fillId="4" borderId="15" xfId="8" applyFont="1" applyFill="1" applyBorder="1" applyAlignment="1">
      <alignment horizontal="left" vertical="center"/>
    </xf>
    <xf numFmtId="167" fontId="16" fillId="6" borderId="15" xfId="4" applyNumberFormat="1" applyFont="1" applyFill="1" applyBorder="1" applyAlignment="1">
      <alignment horizontal="right" vertical="center"/>
    </xf>
    <xf numFmtId="167" fontId="10" fillId="7" borderId="0" xfId="2" applyNumberFormat="1" applyFont="1" applyFill="1" applyBorder="1" applyAlignment="1">
      <alignment vertical="center"/>
    </xf>
    <xf numFmtId="41" fontId="12" fillId="7" borderId="10" xfId="2" applyNumberFormat="1" applyFont="1" applyFill="1" applyBorder="1" applyAlignment="1">
      <alignment horizontal="center" vertical="center"/>
    </xf>
    <xf numFmtId="41" fontId="12" fillId="7" borderId="0" xfId="2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vertical="center"/>
    </xf>
    <xf numFmtId="37" fontId="34" fillId="7" borderId="0" xfId="6" applyNumberFormat="1" applyFont="1" applyFill="1" applyBorder="1" applyAlignment="1">
      <alignment horizontal="right" vertical="center" indent="1"/>
    </xf>
    <xf numFmtId="37" fontId="15" fillId="6" borderId="0" xfId="2" applyNumberFormat="1" applyFont="1" applyFill="1" applyBorder="1" applyAlignment="1">
      <alignment vertical="center"/>
    </xf>
    <xf numFmtId="41" fontId="15" fillId="6" borderId="0" xfId="2" applyNumberFormat="1" applyFont="1" applyFill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37" fontId="16" fillId="7" borderId="0" xfId="2" applyNumberFormat="1" applyFont="1" applyFill="1" applyAlignment="1">
      <alignment vertical="center"/>
    </xf>
    <xf numFmtId="168" fontId="33" fillId="0" borderId="0" xfId="6" applyNumberFormat="1" applyFont="1" applyFill="1" applyBorder="1" applyAlignment="1">
      <alignment vertical="center"/>
    </xf>
    <xf numFmtId="3" fontId="33" fillId="0" borderId="0" xfId="2" applyNumberFormat="1" applyFont="1" applyFill="1" applyAlignment="1">
      <alignment vertical="center"/>
    </xf>
    <xf numFmtId="3" fontId="33" fillId="0" borderId="0" xfId="2" applyNumberFormat="1" applyFont="1" applyFill="1" applyAlignment="1">
      <alignment horizontal="right" vertical="center"/>
    </xf>
    <xf numFmtId="168" fontId="33" fillId="0" borderId="0" xfId="6" applyNumberFormat="1" applyFont="1" applyFill="1" applyBorder="1" applyAlignment="1">
      <alignment horizontal="right" vertical="center"/>
    </xf>
    <xf numFmtId="3" fontId="33" fillId="0" borderId="0" xfId="0" applyNumberFormat="1" applyFont="1"/>
    <xf numFmtId="0" fontId="33" fillId="0" borderId="0" xfId="0" applyFont="1"/>
    <xf numFmtId="168" fontId="32" fillId="7" borderId="10" xfId="5" applyNumberFormat="1" applyFont="1" applyFill="1" applyBorder="1" applyAlignment="1">
      <alignment horizontal="right" vertical="center"/>
    </xf>
    <xf numFmtId="37" fontId="22" fillId="0" borderId="0" xfId="0" applyNumberFormat="1" applyFont="1"/>
    <xf numFmtId="37" fontId="15" fillId="6" borderId="0" xfId="2" applyNumberFormat="1" applyFont="1" applyFill="1" applyAlignment="1">
      <alignment vertical="center"/>
    </xf>
    <xf numFmtId="41" fontId="15" fillId="6" borderId="0" xfId="2" applyNumberFormat="1" applyFont="1" applyFill="1" applyBorder="1" applyAlignment="1">
      <alignment vertical="center" wrapText="1"/>
    </xf>
    <xf numFmtId="41" fontId="15" fillId="6" borderId="0" xfId="2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left" vertical="center"/>
    </xf>
    <xf numFmtId="0" fontId="33" fillId="0" borderId="10" xfId="0" applyFont="1" applyBorder="1" applyAlignment="1">
      <alignment vertical="center"/>
    </xf>
    <xf numFmtId="37" fontId="28" fillId="0" borderId="0" xfId="10" applyNumberFormat="1" applyFont="1"/>
    <xf numFmtId="37" fontId="9" fillId="0" borderId="0" xfId="0" applyNumberFormat="1" applyFont="1"/>
    <xf numFmtId="3" fontId="15" fillId="0" borderId="0" xfId="2" applyNumberFormat="1" applyFont="1" applyFill="1" applyAlignment="1">
      <alignment horizontal="right" vertical="center"/>
    </xf>
    <xf numFmtId="0" fontId="31" fillId="0" borderId="0" xfId="0" applyFont="1" applyAlignment="1">
      <alignment horizontal="left"/>
    </xf>
    <xf numFmtId="37" fontId="72" fillId="7" borderId="0" xfId="0" applyNumberFormat="1" applyFont="1" applyFill="1" applyAlignment="1">
      <alignment horizontal="right"/>
    </xf>
    <xf numFmtId="1" fontId="15" fillId="0" borderId="0" xfId="2" applyNumberFormat="1" applyFont="1" applyFill="1" applyAlignment="1">
      <alignment horizontal="right" vertical="center"/>
    </xf>
    <xf numFmtId="1" fontId="9" fillId="0" borderId="0" xfId="2" applyNumberFormat="1" applyFont="1" applyFill="1"/>
    <xf numFmtId="1" fontId="8" fillId="3" borderId="4" xfId="2" applyNumberFormat="1" applyFont="1" applyFill="1" applyBorder="1" applyAlignment="1">
      <alignment horizontal="center" vertical="center" wrapText="1"/>
    </xf>
    <xf numFmtId="1" fontId="16" fillId="7" borderId="0" xfId="2" applyNumberFormat="1" applyFont="1" applyFill="1" applyAlignment="1">
      <alignment vertical="center"/>
    </xf>
    <xf numFmtId="1" fontId="9" fillId="0" borderId="0" xfId="2" applyNumberFormat="1" applyFont="1" applyFill="1" applyBorder="1"/>
    <xf numFmtId="1" fontId="8" fillId="0" borderId="0" xfId="0" applyNumberFormat="1" applyFont="1" applyAlignment="1">
      <alignment horizontal="right"/>
    </xf>
    <xf numFmtId="37" fontId="11" fillId="6" borderId="0" xfId="13" applyNumberFormat="1" applyFont="1" applyFill="1" applyBorder="1" applyAlignment="1">
      <alignment horizontal="right" vertical="center" indent="1"/>
    </xf>
    <xf numFmtId="0" fontId="73" fillId="0" borderId="0" xfId="0" applyFont="1"/>
    <xf numFmtId="0" fontId="72" fillId="5" borderId="0" xfId="0" applyFont="1" applyFill="1" applyAlignment="1">
      <alignment horizontal="left"/>
    </xf>
    <xf numFmtId="168" fontId="33" fillId="5" borderId="0" xfId="13" applyNumberFormat="1" applyFont="1" applyFill="1" applyBorder="1" applyAlignment="1">
      <alignment horizontal="right" vertical="center"/>
    </xf>
    <xf numFmtId="3" fontId="32" fillId="5" borderId="0" xfId="13" applyNumberFormat="1" applyFont="1" applyFill="1" applyBorder="1" applyAlignment="1">
      <alignment horizontal="right" vertical="center"/>
    </xf>
    <xf numFmtId="168" fontId="32" fillId="5" borderId="0" xfId="13" applyNumberFormat="1" applyFont="1" applyFill="1" applyBorder="1" applyAlignment="1">
      <alignment horizontal="right" vertical="center"/>
    </xf>
    <xf numFmtId="0" fontId="22" fillId="7" borderId="0" xfId="10" applyFont="1" applyFill="1" applyAlignment="1">
      <alignment horizontal="center" vertical="center"/>
    </xf>
    <xf numFmtId="0" fontId="72" fillId="7" borderId="0" xfId="10" applyFont="1" applyFill="1" applyAlignment="1">
      <alignment horizontal="center" vertical="center"/>
    </xf>
    <xf numFmtId="37" fontId="72" fillId="7" borderId="0" xfId="10" applyNumberFormat="1" applyFont="1" applyFill="1" applyAlignment="1">
      <alignment vertical="center"/>
    </xf>
    <xf numFmtId="3" fontId="11" fillId="0" borderId="0" xfId="0" applyNumberFormat="1" applyFont="1" applyAlignment="1">
      <alignment horizontal="left" vertical="center"/>
    </xf>
    <xf numFmtId="168" fontId="33" fillId="0" borderId="0" xfId="2" applyNumberFormat="1" applyFont="1" applyFill="1" applyBorder="1" applyAlignment="1">
      <alignment horizontal="right" vertical="center"/>
    </xf>
    <xf numFmtId="0" fontId="14" fillId="6" borderId="0" xfId="0" applyFont="1" applyFill="1" applyAlignment="1">
      <alignment horizontal="left"/>
    </xf>
    <xf numFmtId="164" fontId="15" fillId="6" borderId="0" xfId="0" applyNumberFormat="1" applyFont="1" applyFill="1" applyAlignment="1">
      <alignment horizontal="center"/>
    </xf>
    <xf numFmtId="164" fontId="16" fillId="6" borderId="0" xfId="0" applyNumberFormat="1" applyFont="1" applyFill="1" applyAlignment="1">
      <alignment horizontal="right"/>
    </xf>
    <xf numFmtId="0" fontId="9" fillId="6" borderId="0" xfId="0" applyFont="1" applyFill="1" applyAlignment="1">
      <alignment horizontal="right" vertical="center"/>
    </xf>
    <xf numFmtId="0" fontId="11" fillId="6" borderId="0" xfId="0" applyFont="1" applyFill="1" applyAlignment="1">
      <alignment horizontal="left" vertical="center"/>
    </xf>
    <xf numFmtId="49" fontId="16" fillId="6" borderId="0" xfId="0" applyNumberFormat="1" applyFont="1" applyFill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167" fontId="11" fillId="6" borderId="10" xfId="0" applyNumberFormat="1" applyFont="1" applyFill="1" applyBorder="1" applyAlignment="1">
      <alignment horizontal="right" vertical="center"/>
    </xf>
    <xf numFmtId="49" fontId="16" fillId="6" borderId="10" xfId="0" applyNumberFormat="1" applyFont="1" applyFill="1" applyBorder="1" applyAlignment="1">
      <alignment horizontal="center" vertical="center"/>
    </xf>
    <xf numFmtId="41" fontId="15" fillId="6" borderId="10" xfId="2" applyNumberFormat="1" applyFont="1" applyFill="1" applyBorder="1" applyAlignment="1">
      <alignment horizontal="center" vertical="center"/>
    </xf>
    <xf numFmtId="37" fontId="15" fillId="6" borderId="10" xfId="2" applyNumberFormat="1" applyFont="1" applyFill="1" applyBorder="1" applyAlignment="1">
      <alignment vertical="center"/>
    </xf>
    <xf numFmtId="0" fontId="10" fillId="6" borderId="3" xfId="2" applyNumberFormat="1" applyFont="1" applyFill="1" applyBorder="1" applyAlignment="1">
      <alignment horizontal="center" vertical="center"/>
    </xf>
    <xf numFmtId="167" fontId="11" fillId="6" borderId="0" xfId="0" applyNumberFormat="1" applyFont="1" applyFill="1" applyAlignment="1">
      <alignment horizontal="right" vertical="center"/>
    </xf>
    <xf numFmtId="0" fontId="9" fillId="6" borderId="0" xfId="0" applyFont="1" applyFill="1" applyAlignment="1">
      <alignment horizontal="left"/>
    </xf>
    <xf numFmtId="164" fontId="15" fillId="6" borderId="12" xfId="0" applyNumberFormat="1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164" fontId="16" fillId="6" borderId="0" xfId="0" applyNumberFormat="1" applyFont="1" applyFill="1"/>
    <xf numFmtId="0" fontId="4" fillId="6" borderId="0" xfId="0" applyFont="1" applyFill="1" applyAlignment="1">
      <alignment horizontal="left"/>
    </xf>
    <xf numFmtId="164" fontId="5" fillId="6" borderId="0" xfId="0" applyNumberFormat="1" applyFont="1" applyFill="1"/>
    <xf numFmtId="0" fontId="11" fillId="6" borderId="0" xfId="0" applyFont="1" applyFill="1"/>
    <xf numFmtId="37" fontId="11" fillId="6" borderId="0" xfId="2" applyNumberFormat="1" applyFont="1" applyFill="1" applyAlignment="1">
      <alignment horizontal="right"/>
    </xf>
    <xf numFmtId="37" fontId="11" fillId="6" borderId="3" xfId="2" applyNumberFormat="1" applyFont="1" applyFill="1" applyBorder="1" applyAlignment="1">
      <alignment horizontal="right" vertical="top" readingOrder="2"/>
    </xf>
    <xf numFmtId="0" fontId="11" fillId="6" borderId="10" xfId="0" applyFont="1" applyFill="1" applyBorder="1"/>
    <xf numFmtId="0" fontId="12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164" fontId="8" fillId="6" borderId="0" xfId="0" applyNumberFormat="1" applyFont="1" applyFill="1" applyAlignment="1">
      <alignment horizontal="right"/>
    </xf>
    <xf numFmtId="37" fontId="11" fillId="6" borderId="10" xfId="2" applyNumberFormat="1" applyFont="1" applyFill="1" applyBorder="1" applyAlignment="1">
      <alignment horizontal="right"/>
    </xf>
    <xf numFmtId="37" fontId="11" fillId="6" borderId="14" xfId="2" applyNumberFormat="1" applyFont="1" applyFill="1" applyBorder="1" applyAlignment="1">
      <alignment horizontal="right"/>
    </xf>
    <xf numFmtId="167" fontId="11" fillId="6" borderId="0" xfId="2" applyNumberFormat="1" applyFont="1" applyFill="1" applyAlignment="1">
      <alignment horizontal="right"/>
    </xf>
    <xf numFmtId="167" fontId="11" fillId="6" borderId="0" xfId="2" applyNumberFormat="1" applyFont="1" applyFill="1" applyBorder="1" applyAlignment="1">
      <alignment horizontal="right"/>
    </xf>
    <xf numFmtId="43" fontId="34" fillId="6" borderId="3" xfId="2" applyFont="1" applyFill="1" applyBorder="1" applyAlignment="1">
      <alignment horizontal="left" vertical="center" wrapText="1" indent="5"/>
    </xf>
    <xf numFmtId="38" fontId="13" fillId="0" borderId="0" xfId="0" applyNumberFormat="1" applyFont="1" applyAlignment="1">
      <alignment horizontal="right" vertical="center" indent="1"/>
    </xf>
    <xf numFmtId="38" fontId="13" fillId="0" borderId="0" xfId="14" applyNumberFormat="1" applyFont="1" applyAlignment="1">
      <alignment horizontal="right" vertical="center" indent="1"/>
    </xf>
    <xf numFmtId="37" fontId="15" fillId="0" borderId="0" xfId="6" applyNumberFormat="1" applyFont="1" applyFill="1" applyBorder="1" applyAlignment="1">
      <alignment horizontal="right" vertical="center" indent="1"/>
    </xf>
    <xf numFmtId="168" fontId="15" fillId="0" borderId="0" xfId="6" applyNumberFormat="1" applyFont="1" applyFill="1" applyBorder="1" applyAlignment="1">
      <alignment horizontal="left" vertical="center" wrapText="1" indent="2"/>
    </xf>
    <xf numFmtId="37" fontId="11" fillId="0" borderId="0" xfId="6" applyNumberFormat="1" applyFont="1" applyFill="1" applyBorder="1" applyAlignment="1">
      <alignment horizontal="right" vertical="center" indent="1"/>
    </xf>
    <xf numFmtId="164" fontId="16" fillId="6" borderId="0" xfId="0" applyNumberFormat="1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13" fillId="6" borderId="0" xfId="0" applyFont="1" applyFill="1" applyAlignment="1">
      <alignment horizont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left" vertical="center"/>
    </xf>
    <xf numFmtId="0" fontId="10" fillId="7" borderId="13" xfId="0" applyFont="1" applyFill="1" applyBorder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164" fontId="10" fillId="3" borderId="7" xfId="0" applyNumberFormat="1" applyFont="1" applyFill="1" applyBorder="1" applyAlignment="1">
      <alignment horizontal="center" vertical="center"/>
    </xf>
    <xf numFmtId="0" fontId="10" fillId="6" borderId="0" xfId="0" applyFont="1" applyFill="1" applyAlignment="1">
      <alignment horizontal="left"/>
    </xf>
    <xf numFmtId="0" fontId="12" fillId="0" borderId="0" xfId="11" applyFont="1" applyAlignment="1">
      <alignment horizontal="left" vertical="center"/>
    </xf>
    <xf numFmtId="0" fontId="13" fillId="0" borderId="0" xfId="11" applyFont="1" applyAlignment="1">
      <alignment horizontal="left" vertical="center"/>
    </xf>
    <xf numFmtId="167" fontId="10" fillId="3" borderId="8" xfId="2" applyNumberFormat="1" applyFont="1" applyFill="1" applyBorder="1" applyAlignment="1">
      <alignment horizontal="center"/>
    </xf>
    <xf numFmtId="167" fontId="10" fillId="3" borderId="6" xfId="2" applyNumberFormat="1" applyFont="1" applyFill="1" applyBorder="1" applyAlignment="1">
      <alignment horizontal="center"/>
    </xf>
    <xf numFmtId="167" fontId="10" fillId="3" borderId="9" xfId="2" applyNumberFormat="1" applyFont="1" applyFill="1" applyBorder="1" applyAlignment="1">
      <alignment horizontal="center"/>
    </xf>
    <xf numFmtId="167" fontId="10" fillId="3" borderId="5" xfId="2" applyNumberFormat="1" applyFont="1" applyFill="1" applyBorder="1" applyAlignment="1">
      <alignment horizontal="center"/>
    </xf>
    <xf numFmtId="167" fontId="10" fillId="3" borderId="0" xfId="2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12" applyFont="1" applyAlignment="1">
      <alignment horizontal="right" vertical="center" readingOrder="2"/>
    </xf>
    <xf numFmtId="0" fontId="9" fillId="0" borderId="0" xfId="12" applyFont="1" applyAlignment="1">
      <alignment vertical="center"/>
    </xf>
    <xf numFmtId="0" fontId="8" fillId="7" borderId="0" xfId="0" applyFont="1" applyFill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left" vertical="center" readingOrder="2"/>
      <protection locked="0"/>
    </xf>
    <xf numFmtId="0" fontId="13" fillId="0" borderId="0" xfId="0" applyFont="1" applyAlignment="1">
      <alignment horizontal="justify" vertical="justify"/>
    </xf>
    <xf numFmtId="43" fontId="12" fillId="7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right"/>
    </xf>
  </cellXfs>
  <cellStyles count="768">
    <cellStyle name="20% - Accent1 2" xfId="82" xr:uid="{00000000-0005-0000-0000-000000000000}"/>
    <cellStyle name="20% - Accent1 2 2" xfId="118" xr:uid="{00000000-0005-0000-0000-000001000000}"/>
    <cellStyle name="20% - Accent1 2 3" xfId="332" xr:uid="{00000000-0005-0000-0000-000002000000}"/>
    <cellStyle name="20% - Accent1 2 3 2" xfId="477" xr:uid="{00000000-0005-0000-0000-000003000000}"/>
    <cellStyle name="20% - Accent1 2 4" xfId="445" xr:uid="{00000000-0005-0000-0000-000004000000}"/>
    <cellStyle name="20% - Accent1 3" xfId="287" xr:uid="{00000000-0005-0000-0000-000005000000}"/>
    <cellStyle name="20% - Accent1 4" xfId="401" xr:uid="{00000000-0005-0000-0000-000006000000}"/>
    <cellStyle name="20% - Accent1 5" xfId="16" xr:uid="{00000000-0005-0000-0000-000007000000}"/>
    <cellStyle name="20% - Accent2 2" xfId="86" xr:uid="{00000000-0005-0000-0000-000008000000}"/>
    <cellStyle name="20% - Accent2 2 2" xfId="113" xr:uid="{00000000-0005-0000-0000-000009000000}"/>
    <cellStyle name="20% - Accent2 2 3" xfId="334" xr:uid="{00000000-0005-0000-0000-00000A000000}"/>
    <cellStyle name="20% - Accent2 2 3 2" xfId="479" xr:uid="{00000000-0005-0000-0000-00000B000000}"/>
    <cellStyle name="20% - Accent2 2 4" xfId="447" xr:uid="{00000000-0005-0000-0000-00000C000000}"/>
    <cellStyle name="20% - Accent2 3" xfId="288" xr:uid="{00000000-0005-0000-0000-00000D000000}"/>
    <cellStyle name="20% - Accent2 4" xfId="402" xr:uid="{00000000-0005-0000-0000-00000E000000}"/>
    <cellStyle name="20% - Accent2 5" xfId="17" xr:uid="{00000000-0005-0000-0000-00000F000000}"/>
    <cellStyle name="20% - Accent3 2" xfId="90" xr:uid="{00000000-0005-0000-0000-000010000000}"/>
    <cellStyle name="20% - Accent3 2 2" xfId="119" xr:uid="{00000000-0005-0000-0000-000011000000}"/>
    <cellStyle name="20% - Accent3 2 3" xfId="336" xr:uid="{00000000-0005-0000-0000-000012000000}"/>
    <cellStyle name="20% - Accent3 2 3 2" xfId="481" xr:uid="{00000000-0005-0000-0000-000013000000}"/>
    <cellStyle name="20% - Accent3 2 4" xfId="449" xr:uid="{00000000-0005-0000-0000-000014000000}"/>
    <cellStyle name="20% - Accent3 3" xfId="289" xr:uid="{00000000-0005-0000-0000-000015000000}"/>
    <cellStyle name="20% - Accent3 4" xfId="403" xr:uid="{00000000-0005-0000-0000-000016000000}"/>
    <cellStyle name="20% - Accent3 5" xfId="18" xr:uid="{00000000-0005-0000-0000-000017000000}"/>
    <cellStyle name="20% - Accent4 2" xfId="94" xr:uid="{00000000-0005-0000-0000-000018000000}"/>
    <cellStyle name="20% - Accent4 2 2" xfId="120" xr:uid="{00000000-0005-0000-0000-000019000000}"/>
    <cellStyle name="20% - Accent4 2 3" xfId="338" xr:uid="{00000000-0005-0000-0000-00001A000000}"/>
    <cellStyle name="20% - Accent4 2 3 2" xfId="483" xr:uid="{00000000-0005-0000-0000-00001B000000}"/>
    <cellStyle name="20% - Accent4 2 4" xfId="451" xr:uid="{00000000-0005-0000-0000-00001C000000}"/>
    <cellStyle name="20% - Accent4 3" xfId="290" xr:uid="{00000000-0005-0000-0000-00001D000000}"/>
    <cellStyle name="20% - Accent4 4" xfId="404" xr:uid="{00000000-0005-0000-0000-00001E000000}"/>
    <cellStyle name="20% - Accent4 5" xfId="19" xr:uid="{00000000-0005-0000-0000-00001F000000}"/>
    <cellStyle name="20% - Accent5 2" xfId="98" xr:uid="{00000000-0005-0000-0000-000020000000}"/>
    <cellStyle name="20% - Accent5 2 2" xfId="121" xr:uid="{00000000-0005-0000-0000-000021000000}"/>
    <cellStyle name="20% - Accent5 2 3" xfId="340" xr:uid="{00000000-0005-0000-0000-000022000000}"/>
    <cellStyle name="20% - Accent5 2 3 2" xfId="485" xr:uid="{00000000-0005-0000-0000-000023000000}"/>
    <cellStyle name="20% - Accent5 2 4" xfId="453" xr:uid="{00000000-0005-0000-0000-000024000000}"/>
    <cellStyle name="20% - Accent5 3" xfId="291" xr:uid="{00000000-0005-0000-0000-000025000000}"/>
    <cellStyle name="20% - Accent5 4" xfId="405" xr:uid="{00000000-0005-0000-0000-000026000000}"/>
    <cellStyle name="20% - Accent5 5" xfId="20" xr:uid="{00000000-0005-0000-0000-000027000000}"/>
    <cellStyle name="20% - Accent6 2" xfId="102" xr:uid="{00000000-0005-0000-0000-000028000000}"/>
    <cellStyle name="20% - Accent6 2 2" xfId="122" xr:uid="{00000000-0005-0000-0000-000029000000}"/>
    <cellStyle name="20% - Accent6 2 3" xfId="342" xr:uid="{00000000-0005-0000-0000-00002A000000}"/>
    <cellStyle name="20% - Accent6 2 3 2" xfId="487" xr:uid="{00000000-0005-0000-0000-00002B000000}"/>
    <cellStyle name="20% - Accent6 2 4" xfId="455" xr:uid="{00000000-0005-0000-0000-00002C000000}"/>
    <cellStyle name="20% - Accent6 3" xfId="292" xr:uid="{00000000-0005-0000-0000-00002D000000}"/>
    <cellStyle name="20% - Accent6 4" xfId="406" xr:uid="{00000000-0005-0000-0000-00002E000000}"/>
    <cellStyle name="20% - Accent6 5" xfId="21" xr:uid="{00000000-0005-0000-0000-00002F000000}"/>
    <cellStyle name="40% - Accent1 2" xfId="83" xr:uid="{00000000-0005-0000-0000-000030000000}"/>
    <cellStyle name="40% - Accent1 2 2" xfId="123" xr:uid="{00000000-0005-0000-0000-000031000000}"/>
    <cellStyle name="40% - Accent1 2 3" xfId="333" xr:uid="{00000000-0005-0000-0000-000032000000}"/>
    <cellStyle name="40% - Accent1 2 3 2" xfId="478" xr:uid="{00000000-0005-0000-0000-000033000000}"/>
    <cellStyle name="40% - Accent1 2 4" xfId="446" xr:uid="{00000000-0005-0000-0000-000034000000}"/>
    <cellStyle name="40% - Accent1 3" xfId="293" xr:uid="{00000000-0005-0000-0000-000035000000}"/>
    <cellStyle name="40% - Accent1 4" xfId="407" xr:uid="{00000000-0005-0000-0000-000036000000}"/>
    <cellStyle name="40% - Accent1 5" xfId="22" xr:uid="{00000000-0005-0000-0000-000037000000}"/>
    <cellStyle name="40% - Accent2 2" xfId="87" xr:uid="{00000000-0005-0000-0000-000038000000}"/>
    <cellStyle name="40% - Accent2 2 2" xfId="124" xr:uid="{00000000-0005-0000-0000-000039000000}"/>
    <cellStyle name="40% - Accent2 2 3" xfId="335" xr:uid="{00000000-0005-0000-0000-00003A000000}"/>
    <cellStyle name="40% - Accent2 2 3 2" xfId="480" xr:uid="{00000000-0005-0000-0000-00003B000000}"/>
    <cellStyle name="40% - Accent2 2 4" xfId="448" xr:uid="{00000000-0005-0000-0000-00003C000000}"/>
    <cellStyle name="40% - Accent2 3" xfId="294" xr:uid="{00000000-0005-0000-0000-00003D000000}"/>
    <cellStyle name="40% - Accent2 4" xfId="408" xr:uid="{00000000-0005-0000-0000-00003E000000}"/>
    <cellStyle name="40% - Accent2 5" xfId="23" xr:uid="{00000000-0005-0000-0000-00003F000000}"/>
    <cellStyle name="40% - Accent3 2" xfId="91" xr:uid="{00000000-0005-0000-0000-000040000000}"/>
    <cellStyle name="40% - Accent3 2 2" xfId="125" xr:uid="{00000000-0005-0000-0000-000041000000}"/>
    <cellStyle name="40% - Accent3 2 3" xfId="337" xr:uid="{00000000-0005-0000-0000-000042000000}"/>
    <cellStyle name="40% - Accent3 2 3 2" xfId="482" xr:uid="{00000000-0005-0000-0000-000043000000}"/>
    <cellStyle name="40% - Accent3 2 4" xfId="450" xr:uid="{00000000-0005-0000-0000-000044000000}"/>
    <cellStyle name="40% - Accent3 3" xfId="295" xr:uid="{00000000-0005-0000-0000-000045000000}"/>
    <cellStyle name="40% - Accent3 4" xfId="409" xr:uid="{00000000-0005-0000-0000-000046000000}"/>
    <cellStyle name="40% - Accent3 5" xfId="24" xr:uid="{00000000-0005-0000-0000-000047000000}"/>
    <cellStyle name="40% - Accent4 2" xfId="95" xr:uid="{00000000-0005-0000-0000-000048000000}"/>
    <cellStyle name="40% - Accent4 2 2" xfId="126" xr:uid="{00000000-0005-0000-0000-000049000000}"/>
    <cellStyle name="40% - Accent4 2 3" xfId="339" xr:uid="{00000000-0005-0000-0000-00004A000000}"/>
    <cellStyle name="40% - Accent4 2 3 2" xfId="484" xr:uid="{00000000-0005-0000-0000-00004B000000}"/>
    <cellStyle name="40% - Accent4 2 4" xfId="452" xr:uid="{00000000-0005-0000-0000-00004C000000}"/>
    <cellStyle name="40% - Accent4 3" xfId="296" xr:uid="{00000000-0005-0000-0000-00004D000000}"/>
    <cellStyle name="40% - Accent4 4" xfId="410" xr:uid="{00000000-0005-0000-0000-00004E000000}"/>
    <cellStyle name="40% - Accent4 5" xfId="25" xr:uid="{00000000-0005-0000-0000-00004F000000}"/>
    <cellStyle name="40% - Accent5 2" xfId="99" xr:uid="{00000000-0005-0000-0000-000050000000}"/>
    <cellStyle name="40% - Accent5 2 2" xfId="127" xr:uid="{00000000-0005-0000-0000-000051000000}"/>
    <cellStyle name="40% - Accent5 2 3" xfId="341" xr:uid="{00000000-0005-0000-0000-000052000000}"/>
    <cellStyle name="40% - Accent5 2 3 2" xfId="486" xr:uid="{00000000-0005-0000-0000-000053000000}"/>
    <cellStyle name="40% - Accent5 2 4" xfId="454" xr:uid="{00000000-0005-0000-0000-000054000000}"/>
    <cellStyle name="40% - Accent5 3" xfId="297" xr:uid="{00000000-0005-0000-0000-000055000000}"/>
    <cellStyle name="40% - Accent5 4" xfId="411" xr:uid="{00000000-0005-0000-0000-000056000000}"/>
    <cellStyle name="40% - Accent5 5" xfId="26" xr:uid="{00000000-0005-0000-0000-000057000000}"/>
    <cellStyle name="40% - Accent6 2" xfId="103" xr:uid="{00000000-0005-0000-0000-000058000000}"/>
    <cellStyle name="40% - Accent6 2 2" xfId="128" xr:uid="{00000000-0005-0000-0000-000059000000}"/>
    <cellStyle name="40% - Accent6 2 3" xfId="343" xr:uid="{00000000-0005-0000-0000-00005A000000}"/>
    <cellStyle name="40% - Accent6 2 3 2" xfId="488" xr:uid="{00000000-0005-0000-0000-00005B000000}"/>
    <cellStyle name="40% - Accent6 2 4" xfId="456" xr:uid="{00000000-0005-0000-0000-00005C000000}"/>
    <cellStyle name="40% - Accent6 3" xfId="298" xr:uid="{00000000-0005-0000-0000-00005D000000}"/>
    <cellStyle name="40% - Accent6 4" xfId="412" xr:uid="{00000000-0005-0000-0000-00005E000000}"/>
    <cellStyle name="40% - Accent6 5" xfId="27" xr:uid="{00000000-0005-0000-0000-00005F000000}"/>
    <cellStyle name="60% - Accent1 2" xfId="84" xr:uid="{00000000-0005-0000-0000-000060000000}"/>
    <cellStyle name="60% - Accent1 2 2" xfId="129" xr:uid="{00000000-0005-0000-0000-000061000000}"/>
    <cellStyle name="60% - Accent1 3" xfId="299" xr:uid="{00000000-0005-0000-0000-000062000000}"/>
    <cellStyle name="60% - Accent1 4" xfId="413" xr:uid="{00000000-0005-0000-0000-000063000000}"/>
    <cellStyle name="60% - Accent1 5" xfId="28" xr:uid="{00000000-0005-0000-0000-000064000000}"/>
    <cellStyle name="60% - Accent2 2" xfId="88" xr:uid="{00000000-0005-0000-0000-000065000000}"/>
    <cellStyle name="60% - Accent2 2 2" xfId="130" xr:uid="{00000000-0005-0000-0000-000066000000}"/>
    <cellStyle name="60% - Accent2 3" xfId="300" xr:uid="{00000000-0005-0000-0000-000067000000}"/>
    <cellStyle name="60% - Accent2 4" xfId="414" xr:uid="{00000000-0005-0000-0000-000068000000}"/>
    <cellStyle name="60% - Accent2 5" xfId="29" xr:uid="{00000000-0005-0000-0000-000069000000}"/>
    <cellStyle name="60% - Accent3 2" xfId="92" xr:uid="{00000000-0005-0000-0000-00006A000000}"/>
    <cellStyle name="60% - Accent3 2 2" xfId="131" xr:uid="{00000000-0005-0000-0000-00006B000000}"/>
    <cellStyle name="60% - Accent3 3" xfId="301" xr:uid="{00000000-0005-0000-0000-00006C000000}"/>
    <cellStyle name="60% - Accent3 4" xfId="415" xr:uid="{00000000-0005-0000-0000-00006D000000}"/>
    <cellStyle name="60% - Accent3 5" xfId="30" xr:uid="{00000000-0005-0000-0000-00006E000000}"/>
    <cellStyle name="60% - Accent4 2" xfId="96" xr:uid="{00000000-0005-0000-0000-00006F000000}"/>
    <cellStyle name="60% - Accent4 2 2" xfId="132" xr:uid="{00000000-0005-0000-0000-000070000000}"/>
    <cellStyle name="60% - Accent4 3" xfId="302" xr:uid="{00000000-0005-0000-0000-000071000000}"/>
    <cellStyle name="60% - Accent4 4" xfId="416" xr:uid="{00000000-0005-0000-0000-000072000000}"/>
    <cellStyle name="60% - Accent4 5" xfId="31" xr:uid="{00000000-0005-0000-0000-000073000000}"/>
    <cellStyle name="60% - Accent5 2" xfId="100" xr:uid="{00000000-0005-0000-0000-000074000000}"/>
    <cellStyle name="60% - Accent5 2 2" xfId="133" xr:uid="{00000000-0005-0000-0000-000075000000}"/>
    <cellStyle name="60% - Accent5 3" xfId="303" xr:uid="{00000000-0005-0000-0000-000076000000}"/>
    <cellStyle name="60% - Accent5 4" xfId="417" xr:uid="{00000000-0005-0000-0000-000077000000}"/>
    <cellStyle name="60% - Accent5 5" xfId="32" xr:uid="{00000000-0005-0000-0000-000078000000}"/>
    <cellStyle name="60% - Accent6 2" xfId="104" xr:uid="{00000000-0005-0000-0000-000079000000}"/>
    <cellStyle name="60% - Accent6 2 2" xfId="134" xr:uid="{00000000-0005-0000-0000-00007A000000}"/>
    <cellStyle name="60% - Accent6 3" xfId="304" xr:uid="{00000000-0005-0000-0000-00007B000000}"/>
    <cellStyle name="60% - Accent6 4" xfId="418" xr:uid="{00000000-0005-0000-0000-00007C000000}"/>
    <cellStyle name="60% - Accent6 5" xfId="33" xr:uid="{00000000-0005-0000-0000-00007D000000}"/>
    <cellStyle name="a1" xfId="1" xr:uid="{00000000-0005-0000-0000-00007E000000}"/>
    <cellStyle name="Accent1 2" xfId="81" xr:uid="{00000000-0005-0000-0000-00007F000000}"/>
    <cellStyle name="Accent1 2 2" xfId="135" xr:uid="{00000000-0005-0000-0000-000080000000}"/>
    <cellStyle name="Accent1 3" xfId="305" xr:uid="{00000000-0005-0000-0000-000081000000}"/>
    <cellStyle name="Accent1 4" xfId="419" xr:uid="{00000000-0005-0000-0000-000082000000}"/>
    <cellStyle name="Accent1 5" xfId="35" xr:uid="{00000000-0005-0000-0000-000083000000}"/>
    <cellStyle name="Accent2 2" xfId="85" xr:uid="{00000000-0005-0000-0000-000084000000}"/>
    <cellStyle name="Accent2 2 2" xfId="136" xr:uid="{00000000-0005-0000-0000-000085000000}"/>
    <cellStyle name="Accent2 3" xfId="306" xr:uid="{00000000-0005-0000-0000-000086000000}"/>
    <cellStyle name="Accent2 4" xfId="420" xr:uid="{00000000-0005-0000-0000-000087000000}"/>
    <cellStyle name="Accent2 5" xfId="36" xr:uid="{00000000-0005-0000-0000-000088000000}"/>
    <cellStyle name="Accent3 2" xfId="89" xr:uid="{00000000-0005-0000-0000-000089000000}"/>
    <cellStyle name="Accent3 2 2" xfId="137" xr:uid="{00000000-0005-0000-0000-00008A000000}"/>
    <cellStyle name="Accent3 3" xfId="307" xr:uid="{00000000-0005-0000-0000-00008B000000}"/>
    <cellStyle name="Accent3 4" xfId="421" xr:uid="{00000000-0005-0000-0000-00008C000000}"/>
    <cellStyle name="Accent3 5" xfId="37" xr:uid="{00000000-0005-0000-0000-00008D000000}"/>
    <cellStyle name="Accent4 2" xfId="93" xr:uid="{00000000-0005-0000-0000-00008E000000}"/>
    <cellStyle name="Accent4 2 2" xfId="138" xr:uid="{00000000-0005-0000-0000-00008F000000}"/>
    <cellStyle name="Accent4 3" xfId="308" xr:uid="{00000000-0005-0000-0000-000090000000}"/>
    <cellStyle name="Accent4 4" xfId="422" xr:uid="{00000000-0005-0000-0000-000091000000}"/>
    <cellStyle name="Accent4 5" xfId="38" xr:uid="{00000000-0005-0000-0000-000092000000}"/>
    <cellStyle name="Accent5 2" xfId="97" xr:uid="{00000000-0005-0000-0000-000093000000}"/>
    <cellStyle name="Accent5 2 2" xfId="139" xr:uid="{00000000-0005-0000-0000-000094000000}"/>
    <cellStyle name="Accent5 3" xfId="309" xr:uid="{00000000-0005-0000-0000-000095000000}"/>
    <cellStyle name="Accent5 4" xfId="423" xr:uid="{00000000-0005-0000-0000-000096000000}"/>
    <cellStyle name="Accent5 5" xfId="39" xr:uid="{00000000-0005-0000-0000-000097000000}"/>
    <cellStyle name="Accent6 2" xfId="101" xr:uid="{00000000-0005-0000-0000-000098000000}"/>
    <cellStyle name="Accent6 2 2" xfId="140" xr:uid="{00000000-0005-0000-0000-000099000000}"/>
    <cellStyle name="Accent6 3" xfId="310" xr:uid="{00000000-0005-0000-0000-00009A000000}"/>
    <cellStyle name="Accent6 4" xfId="424" xr:uid="{00000000-0005-0000-0000-00009B000000}"/>
    <cellStyle name="Accent6 5" xfId="40" xr:uid="{00000000-0005-0000-0000-00009C000000}"/>
    <cellStyle name="Bad 2" xfId="70" xr:uid="{00000000-0005-0000-0000-00009D000000}"/>
    <cellStyle name="Bad 2 2" xfId="141" xr:uid="{00000000-0005-0000-0000-00009E000000}"/>
    <cellStyle name="Bad 3" xfId="311" xr:uid="{00000000-0005-0000-0000-00009F000000}"/>
    <cellStyle name="Bad 4" xfId="425" xr:uid="{00000000-0005-0000-0000-0000A0000000}"/>
    <cellStyle name="Bad 5" xfId="41" xr:uid="{00000000-0005-0000-0000-0000A1000000}"/>
    <cellStyle name="Calculation 2" xfId="74" xr:uid="{00000000-0005-0000-0000-0000A2000000}"/>
    <cellStyle name="Calculation 2 2" xfId="188" xr:uid="{00000000-0005-0000-0000-0000A3000000}"/>
    <cellStyle name="Calculation 2 2 2" xfId="229" xr:uid="{00000000-0005-0000-0000-0000A4000000}"/>
    <cellStyle name="Calculation 2 2 2 2" xfId="238" xr:uid="{00000000-0005-0000-0000-0000A5000000}"/>
    <cellStyle name="Calculation 2 2 2 2 2" xfId="273" xr:uid="{00000000-0005-0000-0000-0000A6000000}"/>
    <cellStyle name="Calculation 2 2 2 2 2 2" xfId="387" xr:uid="{00000000-0005-0000-0000-0000A7000000}"/>
    <cellStyle name="Calculation 2 2 2 2 2 2 2" xfId="567" xr:uid="{00000000-0005-0000-0000-0000A8000000}"/>
    <cellStyle name="Calculation 2 2 2 2 2 2 3" xfId="681" xr:uid="{00000000-0005-0000-0000-0000A9000000}"/>
    <cellStyle name="Calculation 2 2 2 2 2 3" xfId="523" xr:uid="{00000000-0005-0000-0000-0000AA000000}"/>
    <cellStyle name="Calculation 2 2 2 2 2 4" xfId="559" xr:uid="{00000000-0005-0000-0000-0000AB000000}"/>
    <cellStyle name="Calculation 2 2 2 2 3" xfId="717" xr:uid="{00000000-0005-0000-0000-0000AC000000}"/>
    <cellStyle name="Calculation 2 2 2 2 4" xfId="759" xr:uid="{00000000-0005-0000-0000-0000AD000000}"/>
    <cellStyle name="Calculation 2 2 2 3" xfId="248" xr:uid="{00000000-0005-0000-0000-0000AE000000}"/>
    <cellStyle name="Calculation 2 2 2 3 2" xfId="283" xr:uid="{00000000-0005-0000-0000-0000AF000000}"/>
    <cellStyle name="Calculation 2 2 2 3 2 2" xfId="397" xr:uid="{00000000-0005-0000-0000-0000B0000000}"/>
    <cellStyle name="Calculation 2 2 2 3 2 2 2" xfId="562" xr:uid="{00000000-0005-0000-0000-0000B1000000}"/>
    <cellStyle name="Calculation 2 2 2 3 2 2 3" xfId="673" xr:uid="{00000000-0005-0000-0000-0000B2000000}"/>
    <cellStyle name="Calculation 2 2 2 3 2 3" xfId="727" xr:uid="{00000000-0005-0000-0000-0000B3000000}"/>
    <cellStyle name="Calculation 2 2 2 3 2 4" xfId="763" xr:uid="{00000000-0005-0000-0000-0000B4000000}"/>
    <cellStyle name="Calculation 2 2 2 3 3" xfId="715" xr:uid="{00000000-0005-0000-0000-0000B5000000}"/>
    <cellStyle name="Calculation 2 2 2 3 4" xfId="757" xr:uid="{00000000-0005-0000-0000-0000B6000000}"/>
    <cellStyle name="Calculation 2 2 2 4" xfId="268" xr:uid="{00000000-0005-0000-0000-0000B7000000}"/>
    <cellStyle name="Calculation 2 2 2 4 2" xfId="382" xr:uid="{00000000-0005-0000-0000-0000B8000000}"/>
    <cellStyle name="Calculation 2 2 2 4 2 2" xfId="515" xr:uid="{00000000-0005-0000-0000-0000B9000000}"/>
    <cellStyle name="Calculation 2 2 2 4 2 3" xfId="578" xr:uid="{00000000-0005-0000-0000-0000BA000000}"/>
    <cellStyle name="Calculation 2 2 2 4 3" xfId="613" xr:uid="{00000000-0005-0000-0000-0000BB000000}"/>
    <cellStyle name="Calculation 2 2 2 4 4" xfId="552" xr:uid="{00000000-0005-0000-0000-0000BC000000}"/>
    <cellStyle name="Calculation 2 2 2 5" xfId="647" xr:uid="{00000000-0005-0000-0000-0000BD000000}"/>
    <cellStyle name="Calculation 2 2 2 6" xfId="736" xr:uid="{00000000-0005-0000-0000-0000BE000000}"/>
    <cellStyle name="Calculation 2 2 3" xfId="224" xr:uid="{00000000-0005-0000-0000-0000BF000000}"/>
    <cellStyle name="Calculation 2 2 3 2" xfId="243" xr:uid="{00000000-0005-0000-0000-0000C0000000}"/>
    <cellStyle name="Calculation 2 2 3 2 2" xfId="278" xr:uid="{00000000-0005-0000-0000-0000C1000000}"/>
    <cellStyle name="Calculation 2 2 3 2 2 2" xfId="392" xr:uid="{00000000-0005-0000-0000-0000C2000000}"/>
    <cellStyle name="Calculation 2 2 3 2 2 2 2" xfId="565" xr:uid="{00000000-0005-0000-0000-0000C3000000}"/>
    <cellStyle name="Calculation 2 2 3 2 2 2 3" xfId="587" xr:uid="{00000000-0005-0000-0000-0000C4000000}"/>
    <cellStyle name="Calculation 2 2 3 2 2 3" xfId="522" xr:uid="{00000000-0005-0000-0000-0000C5000000}"/>
    <cellStyle name="Calculation 2 2 3 2 2 4" xfId="737" xr:uid="{00000000-0005-0000-0000-0000C6000000}"/>
    <cellStyle name="Calculation 2 2 3 2 3" xfId="716" xr:uid="{00000000-0005-0000-0000-0000C7000000}"/>
    <cellStyle name="Calculation 2 2 3 2 4" xfId="758" xr:uid="{00000000-0005-0000-0000-0000C8000000}"/>
    <cellStyle name="Calculation 2 2 3 3" xfId="260" xr:uid="{00000000-0005-0000-0000-0000C9000000}"/>
    <cellStyle name="Calculation 2 2 3 3 2" xfId="374" xr:uid="{00000000-0005-0000-0000-0000CA000000}"/>
    <cellStyle name="Calculation 2 2 3 3 2 2" xfId="659" xr:uid="{00000000-0005-0000-0000-0000CB000000}"/>
    <cellStyle name="Calculation 2 2 3 3 2 3" xfId="679" xr:uid="{00000000-0005-0000-0000-0000CC000000}"/>
    <cellStyle name="Calculation 2 2 3 3 3" xfId="596" xr:uid="{00000000-0005-0000-0000-0000CD000000}"/>
    <cellStyle name="Calculation 2 2 3 3 4" xfId="700" xr:uid="{00000000-0005-0000-0000-0000CE000000}"/>
    <cellStyle name="Calculation 2 2 3 4" xfId="631" xr:uid="{00000000-0005-0000-0000-0000CF000000}"/>
    <cellStyle name="Calculation 2 2 3 5" xfId="615" xr:uid="{00000000-0005-0000-0000-0000D0000000}"/>
    <cellStyle name="Calculation 2 2 4" xfId="233" xr:uid="{00000000-0005-0000-0000-0000D1000000}"/>
    <cellStyle name="Calculation 2 2 4 2" xfId="265" xr:uid="{00000000-0005-0000-0000-0000D2000000}"/>
    <cellStyle name="Calculation 2 2 4 2 2" xfId="379" xr:uid="{00000000-0005-0000-0000-0000D3000000}"/>
    <cellStyle name="Calculation 2 2 4 2 2 2" xfId="658" xr:uid="{00000000-0005-0000-0000-0000D4000000}"/>
    <cellStyle name="Calculation 2 2 4 2 2 3" xfId="605" xr:uid="{00000000-0005-0000-0000-0000D5000000}"/>
    <cellStyle name="Calculation 2 2 4 2 3" xfId="595" xr:uid="{00000000-0005-0000-0000-0000D6000000}"/>
    <cellStyle name="Calculation 2 2 4 2 4" xfId="534" xr:uid="{00000000-0005-0000-0000-0000D7000000}"/>
    <cellStyle name="Calculation 2 2 4 3" xfId="628" xr:uid="{00000000-0005-0000-0000-0000D8000000}"/>
    <cellStyle name="Calculation 2 2 4 4" xfId="650" xr:uid="{00000000-0005-0000-0000-0000D9000000}"/>
    <cellStyle name="Calculation 2 2 5" xfId="253" xr:uid="{00000000-0005-0000-0000-0000DA000000}"/>
    <cellStyle name="Calculation 2 2 5 2" xfId="367" xr:uid="{00000000-0005-0000-0000-0000DB000000}"/>
    <cellStyle name="Calculation 2 2 5 2 2" xfId="518" xr:uid="{00000000-0005-0000-0000-0000DC000000}"/>
    <cellStyle name="Calculation 2 2 5 2 3" xfId="549" xr:uid="{00000000-0005-0000-0000-0000DD000000}"/>
    <cellStyle name="Calculation 2 2 5 3" xfId="714" xr:uid="{00000000-0005-0000-0000-0000DE000000}"/>
    <cellStyle name="Calculation 2 2 5 4" xfId="756" xr:uid="{00000000-0005-0000-0000-0000DF000000}"/>
    <cellStyle name="Calculation 2 2 6" xfId="535" xr:uid="{00000000-0005-0000-0000-0000E0000000}"/>
    <cellStyle name="Calculation 2 2 7" xfId="651" xr:uid="{00000000-0005-0000-0000-0000E1000000}"/>
    <cellStyle name="Calculation 2 3" xfId="142" xr:uid="{00000000-0005-0000-0000-0000E2000000}"/>
    <cellStyle name="Calculation 2 3 2" xfId="345" xr:uid="{00000000-0005-0000-0000-0000E3000000}"/>
    <cellStyle name="Calculation 2 3 2 2" xfId="612" xr:uid="{00000000-0005-0000-0000-0000E4000000}"/>
    <cellStyle name="Calculation 2 3 2 3" xfId="603" xr:uid="{00000000-0005-0000-0000-0000E5000000}"/>
    <cellStyle name="Calculation 2 3 3" xfId="724" xr:uid="{00000000-0005-0000-0000-0000E6000000}"/>
    <cellStyle name="Calculation 2 3 4" xfId="762" xr:uid="{00000000-0005-0000-0000-0000E7000000}"/>
    <cellStyle name="Calculation 3" xfId="312" xr:uid="{00000000-0005-0000-0000-0000E8000000}"/>
    <cellStyle name="Calculation 3 2" xfId="591" xr:uid="{00000000-0005-0000-0000-0000E9000000}"/>
    <cellStyle name="Calculation 3 3" xfId="721" xr:uid="{00000000-0005-0000-0000-0000EA000000}"/>
    <cellStyle name="Calculation 4" xfId="426" xr:uid="{00000000-0005-0000-0000-0000EB000000}"/>
    <cellStyle name="Calculation 4 2" xfId="676" xr:uid="{00000000-0005-0000-0000-0000EC000000}"/>
    <cellStyle name="Calculation 4 3" xfId="593" xr:uid="{00000000-0005-0000-0000-0000ED000000}"/>
    <cellStyle name="Calculation 5" xfId="42" xr:uid="{00000000-0005-0000-0000-0000EE000000}"/>
    <cellStyle name="Calculation 6" xfId="630" xr:uid="{00000000-0005-0000-0000-0000EF000000}"/>
    <cellStyle name="Calculation 7" xfId="621" xr:uid="{00000000-0005-0000-0000-0000F0000000}"/>
    <cellStyle name="Check Cell 2" xfId="76" xr:uid="{00000000-0005-0000-0000-0000F1000000}"/>
    <cellStyle name="Check Cell 2 2" xfId="143" xr:uid="{00000000-0005-0000-0000-0000F2000000}"/>
    <cellStyle name="Check Cell 3" xfId="313" xr:uid="{00000000-0005-0000-0000-0000F3000000}"/>
    <cellStyle name="Check Cell 4" xfId="427" xr:uid="{00000000-0005-0000-0000-0000F4000000}"/>
    <cellStyle name="Check Cell 5" xfId="43" xr:uid="{00000000-0005-0000-0000-0000F5000000}"/>
    <cellStyle name="Comma" xfId="2" builtinId="3"/>
    <cellStyle name="Comma [0] 2" xfId="111" xr:uid="{00000000-0005-0000-0000-0000F7000000}"/>
    <cellStyle name="Comma [0] 2 2" xfId="145" xr:uid="{00000000-0005-0000-0000-0000F8000000}"/>
    <cellStyle name="Comma [0] 2 3" xfId="146" xr:uid="{00000000-0005-0000-0000-0000F9000000}"/>
    <cellStyle name="Comma [0] 2 3 2" xfId="147" xr:uid="{00000000-0005-0000-0000-0000FA000000}"/>
    <cellStyle name="Comma [0] 2 4" xfId="144" xr:uid="{00000000-0005-0000-0000-0000FB000000}"/>
    <cellStyle name="Comma [0] 3" xfId="116" xr:uid="{00000000-0005-0000-0000-0000FC000000}"/>
    <cellStyle name="Comma 10" xfId="197" xr:uid="{00000000-0005-0000-0000-0000FD000000}"/>
    <cellStyle name="Comma 11" xfId="200" xr:uid="{00000000-0005-0000-0000-0000FE000000}"/>
    <cellStyle name="Comma 12" xfId="201" xr:uid="{00000000-0005-0000-0000-0000FF000000}"/>
    <cellStyle name="Comma 13" xfId="202" xr:uid="{00000000-0005-0000-0000-000000010000}"/>
    <cellStyle name="Comma 14" xfId="206" xr:uid="{00000000-0005-0000-0000-000001010000}"/>
    <cellStyle name="Comma 15" xfId="211" xr:uid="{00000000-0005-0000-0000-000002010000}"/>
    <cellStyle name="Comma 16" xfId="220" xr:uid="{00000000-0005-0000-0000-000003010000}"/>
    <cellStyle name="Comma 17" xfId="221" xr:uid="{00000000-0005-0000-0000-000004010000}"/>
    <cellStyle name="Comma 18" xfId="235" xr:uid="{00000000-0005-0000-0000-000005010000}"/>
    <cellStyle name="Comma 19" xfId="234" xr:uid="{00000000-0005-0000-0000-000006010000}"/>
    <cellStyle name="Comma 2" xfId="3" xr:uid="{00000000-0005-0000-0000-000007010000}"/>
    <cellStyle name="Comma 2 2" xfId="15" xr:uid="{00000000-0005-0000-0000-000008010000}"/>
    <cellStyle name="Comma 2 2 2" xfId="184" xr:uid="{00000000-0005-0000-0000-000009010000}"/>
    <cellStyle name="Comma 2 2 3" xfId="198" xr:uid="{00000000-0005-0000-0000-00000A010000}"/>
    <cellStyle name="Comma 2 2 4" xfId="148" xr:uid="{00000000-0005-0000-0000-00000B010000}"/>
    <cellStyle name="Comma 2 3" xfId="149" xr:uid="{00000000-0005-0000-0000-00000C010000}"/>
    <cellStyle name="Comma 2 3 2" xfId="150" xr:uid="{00000000-0005-0000-0000-00000D010000}"/>
    <cellStyle name="Comma 2 4" xfId="151" xr:uid="{00000000-0005-0000-0000-00000E010000}"/>
    <cellStyle name="Comma 2 5" xfId="181" xr:uid="{00000000-0005-0000-0000-00000F010000}"/>
    <cellStyle name="Comma 20" xfId="314" xr:uid="{00000000-0005-0000-0000-000010010000}"/>
    <cellStyle name="Comma 21" xfId="428" xr:uid="{00000000-0005-0000-0000-000011010000}"/>
    <cellStyle name="Comma 22" xfId="505" xr:uid="{00000000-0005-0000-0000-000012010000}"/>
    <cellStyle name="Comma 23" xfId="506" xr:uid="{00000000-0005-0000-0000-000013010000}"/>
    <cellStyle name="Comma 24" xfId="508" xr:uid="{00000000-0005-0000-0000-000014010000}"/>
    <cellStyle name="Comma 25" xfId="509" xr:uid="{00000000-0005-0000-0000-000015010000}"/>
    <cellStyle name="Comma 26" xfId="474" xr:uid="{00000000-0005-0000-0000-000016010000}"/>
    <cellStyle name="Comma 27" xfId="468" xr:uid="{00000000-0005-0000-0000-000017010000}"/>
    <cellStyle name="Comma 3" xfId="4" xr:uid="{00000000-0005-0000-0000-000018010000}"/>
    <cellStyle name="Comma 3 2" xfId="13" xr:uid="{00000000-0005-0000-0000-000019010000}"/>
    <cellStyle name="Comma 3 2 2" xfId="108" xr:uid="{00000000-0005-0000-0000-00001A010000}"/>
    <cellStyle name="Comma 4" xfId="45" xr:uid="{00000000-0005-0000-0000-00001B010000}"/>
    <cellStyle name="Comma 4 2" xfId="152" xr:uid="{00000000-0005-0000-0000-00001C010000}"/>
    <cellStyle name="Comma 4 3" xfId="205" xr:uid="{00000000-0005-0000-0000-00001D010000}"/>
    <cellStyle name="Comma 4 4" xfId="208" xr:uid="{00000000-0005-0000-0000-00001E010000}"/>
    <cellStyle name="Comma 4 5" xfId="115" xr:uid="{00000000-0005-0000-0000-00001F010000}"/>
    <cellStyle name="Comma 5" xfId="5" xr:uid="{00000000-0005-0000-0000-000020010000}"/>
    <cellStyle name="Comma 5 2" xfId="6" xr:uid="{00000000-0005-0000-0000-000021010000}"/>
    <cellStyle name="Comma 6" xfId="117" xr:uid="{00000000-0005-0000-0000-000022010000}"/>
    <cellStyle name="Comma 7" xfId="183" xr:uid="{00000000-0005-0000-0000-000023010000}"/>
    <cellStyle name="Comma 8" xfId="182" xr:uid="{00000000-0005-0000-0000-000024010000}"/>
    <cellStyle name="Comma 9" xfId="194" xr:uid="{00000000-0005-0000-0000-000025010000}"/>
    <cellStyle name="Explanatory Text 2" xfId="79" xr:uid="{00000000-0005-0000-0000-000026010000}"/>
    <cellStyle name="Explanatory Text 2 2" xfId="153" xr:uid="{00000000-0005-0000-0000-000027010000}"/>
    <cellStyle name="Explanatory Text 3" xfId="315" xr:uid="{00000000-0005-0000-0000-000028010000}"/>
    <cellStyle name="Explanatory Text 4" xfId="429" xr:uid="{00000000-0005-0000-0000-000029010000}"/>
    <cellStyle name="Explanatory Text 5" xfId="46" xr:uid="{00000000-0005-0000-0000-00002A010000}"/>
    <cellStyle name="Good 2" xfId="69" xr:uid="{00000000-0005-0000-0000-00002B010000}"/>
    <cellStyle name="Good 2 2" xfId="154" xr:uid="{00000000-0005-0000-0000-00002C010000}"/>
    <cellStyle name="Good 3" xfId="316" xr:uid="{00000000-0005-0000-0000-00002D010000}"/>
    <cellStyle name="Good 4" xfId="430" xr:uid="{00000000-0005-0000-0000-00002E010000}"/>
    <cellStyle name="Good 5" xfId="47" xr:uid="{00000000-0005-0000-0000-00002F010000}"/>
    <cellStyle name="Heading 1 2" xfId="65" xr:uid="{00000000-0005-0000-0000-000030010000}"/>
    <cellStyle name="Heading 1 2 2" xfId="155" xr:uid="{00000000-0005-0000-0000-000031010000}"/>
    <cellStyle name="Heading 1 3" xfId="317" xr:uid="{00000000-0005-0000-0000-000032010000}"/>
    <cellStyle name="Heading 1 4" xfId="431" xr:uid="{00000000-0005-0000-0000-000033010000}"/>
    <cellStyle name="Heading 1 5" xfId="48" xr:uid="{00000000-0005-0000-0000-000034010000}"/>
    <cellStyle name="Heading 2 2" xfId="66" xr:uid="{00000000-0005-0000-0000-000035010000}"/>
    <cellStyle name="Heading 2 2 2" xfId="156" xr:uid="{00000000-0005-0000-0000-000036010000}"/>
    <cellStyle name="Heading 2 3" xfId="318" xr:uid="{00000000-0005-0000-0000-000037010000}"/>
    <cellStyle name="Heading 2 4" xfId="432" xr:uid="{00000000-0005-0000-0000-000038010000}"/>
    <cellStyle name="Heading 2 5" xfId="49" xr:uid="{00000000-0005-0000-0000-000039010000}"/>
    <cellStyle name="Heading 3 2" xfId="67" xr:uid="{00000000-0005-0000-0000-00003A010000}"/>
    <cellStyle name="Heading 3 2 2" xfId="157" xr:uid="{00000000-0005-0000-0000-00003B010000}"/>
    <cellStyle name="Heading 3 3" xfId="319" xr:uid="{00000000-0005-0000-0000-00003C010000}"/>
    <cellStyle name="Heading 3 4" xfId="433" xr:uid="{00000000-0005-0000-0000-00003D010000}"/>
    <cellStyle name="Heading 3 5" xfId="50" xr:uid="{00000000-0005-0000-0000-00003E010000}"/>
    <cellStyle name="Heading 4 2" xfId="68" xr:uid="{00000000-0005-0000-0000-00003F010000}"/>
    <cellStyle name="Heading 4 2 2" xfId="158" xr:uid="{00000000-0005-0000-0000-000040010000}"/>
    <cellStyle name="Heading 4 3" xfId="320" xr:uid="{00000000-0005-0000-0000-000041010000}"/>
    <cellStyle name="Heading 4 4" xfId="434" xr:uid="{00000000-0005-0000-0000-000042010000}"/>
    <cellStyle name="Heading 4 5" xfId="51" xr:uid="{00000000-0005-0000-0000-000043010000}"/>
    <cellStyle name="Input 2" xfId="72" xr:uid="{00000000-0005-0000-0000-000044010000}"/>
    <cellStyle name="Input 2 2" xfId="187" xr:uid="{00000000-0005-0000-0000-000045010000}"/>
    <cellStyle name="Input 2 2 2" xfId="228" xr:uid="{00000000-0005-0000-0000-000046010000}"/>
    <cellStyle name="Input 2 2 2 2" xfId="237" xr:uid="{00000000-0005-0000-0000-000047010000}"/>
    <cellStyle name="Input 2 2 2 2 2" xfId="272" xr:uid="{00000000-0005-0000-0000-000048010000}"/>
    <cellStyle name="Input 2 2 2 2 2 2" xfId="386" xr:uid="{00000000-0005-0000-0000-000049010000}"/>
    <cellStyle name="Input 2 2 2 2 2 2 2" xfId="582" xr:uid="{00000000-0005-0000-0000-00004A010000}"/>
    <cellStyle name="Input 2 2 2 2 2 2 3" xfId="675" xr:uid="{00000000-0005-0000-0000-00004B010000}"/>
    <cellStyle name="Input 2 2 2 2 2 3" xfId="536" xr:uid="{00000000-0005-0000-0000-00004C010000}"/>
    <cellStyle name="Input 2 2 2 2 2 4" xfId="708" xr:uid="{00000000-0005-0000-0000-00004D010000}"/>
    <cellStyle name="Input 2 2 2 2 3" xfId="530" xr:uid="{00000000-0005-0000-0000-00004E010000}"/>
    <cellStyle name="Input 2 2 2 2 4" xfId="654" xr:uid="{00000000-0005-0000-0000-00004F010000}"/>
    <cellStyle name="Input 2 2 2 3" xfId="247" xr:uid="{00000000-0005-0000-0000-000050010000}"/>
    <cellStyle name="Input 2 2 2 3 2" xfId="282" xr:uid="{00000000-0005-0000-0000-000051010000}"/>
    <cellStyle name="Input 2 2 2 3 2 2" xfId="396" xr:uid="{00000000-0005-0000-0000-000052010000}"/>
    <cellStyle name="Input 2 2 2 3 2 2 2" xfId="580" xr:uid="{00000000-0005-0000-0000-000053010000}"/>
    <cellStyle name="Input 2 2 2 3 2 2 3" xfId="571" xr:uid="{00000000-0005-0000-0000-000054010000}"/>
    <cellStyle name="Input 2 2 2 3 2 3" xfId="722" xr:uid="{00000000-0005-0000-0000-000055010000}"/>
    <cellStyle name="Input 2 2 2 3 2 4" xfId="760" xr:uid="{00000000-0005-0000-0000-000056010000}"/>
    <cellStyle name="Input 2 2 2 3 3" xfId="528" xr:uid="{00000000-0005-0000-0000-000057010000}"/>
    <cellStyle name="Input 2 2 2 3 4" xfId="686" xr:uid="{00000000-0005-0000-0000-000058010000}"/>
    <cellStyle name="Input 2 2 2 4" xfId="267" xr:uid="{00000000-0005-0000-0000-000059010000}"/>
    <cellStyle name="Input 2 2 2 4 2" xfId="381" xr:uid="{00000000-0005-0000-0000-00005A010000}"/>
    <cellStyle name="Input 2 2 2 4 2 2" xfId="553" xr:uid="{00000000-0005-0000-0000-00005B010000}"/>
    <cellStyle name="Input 2 2 2 4 2 3" xfId="627" xr:uid="{00000000-0005-0000-0000-00005C010000}"/>
    <cellStyle name="Input 2 2 2 4 3" xfId="524" xr:uid="{00000000-0005-0000-0000-00005D010000}"/>
    <cellStyle name="Input 2 2 2 4 4" xfId="564" xr:uid="{00000000-0005-0000-0000-00005E010000}"/>
    <cellStyle name="Input 2 2 2 5" xfId="696" xr:uid="{00000000-0005-0000-0000-00005F010000}"/>
    <cellStyle name="Input 2 2 2 6" xfId="744" xr:uid="{00000000-0005-0000-0000-000060010000}"/>
    <cellStyle name="Input 2 2 3" xfId="225" xr:uid="{00000000-0005-0000-0000-000061010000}"/>
    <cellStyle name="Input 2 2 3 2" xfId="244" xr:uid="{00000000-0005-0000-0000-000062010000}"/>
    <cellStyle name="Input 2 2 3 2 2" xfId="279" xr:uid="{00000000-0005-0000-0000-000063010000}"/>
    <cellStyle name="Input 2 2 3 2 2 2" xfId="393" xr:uid="{00000000-0005-0000-0000-000064010000}"/>
    <cellStyle name="Input 2 2 3 2 2 2 2" xfId="512" xr:uid="{00000000-0005-0000-0000-000065010000}"/>
    <cellStyle name="Input 2 2 3 2 2 2 3" xfId="554" xr:uid="{00000000-0005-0000-0000-000066010000}"/>
    <cellStyle name="Input 2 2 3 2 2 3" xfId="570" xr:uid="{00000000-0005-0000-0000-000067010000}"/>
    <cellStyle name="Input 2 2 3 2 2 4" xfId="531" xr:uid="{00000000-0005-0000-0000-000068010000}"/>
    <cellStyle name="Input 2 2 3 2 3" xfId="667" xr:uid="{00000000-0005-0000-0000-000069010000}"/>
    <cellStyle name="Input 2 2 3 2 4" xfId="720" xr:uid="{00000000-0005-0000-0000-00006A010000}"/>
    <cellStyle name="Input 2 2 3 3" xfId="261" xr:uid="{00000000-0005-0000-0000-00006B010000}"/>
    <cellStyle name="Input 2 2 3 3 2" xfId="375" xr:uid="{00000000-0005-0000-0000-00006C010000}"/>
    <cellStyle name="Input 2 2 3 3 2 2" xfId="584" xr:uid="{00000000-0005-0000-0000-00006D010000}"/>
    <cellStyle name="Input 2 2 3 3 2 3" xfId="677" xr:uid="{00000000-0005-0000-0000-00006E010000}"/>
    <cellStyle name="Input 2 2 3 3 3" xfId="544" xr:uid="{00000000-0005-0000-0000-00006F010000}"/>
    <cellStyle name="Input 2 2 3 3 4" xfId="733" xr:uid="{00000000-0005-0000-0000-000070010000}"/>
    <cellStyle name="Input 2 2 3 4" xfId="625" xr:uid="{00000000-0005-0000-0000-000071010000}"/>
    <cellStyle name="Input 2 2 3 5" xfId="734" xr:uid="{00000000-0005-0000-0000-000072010000}"/>
    <cellStyle name="Input 2 2 4" xfId="213" xr:uid="{00000000-0005-0000-0000-000073010000}"/>
    <cellStyle name="Input 2 2 4 2" xfId="264" xr:uid="{00000000-0005-0000-0000-000074010000}"/>
    <cellStyle name="Input 2 2 4 2 2" xfId="378" xr:uid="{00000000-0005-0000-0000-000075010000}"/>
    <cellStyle name="Input 2 2 4 2 2 2" xfId="705" xr:uid="{00000000-0005-0000-0000-000076010000}"/>
    <cellStyle name="Input 2 2 4 2 2 3" xfId="750" xr:uid="{00000000-0005-0000-0000-000077010000}"/>
    <cellStyle name="Input 2 2 4 2 3" xfId="663" xr:uid="{00000000-0005-0000-0000-000078010000}"/>
    <cellStyle name="Input 2 2 4 2 4" xfId="687" xr:uid="{00000000-0005-0000-0000-000079010000}"/>
    <cellStyle name="Input 2 2 4 3" xfId="678" xr:uid="{00000000-0005-0000-0000-00007A010000}"/>
    <cellStyle name="Input 2 2 4 4" xfId="634" xr:uid="{00000000-0005-0000-0000-00007B010000}"/>
    <cellStyle name="Input 2 2 5" xfId="252" xr:uid="{00000000-0005-0000-0000-00007C010000}"/>
    <cellStyle name="Input 2 2 5 2" xfId="366" xr:uid="{00000000-0005-0000-0000-00007D010000}"/>
    <cellStyle name="Input 2 2 5 2 2" xfId="560" xr:uid="{00000000-0005-0000-0000-00007E010000}"/>
    <cellStyle name="Input 2 2 5 2 3" xfId="690" xr:uid="{00000000-0005-0000-0000-00007F010000}"/>
    <cellStyle name="Input 2 2 5 3" xfId="527" xr:uid="{00000000-0005-0000-0000-000080010000}"/>
    <cellStyle name="Input 2 2 5 4" xfId="637" xr:uid="{00000000-0005-0000-0000-000081010000}"/>
    <cellStyle name="Input 2 2 6" xfId="574" xr:uid="{00000000-0005-0000-0000-000082010000}"/>
    <cellStyle name="Input 2 2 7" xfId="607" xr:uid="{00000000-0005-0000-0000-000083010000}"/>
    <cellStyle name="Input 2 3" xfId="159" xr:uid="{00000000-0005-0000-0000-000084010000}"/>
    <cellStyle name="Input 2 3 2" xfId="346" xr:uid="{00000000-0005-0000-0000-000085010000}"/>
    <cellStyle name="Input 2 3 2 2" xfId="548" xr:uid="{00000000-0005-0000-0000-000086010000}"/>
    <cellStyle name="Input 2 3 2 3" xfId="684" xr:uid="{00000000-0005-0000-0000-000087010000}"/>
    <cellStyle name="Input 2 3 3" xfId="568" xr:uid="{00000000-0005-0000-0000-000088010000}"/>
    <cellStyle name="Input 2 3 4" xfId="632" xr:uid="{00000000-0005-0000-0000-000089010000}"/>
    <cellStyle name="Input 3" xfId="321" xr:uid="{00000000-0005-0000-0000-00008A010000}"/>
    <cellStyle name="Input 3 2" xfId="710" xr:uid="{00000000-0005-0000-0000-00008B010000}"/>
    <cellStyle name="Input 3 3" xfId="753" xr:uid="{00000000-0005-0000-0000-00008C010000}"/>
    <cellStyle name="Input 4" xfId="435" xr:uid="{00000000-0005-0000-0000-00008D010000}"/>
    <cellStyle name="Input 4 2" xfId="579" xr:uid="{00000000-0005-0000-0000-00008E010000}"/>
    <cellStyle name="Input 4 3" xfId="671" xr:uid="{00000000-0005-0000-0000-00008F010000}"/>
    <cellStyle name="Input 5" xfId="52" xr:uid="{00000000-0005-0000-0000-000090010000}"/>
    <cellStyle name="Input 6" xfId="572" xr:uid="{00000000-0005-0000-0000-000091010000}"/>
    <cellStyle name="Input 7" xfId="590" xr:uid="{00000000-0005-0000-0000-000092010000}"/>
    <cellStyle name="Linked Cell 2" xfId="75" xr:uid="{00000000-0005-0000-0000-000093010000}"/>
    <cellStyle name="Linked Cell 2 2" xfId="160" xr:uid="{00000000-0005-0000-0000-000094010000}"/>
    <cellStyle name="Linked Cell 3" xfId="322" xr:uid="{00000000-0005-0000-0000-000095010000}"/>
    <cellStyle name="Linked Cell 4" xfId="436" xr:uid="{00000000-0005-0000-0000-000096010000}"/>
    <cellStyle name="Linked Cell 5" xfId="53" xr:uid="{00000000-0005-0000-0000-000097010000}"/>
    <cellStyle name="MS_Arabic" xfId="7" xr:uid="{00000000-0005-0000-0000-000098010000}"/>
    <cellStyle name="Neutral 2" xfId="71" xr:uid="{00000000-0005-0000-0000-000099010000}"/>
    <cellStyle name="Neutral 2 2" xfId="161" xr:uid="{00000000-0005-0000-0000-00009A010000}"/>
    <cellStyle name="Neutral 3" xfId="323" xr:uid="{00000000-0005-0000-0000-00009B010000}"/>
    <cellStyle name="Neutral 4" xfId="437" xr:uid="{00000000-0005-0000-0000-00009C010000}"/>
    <cellStyle name="Neutral 5" xfId="54" xr:uid="{00000000-0005-0000-0000-00009D010000}"/>
    <cellStyle name="Normal" xfId="0" builtinId="0"/>
    <cellStyle name="Normal 10" xfId="767" xr:uid="{00000000-0005-0000-0000-00009F010000}"/>
    <cellStyle name="Normal 2" xfId="8" xr:uid="{00000000-0005-0000-0000-0000A0010000}"/>
    <cellStyle name="Normal 2 2" xfId="14" xr:uid="{00000000-0005-0000-0000-0000A1010000}"/>
    <cellStyle name="Normal 2 2 2" xfId="163" xr:uid="{00000000-0005-0000-0000-0000A2010000}"/>
    <cellStyle name="Normal 2 2 3" xfId="162" xr:uid="{00000000-0005-0000-0000-0000A3010000}"/>
    <cellStyle name="Normal 2 3" xfId="164" xr:uid="{00000000-0005-0000-0000-0000A4010000}"/>
    <cellStyle name="Normal 2 3 2" xfId="165" xr:uid="{00000000-0005-0000-0000-0000A5010000}"/>
    <cellStyle name="Normal 2 4" xfId="55" xr:uid="{00000000-0005-0000-0000-0000A6010000}"/>
    <cellStyle name="Normal 2 4 2" xfId="195" xr:uid="{00000000-0005-0000-0000-0000A7010000}"/>
    <cellStyle name="Normal 2 4 3" xfId="324" xr:uid="{00000000-0005-0000-0000-0000A8010000}"/>
    <cellStyle name="Normal 2 5" xfId="107" xr:uid="{00000000-0005-0000-0000-0000A9010000}"/>
    <cellStyle name="Normal 3" xfId="9" xr:uid="{00000000-0005-0000-0000-0000AA010000}"/>
    <cellStyle name="Normal 3 2" xfId="114" xr:uid="{00000000-0005-0000-0000-0000AB010000}"/>
    <cellStyle name="Normal 3 3" xfId="204" xr:uid="{00000000-0005-0000-0000-0000AC010000}"/>
    <cellStyle name="Normal 3 3 2" xfId="358" xr:uid="{00000000-0005-0000-0000-0000AD010000}"/>
    <cellStyle name="Normal 3 3 2 2" xfId="498" xr:uid="{00000000-0005-0000-0000-0000AE010000}"/>
    <cellStyle name="Normal 3 3 3" xfId="466" xr:uid="{00000000-0005-0000-0000-0000AF010000}"/>
    <cellStyle name="Normal 3 4" xfId="106" xr:uid="{00000000-0005-0000-0000-0000B0010000}"/>
    <cellStyle name="Normal 3 5" xfId="61" xr:uid="{00000000-0005-0000-0000-0000B1010000}"/>
    <cellStyle name="Normal 38 4" xfId="166" xr:uid="{00000000-0005-0000-0000-0000B2010000}"/>
    <cellStyle name="Normal 4" xfId="10" xr:uid="{00000000-0005-0000-0000-0000B3010000}"/>
    <cellStyle name="Normal 4 2" xfId="167" xr:uid="{00000000-0005-0000-0000-0000B4010000}"/>
    <cellStyle name="Normal 4 2 2" xfId="215" xr:uid="{00000000-0005-0000-0000-0000B5010000}"/>
    <cellStyle name="Normal 4 2 2 2" xfId="360" xr:uid="{00000000-0005-0000-0000-0000B6010000}"/>
    <cellStyle name="Normal 4 2 2 2 2" xfId="500" xr:uid="{00000000-0005-0000-0000-0000B7010000}"/>
    <cellStyle name="Normal 4 2 2 3" xfId="469" xr:uid="{00000000-0005-0000-0000-0000B8010000}"/>
    <cellStyle name="Normal 4 2 3" xfId="347" xr:uid="{00000000-0005-0000-0000-0000B9010000}"/>
    <cellStyle name="Normal 4 2 3 2" xfId="490" xr:uid="{00000000-0005-0000-0000-0000BA010000}"/>
    <cellStyle name="Normal 4 2 4" xfId="458" xr:uid="{00000000-0005-0000-0000-0000BB010000}"/>
    <cellStyle name="Normal 4 3" xfId="185" xr:uid="{00000000-0005-0000-0000-0000BC010000}"/>
    <cellStyle name="Normal 4 3 2" xfId="217" xr:uid="{00000000-0005-0000-0000-0000BD010000}"/>
    <cellStyle name="Normal 4 3 2 2" xfId="362" xr:uid="{00000000-0005-0000-0000-0000BE010000}"/>
    <cellStyle name="Normal 4 3 2 2 2" xfId="502" xr:uid="{00000000-0005-0000-0000-0000BF010000}"/>
    <cellStyle name="Normal 4 3 2 3" xfId="471" xr:uid="{00000000-0005-0000-0000-0000C0010000}"/>
    <cellStyle name="Normal 4 3 3" xfId="353" xr:uid="{00000000-0005-0000-0000-0000C1010000}"/>
    <cellStyle name="Normal 4 3 3 2" xfId="493" xr:uid="{00000000-0005-0000-0000-0000C2010000}"/>
    <cellStyle name="Normal 4 3 4" xfId="461" xr:uid="{00000000-0005-0000-0000-0000C3010000}"/>
    <cellStyle name="Normal 4 4" xfId="199" xr:uid="{00000000-0005-0000-0000-0000C4010000}"/>
    <cellStyle name="Normal 4 4 2" xfId="356" xr:uid="{00000000-0005-0000-0000-0000C5010000}"/>
    <cellStyle name="Normal 4 4 2 2" xfId="496" xr:uid="{00000000-0005-0000-0000-0000C6010000}"/>
    <cellStyle name="Normal 4 4 3" xfId="464" xr:uid="{00000000-0005-0000-0000-0000C7010000}"/>
    <cellStyle name="Normal 4 5" xfId="105" xr:uid="{00000000-0005-0000-0000-0000C8010000}"/>
    <cellStyle name="Normal 4 5 2" xfId="344" xr:uid="{00000000-0005-0000-0000-0000C9010000}"/>
    <cellStyle name="Normal 4 5 2 2" xfId="489" xr:uid="{00000000-0005-0000-0000-0000CA010000}"/>
    <cellStyle name="Normal 4 5 3" xfId="457" xr:uid="{00000000-0005-0000-0000-0000CB010000}"/>
    <cellStyle name="Normal 4 6" xfId="330" xr:uid="{00000000-0005-0000-0000-0000CC010000}"/>
    <cellStyle name="Normal 4 6 2" xfId="475" xr:uid="{00000000-0005-0000-0000-0000CD010000}"/>
    <cellStyle name="Normal 4 7" xfId="443" xr:uid="{00000000-0005-0000-0000-0000CE010000}"/>
    <cellStyle name="Normal 4 8" xfId="63" xr:uid="{00000000-0005-0000-0000-0000CF010000}"/>
    <cellStyle name="Normal 40" xfId="168" xr:uid="{00000000-0005-0000-0000-0000D0010000}"/>
    <cellStyle name="Normal 40 2" xfId="169" xr:uid="{00000000-0005-0000-0000-0000D1010000}"/>
    <cellStyle name="Normal 40 2 2" xfId="170" xr:uid="{00000000-0005-0000-0000-0000D2010000}"/>
    <cellStyle name="Normal 47" xfId="171" xr:uid="{00000000-0005-0000-0000-0000D3010000}"/>
    <cellStyle name="Normal 49" xfId="172" xr:uid="{00000000-0005-0000-0000-0000D4010000}"/>
    <cellStyle name="Normal 5" xfId="11" xr:uid="{00000000-0005-0000-0000-0000D5010000}"/>
    <cellStyle name="Normal 5 2" xfId="173" xr:uid="{00000000-0005-0000-0000-0000D6010000}"/>
    <cellStyle name="Normal 5 2 2" xfId="216" xr:uid="{00000000-0005-0000-0000-0000D7010000}"/>
    <cellStyle name="Normal 5 2 2 2" xfId="361" xr:uid="{00000000-0005-0000-0000-0000D8010000}"/>
    <cellStyle name="Normal 5 2 2 2 2" xfId="501" xr:uid="{00000000-0005-0000-0000-0000D9010000}"/>
    <cellStyle name="Normal 5 2 2 3" xfId="470" xr:uid="{00000000-0005-0000-0000-0000DA010000}"/>
    <cellStyle name="Normal 5 2 3" xfId="348" xr:uid="{00000000-0005-0000-0000-0000DB010000}"/>
    <cellStyle name="Normal 5 2 3 2" xfId="491" xr:uid="{00000000-0005-0000-0000-0000DC010000}"/>
    <cellStyle name="Normal 5 2 4" xfId="459" xr:uid="{00000000-0005-0000-0000-0000DD010000}"/>
    <cellStyle name="Normal 5 3" xfId="189" xr:uid="{00000000-0005-0000-0000-0000DE010000}"/>
    <cellStyle name="Normal 5 3 2" xfId="218" xr:uid="{00000000-0005-0000-0000-0000DF010000}"/>
    <cellStyle name="Normal 5 3 2 2" xfId="363" xr:uid="{00000000-0005-0000-0000-0000E0010000}"/>
    <cellStyle name="Normal 5 3 2 2 2" xfId="503" xr:uid="{00000000-0005-0000-0000-0000E1010000}"/>
    <cellStyle name="Normal 5 3 2 3" xfId="472" xr:uid="{00000000-0005-0000-0000-0000E2010000}"/>
    <cellStyle name="Normal 5 3 3" xfId="354" xr:uid="{00000000-0005-0000-0000-0000E3010000}"/>
    <cellStyle name="Normal 5 3 3 2" xfId="494" xr:uid="{00000000-0005-0000-0000-0000E4010000}"/>
    <cellStyle name="Normal 5 3 4" xfId="462" xr:uid="{00000000-0005-0000-0000-0000E5010000}"/>
    <cellStyle name="Normal 5 4" xfId="203" xr:uid="{00000000-0005-0000-0000-0000E6010000}"/>
    <cellStyle name="Normal 5 4 2" xfId="357" xr:uid="{00000000-0005-0000-0000-0000E7010000}"/>
    <cellStyle name="Normal 5 4 2 2" xfId="497" xr:uid="{00000000-0005-0000-0000-0000E8010000}"/>
    <cellStyle name="Normal 5 4 3" xfId="465" xr:uid="{00000000-0005-0000-0000-0000E9010000}"/>
    <cellStyle name="Normal 52" xfId="174" xr:uid="{00000000-0005-0000-0000-0000EA010000}"/>
    <cellStyle name="Normal 6" xfId="193" xr:uid="{00000000-0005-0000-0000-0000EB010000}"/>
    <cellStyle name="Normal 7" xfId="207" xr:uid="{00000000-0005-0000-0000-0000EC010000}"/>
    <cellStyle name="Normal 8" xfId="286" xr:uid="{00000000-0005-0000-0000-0000ED010000}"/>
    <cellStyle name="Normal 9" xfId="400" xr:uid="{00000000-0005-0000-0000-0000EE010000}"/>
    <cellStyle name="Normal 9 2" xfId="507" xr:uid="{00000000-0005-0000-0000-0000EF010000}"/>
    <cellStyle name="Normal_الأصلية والمناقلات" xfId="12" xr:uid="{00000000-0005-0000-0000-0000F0010000}"/>
    <cellStyle name="Note 2" xfId="78" xr:uid="{00000000-0005-0000-0000-0000F1010000}"/>
    <cellStyle name="Note 2 2" xfId="186" xr:uid="{00000000-0005-0000-0000-0000F2010000}"/>
    <cellStyle name="Note 2 2 2" xfId="227" xr:uid="{00000000-0005-0000-0000-0000F3010000}"/>
    <cellStyle name="Note 2 2 2 2" xfId="236" xr:uid="{00000000-0005-0000-0000-0000F4010000}"/>
    <cellStyle name="Note 2 2 2 2 2" xfId="271" xr:uid="{00000000-0005-0000-0000-0000F5010000}"/>
    <cellStyle name="Note 2 2 2 2 2 2" xfId="385" xr:uid="{00000000-0005-0000-0000-0000F6010000}"/>
    <cellStyle name="Note 2 2 2 2 2 2 2" xfId="657" xr:uid="{00000000-0005-0000-0000-0000F7010000}"/>
    <cellStyle name="Note 2 2 2 2 2 2 3" xfId="648" xr:uid="{00000000-0005-0000-0000-0000F8010000}"/>
    <cellStyle name="Note 2 2 2 2 2 3" xfId="576" xr:uid="{00000000-0005-0000-0000-0000F9010000}"/>
    <cellStyle name="Note 2 2 2 2 2 4" xfId="682" xr:uid="{00000000-0005-0000-0000-0000FA010000}"/>
    <cellStyle name="Note 2 2 2 2 3" xfId="546" xr:uid="{00000000-0005-0000-0000-0000FB010000}"/>
    <cellStyle name="Note 2 2 2 2 4" xfId="610" xr:uid="{00000000-0005-0000-0000-0000FC010000}"/>
    <cellStyle name="Note 2 2 2 3" xfId="246" xr:uid="{00000000-0005-0000-0000-0000FD010000}"/>
    <cellStyle name="Note 2 2 2 3 2" xfId="281" xr:uid="{00000000-0005-0000-0000-0000FE010000}"/>
    <cellStyle name="Note 2 2 2 3 2 2" xfId="395" xr:uid="{00000000-0005-0000-0000-0000FF010000}"/>
    <cellStyle name="Note 2 2 2 3 2 2 2" xfId="655" xr:uid="{00000000-0005-0000-0000-000000020000}"/>
    <cellStyle name="Note 2 2 2 3 2 2 3" xfId="556" xr:uid="{00000000-0005-0000-0000-000001020000}"/>
    <cellStyle name="Note 2 2 2 3 2 3" xfId="521" xr:uid="{00000000-0005-0000-0000-000002020000}"/>
    <cellStyle name="Note 2 2 2 3 2 4" xfId="670" xr:uid="{00000000-0005-0000-0000-000003020000}"/>
    <cellStyle name="Note 2 2 2 3 3" xfId="542" xr:uid="{00000000-0005-0000-0000-000004020000}"/>
    <cellStyle name="Note 2 2 2 3 4" xfId="563" xr:uid="{00000000-0005-0000-0000-000005020000}"/>
    <cellStyle name="Note 2 2 2 4" xfId="266" xr:uid="{00000000-0005-0000-0000-000006020000}"/>
    <cellStyle name="Note 2 2 2 4 2" xfId="380" xr:uid="{00000000-0005-0000-0000-000007020000}"/>
    <cellStyle name="Note 2 2 2 4 2 2" xfId="583" xr:uid="{00000000-0005-0000-0000-000008020000}"/>
    <cellStyle name="Note 2 2 2 4 2 3" xfId="520" xr:uid="{00000000-0005-0000-0000-000009020000}"/>
    <cellStyle name="Note 2 2 2 4 3" xfId="551" xr:uid="{00000000-0005-0000-0000-00000A020000}"/>
    <cellStyle name="Note 2 2 2 4 4" xfId="730" xr:uid="{00000000-0005-0000-0000-00000B020000}"/>
    <cellStyle name="Note 2 2 2 5" xfId="642" xr:uid="{00000000-0005-0000-0000-00000C020000}"/>
    <cellStyle name="Note 2 2 2 6" xfId="606" xr:uid="{00000000-0005-0000-0000-00000D020000}"/>
    <cellStyle name="Note 2 2 3" xfId="226" xr:uid="{00000000-0005-0000-0000-00000E020000}"/>
    <cellStyle name="Note 2 2 3 2" xfId="245" xr:uid="{00000000-0005-0000-0000-00000F020000}"/>
    <cellStyle name="Note 2 2 3 2 2" xfId="280" xr:uid="{00000000-0005-0000-0000-000010020000}"/>
    <cellStyle name="Note 2 2 3 2 2 2" xfId="394" xr:uid="{00000000-0005-0000-0000-000011020000}"/>
    <cellStyle name="Note 2 2 3 2 2 2 2" xfId="702" xr:uid="{00000000-0005-0000-0000-000012020000}"/>
    <cellStyle name="Note 2 2 3 2 2 2 3" xfId="747" xr:uid="{00000000-0005-0000-0000-000013020000}"/>
    <cellStyle name="Note 2 2 3 2 2 3" xfId="538" xr:uid="{00000000-0005-0000-0000-000014020000}"/>
    <cellStyle name="Note 2 2 3 2 2 4" xfId="569" xr:uid="{00000000-0005-0000-0000-000015020000}"/>
    <cellStyle name="Note 2 2 3 2 3" xfId="599" xr:uid="{00000000-0005-0000-0000-000016020000}"/>
    <cellStyle name="Note 2 2 3 2 4" xfId="629" xr:uid="{00000000-0005-0000-0000-000017020000}"/>
    <cellStyle name="Note 2 2 3 3" xfId="262" xr:uid="{00000000-0005-0000-0000-000018020000}"/>
    <cellStyle name="Note 2 2 3 3 2" xfId="376" xr:uid="{00000000-0005-0000-0000-000019020000}"/>
    <cellStyle name="Note 2 2 3 3 2 2" xfId="555" xr:uid="{00000000-0005-0000-0000-00001A020000}"/>
    <cellStyle name="Note 2 2 3 3 2 3" xfId="566" xr:uid="{00000000-0005-0000-0000-00001B020000}"/>
    <cellStyle name="Note 2 2 3 3 3" xfId="525" xr:uid="{00000000-0005-0000-0000-00001C020000}"/>
    <cellStyle name="Note 2 2 3 3 4" xfId="640" xr:uid="{00000000-0005-0000-0000-00001D020000}"/>
    <cellStyle name="Note 2 2 3 4" xfId="692" xr:uid="{00000000-0005-0000-0000-00001E020000}"/>
    <cellStyle name="Note 2 2 3 5" xfId="741" xr:uid="{00000000-0005-0000-0000-00001F020000}"/>
    <cellStyle name="Note 2 2 4" xfId="232" xr:uid="{00000000-0005-0000-0000-000020020000}"/>
    <cellStyle name="Note 2 2 4 2" xfId="263" xr:uid="{00000000-0005-0000-0000-000021020000}"/>
    <cellStyle name="Note 2 2 4 2 2" xfId="377" xr:uid="{00000000-0005-0000-0000-000022020000}"/>
    <cellStyle name="Note 2 2 4 2 2 2" xfId="516" xr:uid="{00000000-0005-0000-0000-000023020000}"/>
    <cellStyle name="Note 2 2 4 2 2 3" xfId="573" xr:uid="{00000000-0005-0000-0000-000024020000}"/>
    <cellStyle name="Note 2 2 4 2 3" xfId="712" xr:uid="{00000000-0005-0000-0000-000025020000}"/>
    <cellStyle name="Note 2 2 4 2 4" xfId="754" xr:uid="{00000000-0005-0000-0000-000026020000}"/>
    <cellStyle name="Note 2 2 4 3" xfId="644" xr:uid="{00000000-0005-0000-0000-000027020000}"/>
    <cellStyle name="Note 2 2 4 4" xfId="718" xr:uid="{00000000-0005-0000-0000-000028020000}"/>
    <cellStyle name="Note 2 2 5" xfId="251" xr:uid="{00000000-0005-0000-0000-000029020000}"/>
    <cellStyle name="Note 2 2 5 2" xfId="365" xr:uid="{00000000-0005-0000-0000-00002A020000}"/>
    <cellStyle name="Note 2 2 5 2 2" xfId="586" xr:uid="{00000000-0005-0000-0000-00002B020000}"/>
    <cellStyle name="Note 2 2 5 2 3" xfId="620" xr:uid="{00000000-0005-0000-0000-00002C020000}"/>
    <cellStyle name="Note 2 2 5 3" xfId="541" xr:uid="{00000000-0005-0000-0000-00002D020000}"/>
    <cellStyle name="Note 2 2 5 4" xfId="62" xr:uid="{00000000-0005-0000-0000-00002E020000}"/>
    <cellStyle name="Note 2 2 6" xfId="616" xr:uid="{00000000-0005-0000-0000-00002F020000}"/>
    <cellStyle name="Note 2 2 7" xfId="537" xr:uid="{00000000-0005-0000-0000-000030020000}"/>
    <cellStyle name="Note 2 3" xfId="175" xr:uid="{00000000-0005-0000-0000-000031020000}"/>
    <cellStyle name="Note 2 3 2" xfId="349" xr:uid="{00000000-0005-0000-0000-000032020000}"/>
    <cellStyle name="Note 2 3 2 2" xfId="662" xr:uid="{00000000-0005-0000-0000-000033020000}"/>
    <cellStyle name="Note 2 3 2 3" xfId="674" xr:uid="{00000000-0005-0000-0000-000034020000}"/>
    <cellStyle name="Note 2 3 3" xfId="723" xr:uid="{00000000-0005-0000-0000-000035020000}"/>
    <cellStyle name="Note 2 3 4" xfId="761" xr:uid="{00000000-0005-0000-0000-000036020000}"/>
    <cellStyle name="Note 2 4" xfId="331" xr:uid="{00000000-0005-0000-0000-000037020000}"/>
    <cellStyle name="Note 2 4 2" xfId="476" xr:uid="{00000000-0005-0000-0000-000038020000}"/>
    <cellStyle name="Note 2 5" xfId="444" xr:uid="{00000000-0005-0000-0000-000039020000}"/>
    <cellStyle name="Note 3" xfId="176" xr:uid="{00000000-0005-0000-0000-00003A020000}"/>
    <cellStyle name="Note 3 2" xfId="190" xr:uid="{00000000-0005-0000-0000-00003B020000}"/>
    <cellStyle name="Note 3 2 2" xfId="219" xr:uid="{00000000-0005-0000-0000-00003C020000}"/>
    <cellStyle name="Note 3 2 2 2" xfId="364" xr:uid="{00000000-0005-0000-0000-00003D020000}"/>
    <cellStyle name="Note 3 2 2 2 2" xfId="504" xr:uid="{00000000-0005-0000-0000-00003E020000}"/>
    <cellStyle name="Note 3 2 2 3" xfId="473" xr:uid="{00000000-0005-0000-0000-00003F020000}"/>
    <cellStyle name="Note 3 2 3" xfId="355" xr:uid="{00000000-0005-0000-0000-000040020000}"/>
    <cellStyle name="Note 3 2 3 2" xfId="495" xr:uid="{00000000-0005-0000-0000-000041020000}"/>
    <cellStyle name="Note 3 2 4" xfId="463" xr:uid="{00000000-0005-0000-0000-000042020000}"/>
    <cellStyle name="Note 3 3" xfId="209" xr:uid="{00000000-0005-0000-0000-000043020000}"/>
    <cellStyle name="Note 3 3 2" xfId="359" xr:uid="{00000000-0005-0000-0000-000044020000}"/>
    <cellStyle name="Note 3 3 2 2" xfId="499" xr:uid="{00000000-0005-0000-0000-000045020000}"/>
    <cellStyle name="Note 3 3 3" xfId="467" xr:uid="{00000000-0005-0000-0000-000046020000}"/>
    <cellStyle name="Note 3 4" xfId="350" xr:uid="{00000000-0005-0000-0000-000047020000}"/>
    <cellStyle name="Note 3 4 2" xfId="492" xr:uid="{00000000-0005-0000-0000-000048020000}"/>
    <cellStyle name="Note 3 5" xfId="460" xr:uid="{00000000-0005-0000-0000-000049020000}"/>
    <cellStyle name="Note 4" xfId="325" xr:uid="{00000000-0005-0000-0000-00004A020000}"/>
    <cellStyle name="Note 4 2" xfId="685" xr:uid="{00000000-0005-0000-0000-00004B020000}"/>
    <cellStyle name="Note 4 3" xfId="652" xr:uid="{00000000-0005-0000-0000-00004C020000}"/>
    <cellStyle name="Note 5" xfId="438" xr:uid="{00000000-0005-0000-0000-00004D020000}"/>
    <cellStyle name="Note 5 2" xfId="699" xr:uid="{00000000-0005-0000-0000-00004E020000}"/>
    <cellStyle name="Note 5 3" xfId="745" xr:uid="{00000000-0005-0000-0000-00004F020000}"/>
    <cellStyle name="Note 6" xfId="56" xr:uid="{00000000-0005-0000-0000-000050020000}"/>
    <cellStyle name="Note 7" xfId="688" xr:uid="{00000000-0005-0000-0000-000051020000}"/>
    <cellStyle name="Note 8" xfId="726" xr:uid="{00000000-0005-0000-0000-000052020000}"/>
    <cellStyle name="Output 2" xfId="73" xr:uid="{00000000-0005-0000-0000-000053020000}"/>
    <cellStyle name="Output 2 2" xfId="191" xr:uid="{00000000-0005-0000-0000-000054020000}"/>
    <cellStyle name="Output 2 2 2" xfId="230" xr:uid="{00000000-0005-0000-0000-000055020000}"/>
    <cellStyle name="Output 2 2 2 2" xfId="239" xr:uid="{00000000-0005-0000-0000-000056020000}"/>
    <cellStyle name="Output 2 2 2 2 2" xfId="274" xr:uid="{00000000-0005-0000-0000-000057020000}"/>
    <cellStyle name="Output 2 2 2 2 2 2" xfId="388" xr:uid="{00000000-0005-0000-0000-000058020000}"/>
    <cellStyle name="Output 2 2 2 2 2 2 2" xfId="513" xr:uid="{00000000-0005-0000-0000-000059020000}"/>
    <cellStyle name="Output 2 2 2 2 2 2 3" xfId="558" xr:uid="{00000000-0005-0000-0000-00005A020000}"/>
    <cellStyle name="Output 2 2 2 2 2 3" xfId="575" xr:uid="{00000000-0005-0000-0000-00005B020000}"/>
    <cellStyle name="Output 2 2 2 2 2 4" xfId="735" xr:uid="{00000000-0005-0000-0000-00005C020000}"/>
    <cellStyle name="Output 2 2 2 2 3" xfId="668" xr:uid="{00000000-0005-0000-0000-00005D020000}"/>
    <cellStyle name="Output 2 2 2 2 4" xfId="624" xr:uid="{00000000-0005-0000-0000-00005E020000}"/>
    <cellStyle name="Output 2 2 2 3" xfId="249" xr:uid="{00000000-0005-0000-0000-00005F020000}"/>
    <cellStyle name="Output 2 2 2 3 2" xfId="284" xr:uid="{00000000-0005-0000-0000-000060020000}"/>
    <cellStyle name="Output 2 2 2 3 2 2" xfId="398" xr:uid="{00000000-0005-0000-0000-000061020000}"/>
    <cellStyle name="Output 2 2 2 3 2 2 2" xfId="511" xr:uid="{00000000-0005-0000-0000-000062020000}"/>
    <cellStyle name="Output 2 2 2 3 2 2 3" xfId="533" xr:uid="{00000000-0005-0000-0000-000063020000}"/>
    <cellStyle name="Output 2 2 2 3 2 3" xfId="740" xr:uid="{00000000-0005-0000-0000-000064020000}"/>
    <cellStyle name="Output 2 2 2 3 2 4" xfId="766" xr:uid="{00000000-0005-0000-0000-000065020000}"/>
    <cellStyle name="Output 2 2 2 3 3" xfId="666" xr:uid="{00000000-0005-0000-0000-000066020000}"/>
    <cellStyle name="Output 2 2 2 3 4" xfId="719" xr:uid="{00000000-0005-0000-0000-000067020000}"/>
    <cellStyle name="Output 2 2 2 4" xfId="269" xr:uid="{00000000-0005-0000-0000-000068020000}"/>
    <cellStyle name="Output 2 2 2 4 2" xfId="383" xr:uid="{00000000-0005-0000-0000-000069020000}"/>
    <cellStyle name="Output 2 2 2 4 2 2" xfId="514" xr:uid="{00000000-0005-0000-0000-00006A020000}"/>
    <cellStyle name="Output 2 2 2 4 2 3" xfId="589" xr:uid="{00000000-0005-0000-0000-00006B020000}"/>
    <cellStyle name="Output 2 2 2 4 3" xfId="608" xr:uid="{00000000-0005-0000-0000-00006C020000}"/>
    <cellStyle name="Output 2 2 2 4 4" xfId="672" xr:uid="{00000000-0005-0000-0000-00006D020000}"/>
    <cellStyle name="Output 2 2 2 5" xfId="633" xr:uid="{00000000-0005-0000-0000-00006E020000}"/>
    <cellStyle name="Output 2 2 2 6" xfId="643" xr:uid="{00000000-0005-0000-0000-00006F020000}"/>
    <cellStyle name="Output 2 2 3" xfId="223" xr:uid="{00000000-0005-0000-0000-000070020000}"/>
    <cellStyle name="Output 2 2 3 2" xfId="242" xr:uid="{00000000-0005-0000-0000-000071020000}"/>
    <cellStyle name="Output 2 2 3 2 2" xfId="277" xr:uid="{00000000-0005-0000-0000-000072020000}"/>
    <cellStyle name="Output 2 2 3 2 2 2" xfId="391" xr:uid="{00000000-0005-0000-0000-000073020000}"/>
    <cellStyle name="Output 2 2 3 2 2 2 2" xfId="581" xr:uid="{00000000-0005-0000-0000-000074020000}"/>
    <cellStyle name="Output 2 2 3 2 2 2 3" xfId="547" xr:uid="{00000000-0005-0000-0000-000075020000}"/>
    <cellStyle name="Output 2 2 3 2 2 3" xfId="594" xr:uid="{00000000-0005-0000-0000-000076020000}"/>
    <cellStyle name="Output 2 2 3 2 2 4" xfId="649" xr:uid="{00000000-0005-0000-0000-000077020000}"/>
    <cellStyle name="Output 2 2 3 2 3" xfId="529" xr:uid="{00000000-0005-0000-0000-000078020000}"/>
    <cellStyle name="Output 2 2 3 2 4" xfId="577" xr:uid="{00000000-0005-0000-0000-000079020000}"/>
    <cellStyle name="Output 2 2 3 3" xfId="259" xr:uid="{00000000-0005-0000-0000-00007A020000}"/>
    <cellStyle name="Output 2 2 3 3 2" xfId="373" xr:uid="{00000000-0005-0000-0000-00007B020000}"/>
    <cellStyle name="Output 2 2 3 3 2 2" xfId="706" xr:uid="{00000000-0005-0000-0000-00007C020000}"/>
    <cellStyle name="Output 2 2 3 3 2 3" xfId="751" xr:uid="{00000000-0005-0000-0000-00007D020000}"/>
    <cellStyle name="Output 2 2 3 3 3" xfId="664" xr:uid="{00000000-0005-0000-0000-00007E020000}"/>
    <cellStyle name="Output 2 2 3 3 4" xfId="510" xr:uid="{00000000-0005-0000-0000-00007F020000}"/>
    <cellStyle name="Output 2 2 3 4" xfId="646" xr:uid="{00000000-0005-0000-0000-000080020000}"/>
    <cellStyle name="Output 2 2 3 5" xfId="34" xr:uid="{00000000-0005-0000-0000-000081020000}"/>
    <cellStyle name="Output 2 2 4" xfId="212" xr:uid="{00000000-0005-0000-0000-000082020000}"/>
    <cellStyle name="Output 2 2 4 2" xfId="256" xr:uid="{00000000-0005-0000-0000-000083020000}"/>
    <cellStyle name="Output 2 2 4 2 2" xfId="370" xr:uid="{00000000-0005-0000-0000-000084020000}"/>
    <cellStyle name="Output 2 2 4 2 2 2" xfId="585" xr:uid="{00000000-0005-0000-0000-000085020000}"/>
    <cellStyle name="Output 2 2 4 2 2 3" xfId="645" xr:uid="{00000000-0005-0000-0000-000086020000}"/>
    <cellStyle name="Output 2 2 4 2 3" xfId="540" xr:uid="{00000000-0005-0000-0000-000087020000}"/>
    <cellStyle name="Output 2 2 4 2 4" xfId="698" xr:uid="{00000000-0005-0000-0000-000088020000}"/>
    <cellStyle name="Output 2 2 4 3" xfId="669" xr:uid="{00000000-0005-0000-0000-000089020000}"/>
    <cellStyle name="Output 2 2 4 4" xfId="618" xr:uid="{00000000-0005-0000-0000-00008A020000}"/>
    <cellStyle name="Output 2 2 5" xfId="254" xr:uid="{00000000-0005-0000-0000-00008B020000}"/>
    <cellStyle name="Output 2 2 5 2" xfId="368" xr:uid="{00000000-0005-0000-0000-00008C020000}"/>
    <cellStyle name="Output 2 2 5 2 2" xfId="707" xr:uid="{00000000-0005-0000-0000-00008D020000}"/>
    <cellStyle name="Output 2 2 5 2 3" xfId="752" xr:uid="{00000000-0005-0000-0000-00008E020000}"/>
    <cellStyle name="Output 2 2 5 3" xfId="665" xr:uid="{00000000-0005-0000-0000-00008F020000}"/>
    <cellStyle name="Output 2 2 5 4" xfId="592" xr:uid="{00000000-0005-0000-0000-000090020000}"/>
    <cellStyle name="Output 2 2 6" xfId="614" xr:uid="{00000000-0005-0000-0000-000091020000}"/>
    <cellStyle name="Output 2 2 7" xfId="626" xr:uid="{00000000-0005-0000-0000-000092020000}"/>
    <cellStyle name="Output 2 3" xfId="177" xr:uid="{00000000-0005-0000-0000-000093020000}"/>
    <cellStyle name="Output 2 3 2" xfId="351" xr:uid="{00000000-0005-0000-0000-000094020000}"/>
    <cellStyle name="Output 2 3 2 2" xfId="545" xr:uid="{00000000-0005-0000-0000-000095020000}"/>
    <cellStyle name="Output 2 3 2 3" xfId="691" xr:uid="{00000000-0005-0000-0000-000096020000}"/>
    <cellStyle name="Output 2 3 3" xfId="683" xr:uid="{00000000-0005-0000-0000-000097020000}"/>
    <cellStyle name="Output 2 3 4" xfId="693" xr:uid="{00000000-0005-0000-0000-000098020000}"/>
    <cellStyle name="Output 3" xfId="326" xr:uid="{00000000-0005-0000-0000-000099020000}"/>
    <cellStyle name="Output 3 2" xfId="636" xr:uid="{00000000-0005-0000-0000-00009A020000}"/>
    <cellStyle name="Output 3 3" xfId="623" xr:uid="{00000000-0005-0000-0000-00009B020000}"/>
    <cellStyle name="Output 4" xfId="439" xr:uid="{00000000-0005-0000-0000-00009C020000}"/>
    <cellStyle name="Output 4 2" xfId="653" xr:uid="{00000000-0005-0000-0000-00009D020000}"/>
    <cellStyle name="Output 4 3" xfId="697" xr:uid="{00000000-0005-0000-0000-00009E020000}"/>
    <cellStyle name="Output 5" xfId="57" xr:uid="{00000000-0005-0000-0000-00009F020000}"/>
    <cellStyle name="Output 6" xfId="639" xr:uid="{00000000-0005-0000-0000-0000A0020000}"/>
    <cellStyle name="Output 7" xfId="725" xr:uid="{00000000-0005-0000-0000-0000A1020000}"/>
    <cellStyle name="Percent 2" xfId="110" xr:uid="{00000000-0005-0000-0000-0000A2020000}"/>
    <cellStyle name="Percent 2 2" xfId="112" xr:uid="{00000000-0005-0000-0000-0000A3020000}"/>
    <cellStyle name="Percent 2 3" xfId="210" xr:uid="{00000000-0005-0000-0000-0000A4020000}"/>
    <cellStyle name="Percent 3" xfId="109" xr:uid="{00000000-0005-0000-0000-0000A5020000}"/>
    <cellStyle name="Percent 4" xfId="196" xr:uid="{00000000-0005-0000-0000-0000A6020000}"/>
    <cellStyle name="Title 2" xfId="64" xr:uid="{00000000-0005-0000-0000-0000A7020000}"/>
    <cellStyle name="Title 2 2" xfId="178" xr:uid="{00000000-0005-0000-0000-0000A8020000}"/>
    <cellStyle name="Title 3" xfId="327" xr:uid="{00000000-0005-0000-0000-0000A9020000}"/>
    <cellStyle name="Title 4" xfId="440" xr:uid="{00000000-0005-0000-0000-0000AA020000}"/>
    <cellStyle name="Title 5" xfId="58" xr:uid="{00000000-0005-0000-0000-0000AB020000}"/>
    <cellStyle name="Total 2" xfId="80" xr:uid="{00000000-0005-0000-0000-0000AC020000}"/>
    <cellStyle name="Total 2 2" xfId="192" xr:uid="{00000000-0005-0000-0000-0000AD020000}"/>
    <cellStyle name="Total 2 2 2" xfId="231" xr:uid="{00000000-0005-0000-0000-0000AE020000}"/>
    <cellStyle name="Total 2 2 2 2" xfId="240" xr:uid="{00000000-0005-0000-0000-0000AF020000}"/>
    <cellStyle name="Total 2 2 2 2 2" xfId="275" xr:uid="{00000000-0005-0000-0000-0000B0020000}"/>
    <cellStyle name="Total 2 2 2 2 2 2" xfId="389" xr:uid="{00000000-0005-0000-0000-0000B1020000}"/>
    <cellStyle name="Total 2 2 2 2 2 2 2" xfId="703" xr:uid="{00000000-0005-0000-0000-0000B2020000}"/>
    <cellStyle name="Total 2 2 2 2 2 2 3" xfId="748" xr:uid="{00000000-0005-0000-0000-0000B3020000}"/>
    <cellStyle name="Total 2 2 2 2 2 3" xfId="619" xr:uid="{00000000-0005-0000-0000-0000B4020000}"/>
    <cellStyle name="Total 2 2 2 2 2 4" xfId="604" xr:uid="{00000000-0005-0000-0000-0000B5020000}"/>
    <cellStyle name="Total 2 2 2 2 3" xfId="600" xr:uid="{00000000-0005-0000-0000-0000B6020000}"/>
    <cellStyle name="Total 2 2 2 2 4" xfId="539" xr:uid="{00000000-0005-0000-0000-0000B7020000}"/>
    <cellStyle name="Total 2 2 2 3" xfId="250" xr:uid="{00000000-0005-0000-0000-0000B8020000}"/>
    <cellStyle name="Total 2 2 2 3 2" xfId="285" xr:uid="{00000000-0005-0000-0000-0000B9020000}"/>
    <cellStyle name="Total 2 2 2 3 2 2" xfId="399" xr:uid="{00000000-0005-0000-0000-0000BA020000}"/>
    <cellStyle name="Total 2 2 2 3 2 2 2" xfId="701" xr:uid="{00000000-0005-0000-0000-0000BB020000}"/>
    <cellStyle name="Total 2 2 2 3 2 2 3" xfId="746" xr:uid="{00000000-0005-0000-0000-0000BC020000}"/>
    <cellStyle name="Total 2 2 2 3 2 3" xfId="739" xr:uid="{00000000-0005-0000-0000-0000BD020000}"/>
    <cellStyle name="Total 2 2 2 3 2 4" xfId="765" xr:uid="{00000000-0005-0000-0000-0000BE020000}"/>
    <cellStyle name="Total 2 2 2 3 3" xfId="598" xr:uid="{00000000-0005-0000-0000-0000BF020000}"/>
    <cellStyle name="Total 2 2 2 3 4" xfId="728" xr:uid="{00000000-0005-0000-0000-0000C0020000}"/>
    <cellStyle name="Total 2 2 2 4" xfId="270" xr:uid="{00000000-0005-0000-0000-0000C1020000}"/>
    <cellStyle name="Total 2 2 2 4 2" xfId="384" xr:uid="{00000000-0005-0000-0000-0000C2020000}"/>
    <cellStyle name="Total 2 2 2 4 2 2" xfId="704" xr:uid="{00000000-0005-0000-0000-0000C3020000}"/>
    <cellStyle name="Total 2 2 2 4 2 3" xfId="749" xr:uid="{00000000-0005-0000-0000-0000C4020000}"/>
    <cellStyle name="Total 2 2 2 4 3" xfId="609" xr:uid="{00000000-0005-0000-0000-0000C5020000}"/>
    <cellStyle name="Total 2 2 2 4 4" xfId="729" xr:uid="{00000000-0005-0000-0000-0000C6020000}"/>
    <cellStyle name="Total 2 2 2 5" xfId="694" xr:uid="{00000000-0005-0000-0000-0000C7020000}"/>
    <cellStyle name="Total 2 2 2 6" xfId="742" xr:uid="{00000000-0005-0000-0000-0000C8020000}"/>
    <cellStyle name="Total 2 2 3" xfId="222" xr:uid="{00000000-0005-0000-0000-0000C9020000}"/>
    <cellStyle name="Total 2 2 3 2" xfId="241" xr:uid="{00000000-0005-0000-0000-0000CA020000}"/>
    <cellStyle name="Total 2 2 3 2 2" xfId="276" xr:uid="{00000000-0005-0000-0000-0000CB020000}"/>
    <cellStyle name="Total 2 2 3 2 2 2" xfId="390" xr:uid="{00000000-0005-0000-0000-0000CC020000}"/>
    <cellStyle name="Total 2 2 3 2 2 2 2" xfId="656" xr:uid="{00000000-0005-0000-0000-0000CD020000}"/>
    <cellStyle name="Total 2 2 3 2 2 2 3" xfId="561" xr:uid="{00000000-0005-0000-0000-0000CE020000}"/>
    <cellStyle name="Total 2 2 3 2 2 3" xfId="617" xr:uid="{00000000-0005-0000-0000-0000CF020000}"/>
    <cellStyle name="Total 2 2 3 2 2 4" xfId="611" xr:uid="{00000000-0005-0000-0000-0000D0020000}"/>
    <cellStyle name="Total 2 2 3 2 3" xfId="543" xr:uid="{00000000-0005-0000-0000-0000D1020000}"/>
    <cellStyle name="Total 2 2 3 2 4" xfId="635" xr:uid="{00000000-0005-0000-0000-0000D2020000}"/>
    <cellStyle name="Total 2 2 3 3" xfId="258" xr:uid="{00000000-0005-0000-0000-0000D3020000}"/>
    <cellStyle name="Total 2 2 3 3 2" xfId="372" xr:uid="{00000000-0005-0000-0000-0000D4020000}"/>
    <cellStyle name="Total 2 2 3 3 2 2" xfId="517" xr:uid="{00000000-0005-0000-0000-0000D5020000}"/>
    <cellStyle name="Total 2 2 3 3 2 3" xfId="661" xr:uid="{00000000-0005-0000-0000-0000D6020000}"/>
    <cellStyle name="Total 2 2 3 3 3" xfId="713" xr:uid="{00000000-0005-0000-0000-0000D7020000}"/>
    <cellStyle name="Total 2 2 3 3 4" xfId="755" xr:uid="{00000000-0005-0000-0000-0000D8020000}"/>
    <cellStyle name="Total 2 2 3 4" xfId="695" xr:uid="{00000000-0005-0000-0000-0000D9020000}"/>
    <cellStyle name="Total 2 2 3 5" xfId="743" xr:uid="{00000000-0005-0000-0000-0000DA020000}"/>
    <cellStyle name="Total 2 2 4" xfId="214" xr:uid="{00000000-0005-0000-0000-0000DB020000}"/>
    <cellStyle name="Total 2 2 4 2" xfId="257" xr:uid="{00000000-0005-0000-0000-0000DC020000}"/>
    <cellStyle name="Total 2 2 4 2 2" xfId="371" xr:uid="{00000000-0005-0000-0000-0000DD020000}"/>
    <cellStyle name="Total 2 2 4 2 2 2" xfId="557" xr:uid="{00000000-0005-0000-0000-0000DE020000}"/>
    <cellStyle name="Total 2 2 4 2 2 3" xfId="709" xr:uid="{00000000-0005-0000-0000-0000DF020000}"/>
    <cellStyle name="Total 2 2 4 2 3" xfId="526" xr:uid="{00000000-0005-0000-0000-0000E0020000}"/>
    <cellStyle name="Total 2 2 4 2 4" xfId="680" xr:uid="{00000000-0005-0000-0000-0000E1020000}"/>
    <cellStyle name="Total 2 2 4 3" xfId="601" xr:uid="{00000000-0005-0000-0000-0000E2020000}"/>
    <cellStyle name="Total 2 2 4 4" xfId="44" xr:uid="{00000000-0005-0000-0000-0000E3020000}"/>
    <cellStyle name="Total 2 2 5" xfId="255" xr:uid="{00000000-0005-0000-0000-0000E4020000}"/>
    <cellStyle name="Total 2 2 5 2" xfId="369" xr:uid="{00000000-0005-0000-0000-0000E5020000}"/>
    <cellStyle name="Total 2 2 5 2 2" xfId="660" xr:uid="{00000000-0005-0000-0000-0000E6020000}"/>
    <cellStyle name="Total 2 2 5 2 3" xfId="638" xr:uid="{00000000-0005-0000-0000-0000E7020000}"/>
    <cellStyle name="Total 2 2 5 3" xfId="597" xr:uid="{00000000-0005-0000-0000-0000E8020000}"/>
    <cellStyle name="Total 2 2 5 4" xfId="711" xr:uid="{00000000-0005-0000-0000-0000E9020000}"/>
    <cellStyle name="Total 2 2 6" xfId="532" xr:uid="{00000000-0005-0000-0000-0000EA020000}"/>
    <cellStyle name="Total 2 2 7" xfId="732" xr:uid="{00000000-0005-0000-0000-0000EB020000}"/>
    <cellStyle name="Total 2 3" xfId="179" xr:uid="{00000000-0005-0000-0000-0000EC020000}"/>
    <cellStyle name="Total 2 3 2" xfId="352" xr:uid="{00000000-0005-0000-0000-0000ED020000}"/>
    <cellStyle name="Total 2 3 2 2" xfId="519" xr:uid="{00000000-0005-0000-0000-0000EE020000}"/>
    <cellStyle name="Total 2 3 2 3" xfId="588" xr:uid="{00000000-0005-0000-0000-0000EF020000}"/>
    <cellStyle name="Total 2 3 3" xfId="602" xr:uid="{00000000-0005-0000-0000-0000F0020000}"/>
    <cellStyle name="Total 2 3 4" xfId="550" xr:uid="{00000000-0005-0000-0000-0000F1020000}"/>
    <cellStyle name="Total 3" xfId="328" xr:uid="{00000000-0005-0000-0000-0000F2020000}"/>
    <cellStyle name="Total 3 2" xfId="641" xr:uid="{00000000-0005-0000-0000-0000F3020000}"/>
    <cellStyle name="Total 3 3" xfId="622" xr:uid="{00000000-0005-0000-0000-0000F4020000}"/>
    <cellStyle name="Total 4" xfId="441" xr:uid="{00000000-0005-0000-0000-0000F5020000}"/>
    <cellStyle name="Total 4 2" xfId="731" xr:uid="{00000000-0005-0000-0000-0000F6020000}"/>
    <cellStyle name="Total 4 3" xfId="764" xr:uid="{00000000-0005-0000-0000-0000F7020000}"/>
    <cellStyle name="Total 5" xfId="59" xr:uid="{00000000-0005-0000-0000-0000F8020000}"/>
    <cellStyle name="Total 6" xfId="689" xr:uid="{00000000-0005-0000-0000-0000F9020000}"/>
    <cellStyle name="Total 7" xfId="738" xr:uid="{00000000-0005-0000-0000-0000FA020000}"/>
    <cellStyle name="Warning Text 2" xfId="77" xr:uid="{00000000-0005-0000-0000-0000FB020000}"/>
    <cellStyle name="Warning Text 2 2" xfId="180" xr:uid="{00000000-0005-0000-0000-0000FC020000}"/>
    <cellStyle name="Warning Text 3" xfId="329" xr:uid="{00000000-0005-0000-0000-0000FD020000}"/>
    <cellStyle name="Warning Text 4" xfId="442" xr:uid="{00000000-0005-0000-0000-0000FE020000}"/>
    <cellStyle name="Warning Text 5" xfId="60" xr:uid="{00000000-0005-0000-0000-0000F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2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209550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2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26</xdr:row>
      <xdr:rowOff>0</xdr:rowOff>
    </xdr:from>
    <xdr:ext cx="76200" cy="209550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10454887650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ogle.com.bh/url?q=http://www.sio.gov.bh/&amp;sa=U&amp;ei=_c6BU5-aAYWo0QWvpIH4Cg&amp;ved=0CB8QFjAA&amp;usg=AFQjCNG3tZdDOSRAwyjqgAtZAL0Ql2FcrQ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7"/>
  <sheetViews>
    <sheetView showWhiteSpace="0" view="pageBreakPreview" topLeftCell="A14" zoomScaleNormal="75" zoomScaleSheetLayoutView="100" workbookViewId="0">
      <selection activeCell="C34" sqref="C34"/>
    </sheetView>
  </sheetViews>
  <sheetFormatPr defaultRowHeight="15.75"/>
  <cols>
    <col min="1" max="1" width="32.7109375" style="3" customWidth="1"/>
    <col min="2" max="2" width="11.5703125" style="3" customWidth="1"/>
    <col min="3" max="3" width="18.85546875" style="4" customWidth="1"/>
    <col min="4" max="4" width="16.42578125" style="4" bestFit="1" customWidth="1"/>
    <col min="5" max="5" width="18.8554687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243" t="s">
        <v>71</v>
      </c>
      <c r="B1" s="243"/>
      <c r="C1" s="244"/>
      <c r="D1" s="244"/>
      <c r="E1" s="244"/>
    </row>
    <row r="2" spans="1:5" ht="18" customHeight="1">
      <c r="A2" s="243" t="s">
        <v>920</v>
      </c>
      <c r="B2" s="243"/>
      <c r="C2" s="244"/>
      <c r="D2" s="244"/>
      <c r="E2" s="244"/>
    </row>
    <row r="3" spans="1:5" ht="18" customHeight="1">
      <c r="A3" s="243" t="s">
        <v>1052</v>
      </c>
      <c r="B3" s="243"/>
      <c r="C3" s="243"/>
      <c r="D3" s="243"/>
      <c r="E3" s="243"/>
    </row>
    <row r="4" spans="1:5" ht="13.5" customHeight="1">
      <c r="A4" s="206"/>
      <c r="B4" s="206"/>
      <c r="C4" s="207"/>
      <c r="D4" s="207"/>
      <c r="E4" s="208" t="s">
        <v>58</v>
      </c>
    </row>
    <row r="5" spans="1:5" ht="28.5" customHeight="1">
      <c r="A5" s="88" t="s">
        <v>35</v>
      </c>
      <c r="B5" s="88" t="s">
        <v>80</v>
      </c>
      <c r="C5" s="88" t="s">
        <v>1053</v>
      </c>
      <c r="D5" s="88" t="s">
        <v>1054</v>
      </c>
      <c r="E5" s="88" t="s">
        <v>977</v>
      </c>
    </row>
    <row r="6" spans="1:5" s="2" customFormat="1" ht="21.75" customHeight="1">
      <c r="A6" s="27" t="s">
        <v>37</v>
      </c>
      <c r="B6" s="209"/>
      <c r="C6" s="209"/>
      <c r="D6" s="209"/>
      <c r="E6" s="209"/>
    </row>
    <row r="7" spans="1:5" s="2" customFormat="1" ht="21.75" customHeight="1">
      <c r="A7" s="210" t="s">
        <v>18</v>
      </c>
      <c r="B7" s="211" t="s">
        <v>698</v>
      </c>
      <c r="C7" s="167">
        <v>1725553000</v>
      </c>
      <c r="D7" s="167">
        <v>1652517910</v>
      </c>
      <c r="E7" s="167">
        <v>1436462053</v>
      </c>
    </row>
    <row r="8" spans="1:5" s="2" customFormat="1" ht="21.75" customHeight="1">
      <c r="A8" s="210" t="s">
        <v>19</v>
      </c>
      <c r="B8" s="211" t="s">
        <v>699</v>
      </c>
      <c r="C8" s="167">
        <v>261418499</v>
      </c>
      <c r="D8" s="167">
        <v>286169019</v>
      </c>
      <c r="E8" s="167">
        <v>237568219</v>
      </c>
    </row>
    <row r="9" spans="1:5" s="2" customFormat="1" ht="21.75" customHeight="1">
      <c r="A9" s="210" t="s">
        <v>20</v>
      </c>
      <c r="B9" s="211" t="s">
        <v>699</v>
      </c>
      <c r="C9" s="167">
        <v>83494167</v>
      </c>
      <c r="D9" s="167">
        <v>76443049</v>
      </c>
      <c r="E9" s="167">
        <v>83868836</v>
      </c>
    </row>
    <row r="10" spans="1:5" s="2" customFormat="1" ht="21.75" customHeight="1">
      <c r="A10" s="210" t="s">
        <v>41</v>
      </c>
      <c r="B10" s="211" t="s">
        <v>699</v>
      </c>
      <c r="C10" s="167">
        <v>103665315</v>
      </c>
      <c r="D10" s="167">
        <v>118002284</v>
      </c>
      <c r="E10" s="167">
        <v>50362940</v>
      </c>
    </row>
    <row r="11" spans="1:5" s="2" customFormat="1" ht="21.75" customHeight="1">
      <c r="A11" s="210" t="s">
        <v>21</v>
      </c>
      <c r="B11" s="211" t="s">
        <v>699</v>
      </c>
      <c r="C11" s="167">
        <v>28200000</v>
      </c>
      <c r="D11" s="167">
        <v>28134290</v>
      </c>
      <c r="E11" s="167">
        <v>28356558</v>
      </c>
    </row>
    <row r="12" spans="1:5" s="2" customFormat="1" ht="21.75" customHeight="1">
      <c r="A12" s="210" t="s">
        <v>22</v>
      </c>
      <c r="B12" s="211" t="s">
        <v>699</v>
      </c>
      <c r="C12" s="167">
        <v>481146</v>
      </c>
      <c r="D12" s="167">
        <v>290943</v>
      </c>
      <c r="E12" s="167">
        <v>613885</v>
      </c>
    </row>
    <row r="13" spans="1:5" s="2" customFormat="1" ht="21.75" customHeight="1">
      <c r="A13" s="210" t="s">
        <v>23</v>
      </c>
      <c r="B13" s="211" t="s">
        <v>699</v>
      </c>
      <c r="C13" s="167">
        <v>35448873</v>
      </c>
      <c r="D13" s="167">
        <v>39543730</v>
      </c>
      <c r="E13" s="167">
        <v>60544962</v>
      </c>
    </row>
    <row r="14" spans="1:5" s="2" customFormat="1" ht="21.75" customHeight="1">
      <c r="A14" s="93" t="s">
        <v>36</v>
      </c>
      <c r="B14" s="122" t="s">
        <v>700</v>
      </c>
      <c r="C14" s="123">
        <f>SUM(C7:C13)</f>
        <v>2238261000</v>
      </c>
      <c r="D14" s="123">
        <f>SUM(D7:D13)</f>
        <v>2201101225</v>
      </c>
      <c r="E14" s="123">
        <f>SUM(E7:E13)</f>
        <v>1897777453</v>
      </c>
    </row>
    <row r="15" spans="1:5" s="2" customFormat="1" ht="21.75" customHeight="1">
      <c r="A15" s="27" t="s">
        <v>31</v>
      </c>
      <c r="B15" s="212"/>
      <c r="C15" s="213"/>
      <c r="D15" s="213"/>
      <c r="E15" s="213"/>
    </row>
    <row r="16" spans="1:5" s="2" customFormat="1" ht="21.75" customHeight="1">
      <c r="A16" s="210" t="s">
        <v>24</v>
      </c>
      <c r="B16" s="214" t="s">
        <v>701</v>
      </c>
      <c r="C16" s="69">
        <v>1446782768</v>
      </c>
      <c r="D16" s="69">
        <v>1422801853</v>
      </c>
      <c r="E16" s="69">
        <v>1429143771</v>
      </c>
    </row>
    <row r="17" spans="1:5" s="2" customFormat="1" ht="21.75" customHeight="1">
      <c r="A17" s="210" t="s">
        <v>25</v>
      </c>
      <c r="B17" s="214" t="s">
        <v>701</v>
      </c>
      <c r="C17" s="69">
        <v>202513246</v>
      </c>
      <c r="D17" s="69">
        <v>221424899</v>
      </c>
      <c r="E17" s="69">
        <v>217876956</v>
      </c>
    </row>
    <row r="18" spans="1:5" s="2" customFormat="1" ht="21.75" customHeight="1">
      <c r="A18" s="210" t="s">
        <v>26</v>
      </c>
      <c r="B18" s="214" t="s">
        <v>701</v>
      </c>
      <c r="C18" s="69">
        <v>131022857</v>
      </c>
      <c r="D18" s="69">
        <v>134690092</v>
      </c>
      <c r="E18" s="69">
        <v>133774676</v>
      </c>
    </row>
    <row r="19" spans="1:5" s="2" customFormat="1" ht="21.75" customHeight="1">
      <c r="A19" s="210" t="s">
        <v>27</v>
      </c>
      <c r="B19" s="214" t="s">
        <v>701</v>
      </c>
      <c r="C19" s="69">
        <v>23797218</v>
      </c>
      <c r="D19" s="69">
        <v>32789672</v>
      </c>
      <c r="E19" s="69">
        <v>29406230</v>
      </c>
    </row>
    <row r="20" spans="1:5" s="2" customFormat="1" ht="21.75" customHeight="1">
      <c r="A20" s="210" t="s">
        <v>28</v>
      </c>
      <c r="B20" s="214" t="s">
        <v>701</v>
      </c>
      <c r="C20" s="69">
        <v>40411370</v>
      </c>
      <c r="D20" s="69">
        <v>66949378</v>
      </c>
      <c r="E20" s="69">
        <v>66748918</v>
      </c>
    </row>
    <row r="21" spans="1:5" s="2" customFormat="1" ht="21.75" customHeight="1">
      <c r="A21" s="210" t="s">
        <v>29</v>
      </c>
      <c r="B21" s="214" t="s">
        <v>701</v>
      </c>
      <c r="C21" s="69">
        <v>615774534</v>
      </c>
      <c r="D21" s="69">
        <v>542922680</v>
      </c>
      <c r="E21" s="69">
        <v>611362748</v>
      </c>
    </row>
    <row r="22" spans="1:5" s="2" customFormat="1" ht="21.75" customHeight="1">
      <c r="A22" s="210" t="s">
        <v>772</v>
      </c>
      <c r="B22" s="214" t="s">
        <v>701</v>
      </c>
      <c r="C22" s="69">
        <v>769393007</v>
      </c>
      <c r="D22" s="215">
        <v>760785551</v>
      </c>
      <c r="E22" s="69">
        <v>633099754</v>
      </c>
    </row>
    <row r="23" spans="1:5" s="2" customFormat="1" ht="21.75" customHeight="1">
      <c r="A23" s="93" t="s">
        <v>38</v>
      </c>
      <c r="B23" s="124" t="s">
        <v>702</v>
      </c>
      <c r="C23" s="123">
        <f>SUM(C16:C22)</f>
        <v>3229695000</v>
      </c>
      <c r="D23" s="123">
        <f>SUM(D16:D22)</f>
        <v>3182364125</v>
      </c>
      <c r="E23" s="123">
        <f>SUM(E16:E22)</f>
        <v>3121413053</v>
      </c>
    </row>
    <row r="24" spans="1:5" s="2" customFormat="1" ht="21.75" customHeight="1">
      <c r="A24" s="27" t="s">
        <v>30</v>
      </c>
      <c r="B24" s="214" t="s">
        <v>703</v>
      </c>
      <c r="C24" s="216">
        <v>427000000</v>
      </c>
      <c r="D24" s="216">
        <v>354511708</v>
      </c>
      <c r="E24" s="216">
        <v>410882998</v>
      </c>
    </row>
    <row r="25" spans="1:5" s="2" customFormat="1" ht="21.75" customHeight="1">
      <c r="A25" s="93" t="s">
        <v>39</v>
      </c>
      <c r="B25" s="125">
        <v>6</v>
      </c>
      <c r="C25" s="123">
        <f>C23+C24</f>
        <v>3656695000</v>
      </c>
      <c r="D25" s="123">
        <f>D23+D24</f>
        <v>3536875833</v>
      </c>
      <c r="E25" s="123">
        <f>E23+E24</f>
        <v>3532296051</v>
      </c>
    </row>
    <row r="26" spans="1:5" s="2" customFormat="1" ht="3.75" customHeight="1">
      <c r="A26" s="6"/>
      <c r="B26" s="89"/>
      <c r="C26" s="90"/>
      <c r="D26" s="90"/>
      <c r="E26" s="90"/>
    </row>
    <row r="27" spans="1:5" s="2" customFormat="1" ht="21.75" customHeight="1">
      <c r="A27" s="93" t="s">
        <v>704</v>
      </c>
      <c r="B27" s="126"/>
      <c r="C27" s="123">
        <f>C14-C25</f>
        <v>-1418434000</v>
      </c>
      <c r="D27" s="123">
        <f>D14-D25</f>
        <v>-1335774608</v>
      </c>
      <c r="E27" s="123">
        <f>E14-E25</f>
        <v>-1634518598</v>
      </c>
    </row>
    <row r="28" spans="1:5" s="2" customFormat="1" ht="3.75" customHeight="1">
      <c r="A28" s="27"/>
      <c r="B28" s="27"/>
      <c r="C28" s="28"/>
      <c r="D28" s="28"/>
      <c r="E28" s="28"/>
    </row>
    <row r="29" spans="1:5" s="2" customFormat="1" ht="6" customHeight="1">
      <c r="A29" s="11"/>
      <c r="B29" s="11"/>
      <c r="C29" s="12"/>
      <c r="D29" s="12"/>
      <c r="E29" s="12"/>
    </row>
    <row r="30" spans="1:5" s="2" customFormat="1" ht="21.75" customHeight="1">
      <c r="A30" s="245" t="s">
        <v>945</v>
      </c>
      <c r="B30" s="245"/>
      <c r="C30" s="245"/>
      <c r="D30" s="245"/>
      <c r="E30" s="245"/>
    </row>
    <row r="31" spans="1:5" s="2" customFormat="1" ht="21.75" customHeight="1">
      <c r="A31" s="27"/>
      <c r="B31" s="27"/>
      <c r="C31" s="28"/>
      <c r="D31" s="217">
        <v>2017</v>
      </c>
      <c r="E31" s="217">
        <v>2016</v>
      </c>
    </row>
    <row r="32" spans="1:5" ht="21.75" customHeight="1">
      <c r="A32" s="210" t="s">
        <v>944</v>
      </c>
      <c r="B32" s="211" t="s">
        <v>718</v>
      </c>
      <c r="C32" s="218"/>
      <c r="D32" s="168">
        <v>0</v>
      </c>
      <c r="E32" s="168">
        <v>0</v>
      </c>
    </row>
    <row r="33" spans="1:5" ht="21.75" customHeight="1">
      <c r="A33" s="210" t="s">
        <v>69</v>
      </c>
      <c r="B33" s="211" t="s">
        <v>719</v>
      </c>
      <c r="C33" s="218"/>
      <c r="D33" s="168">
        <v>37000000</v>
      </c>
      <c r="E33" s="168">
        <v>77000000</v>
      </c>
    </row>
    <row r="34" spans="1:5" ht="21" customHeight="1">
      <c r="A34" s="93" t="s">
        <v>43</v>
      </c>
      <c r="B34" s="127"/>
      <c r="C34" s="128"/>
      <c r="D34" s="123">
        <f>SUM(D32:D33)</f>
        <v>37000000</v>
      </c>
      <c r="E34" s="129">
        <f>SUM(E32:E33)</f>
        <v>77000000</v>
      </c>
    </row>
    <row r="35" spans="1:5" ht="15">
      <c r="A35" s="219"/>
      <c r="B35" s="219"/>
      <c r="C35" s="207"/>
      <c r="D35" s="207"/>
      <c r="E35" s="220"/>
    </row>
    <row r="36" spans="1:5">
      <c r="A36" s="221"/>
      <c r="B36" s="221"/>
      <c r="C36" s="222"/>
      <c r="D36" s="242" t="s">
        <v>42</v>
      </c>
      <c r="E36" s="242"/>
    </row>
    <row r="37" spans="1:5">
      <c r="A37" s="223"/>
      <c r="B37" s="223"/>
      <c r="C37" s="224"/>
      <c r="D37" s="242" t="s">
        <v>705</v>
      </c>
      <c r="E37" s="242"/>
    </row>
  </sheetData>
  <mergeCells count="6">
    <mergeCell ref="D37:E37"/>
    <mergeCell ref="A1:E1"/>
    <mergeCell ref="D36:E36"/>
    <mergeCell ref="A2:E2"/>
    <mergeCell ref="A3:E3"/>
    <mergeCell ref="A30:E30"/>
  </mergeCells>
  <phoneticPr fontId="0" type="noConversion"/>
  <pageMargins left="0.23958333333333301" right="0.26" top="0.75" bottom="0.55000000000000004" header="0.2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showWhiteSpace="0" view="pageBreakPreview" zoomScaleNormal="100" zoomScaleSheetLayoutView="100" workbookViewId="0">
      <selection activeCell="J31" sqref="J31"/>
    </sheetView>
  </sheetViews>
  <sheetFormatPr defaultRowHeight="12.75"/>
  <cols>
    <col min="1" max="4" width="9.140625" style="9"/>
    <col min="5" max="5" width="24.5703125" style="9" customWidth="1"/>
    <col min="6" max="6" width="15.7109375" style="9" customWidth="1"/>
    <col min="7" max="7" width="21.5703125" style="9" customWidth="1"/>
    <col min="8" max="16384" width="9.140625" style="9"/>
  </cols>
  <sheetData>
    <row r="1" spans="1:7" ht="21.75" customHeight="1">
      <c r="A1" s="248" t="s">
        <v>12</v>
      </c>
      <c r="B1" s="249"/>
      <c r="C1" s="249"/>
      <c r="D1" s="249"/>
      <c r="E1" s="249"/>
      <c r="F1" s="249"/>
      <c r="G1" s="249"/>
    </row>
    <row r="2" spans="1:7" ht="13.5" customHeight="1">
      <c r="A2" s="229"/>
      <c r="B2" s="230"/>
      <c r="C2" s="230"/>
      <c r="D2" s="230"/>
      <c r="E2" s="230"/>
      <c r="F2" s="230"/>
      <c r="G2" s="231" t="s">
        <v>58</v>
      </c>
    </row>
    <row r="3" spans="1:7" ht="32.25" customHeight="1">
      <c r="A3" s="250" t="s">
        <v>35</v>
      </c>
      <c r="B3" s="250"/>
      <c r="C3" s="250"/>
      <c r="D3" s="250"/>
      <c r="E3" s="250"/>
      <c r="F3" s="134">
        <f>G3+1</f>
        <v>2017</v>
      </c>
      <c r="G3" s="134">
        <v>2016</v>
      </c>
    </row>
    <row r="4" spans="1:7" ht="18.75" customHeight="1">
      <c r="A4" s="93" t="s">
        <v>85</v>
      </c>
      <c r="B4" s="94"/>
      <c r="C4" s="94"/>
      <c r="D4" s="94"/>
      <c r="E4" s="94"/>
      <c r="F4" s="94"/>
      <c r="G4" s="94"/>
    </row>
    <row r="5" spans="1:7" ht="18.75" customHeight="1">
      <c r="A5" s="225" t="s">
        <v>82</v>
      </c>
      <c r="B5" s="96"/>
      <c r="C5" s="96"/>
      <c r="D5" s="96"/>
      <c r="E5" s="96"/>
      <c r="F5" s="226">
        <v>2271373555</v>
      </c>
      <c r="G5" s="226">
        <v>1771260183</v>
      </c>
    </row>
    <row r="6" spans="1:7" ht="18.75" customHeight="1">
      <c r="A6" s="225" t="s">
        <v>83</v>
      </c>
      <c r="B6" s="96"/>
      <c r="C6" s="96"/>
      <c r="D6" s="96"/>
      <c r="E6" s="96"/>
      <c r="F6" s="227">
        <v>-2085813879</v>
      </c>
      <c r="G6" s="227">
        <v>-1492617008</v>
      </c>
    </row>
    <row r="7" spans="1:7" ht="18.75" customHeight="1">
      <c r="A7" s="95" t="s">
        <v>84</v>
      </c>
      <c r="B7" s="96"/>
      <c r="C7" s="96"/>
      <c r="D7" s="96"/>
      <c r="E7" s="96"/>
      <c r="F7" s="130">
        <f>SUM(F5:F6)</f>
        <v>185559676</v>
      </c>
      <c r="G7" s="130">
        <f>SUM(G5:G6)</f>
        <v>278643175</v>
      </c>
    </row>
    <row r="8" spans="1:7" ht="18.75" customHeight="1">
      <c r="A8" s="225"/>
      <c r="B8" s="96"/>
      <c r="C8" s="96"/>
      <c r="D8" s="96"/>
      <c r="E8" s="96"/>
      <c r="F8" s="228"/>
      <c r="G8" s="228"/>
    </row>
    <row r="9" spans="1:7" ht="18.75" customHeight="1">
      <c r="A9" s="93" t="s">
        <v>86</v>
      </c>
      <c r="B9" s="94"/>
      <c r="C9" s="94"/>
      <c r="D9" s="94"/>
      <c r="E9" s="94"/>
      <c r="F9" s="131"/>
      <c r="G9" s="131"/>
    </row>
    <row r="10" spans="1:7" ht="18.75" customHeight="1">
      <c r="A10" s="225" t="s">
        <v>82</v>
      </c>
      <c r="B10" s="96"/>
      <c r="C10" s="96"/>
      <c r="D10" s="96"/>
      <c r="E10" s="96"/>
      <c r="F10" s="232">
        <v>1086573086</v>
      </c>
      <c r="G10" s="232">
        <v>821916124</v>
      </c>
    </row>
    <row r="11" spans="1:7" ht="18.75" customHeight="1">
      <c r="A11" s="225" t="s">
        <v>83</v>
      </c>
      <c r="B11" s="96"/>
      <c r="C11" s="96"/>
      <c r="D11" s="96"/>
      <c r="E11" s="96"/>
      <c r="F11" s="232">
        <v>-99065219</v>
      </c>
      <c r="G11" s="232">
        <v>-98245176</v>
      </c>
    </row>
    <row r="12" spans="1:7" ht="18.75" customHeight="1">
      <c r="A12" s="225" t="s">
        <v>391</v>
      </c>
      <c r="B12" s="96"/>
      <c r="C12" s="96"/>
      <c r="D12" s="96"/>
      <c r="E12" s="96"/>
      <c r="F12" s="233">
        <v>-20920270</v>
      </c>
      <c r="G12" s="233">
        <v>-14056467</v>
      </c>
    </row>
    <row r="13" spans="1:7" ht="18.75" customHeight="1">
      <c r="A13" s="95" t="s">
        <v>84</v>
      </c>
      <c r="B13" s="96"/>
      <c r="C13" s="96"/>
      <c r="D13" s="96"/>
      <c r="E13" s="96"/>
      <c r="F13" s="132">
        <f>SUM(F10:F12)</f>
        <v>966587597</v>
      </c>
      <c r="G13" s="132">
        <f>SUM(G10:G12)</f>
        <v>709614481</v>
      </c>
    </row>
    <row r="14" spans="1:7" ht="18.75" customHeight="1">
      <c r="A14" s="225"/>
      <c r="B14" s="96"/>
      <c r="C14" s="96"/>
      <c r="D14" s="96"/>
      <c r="E14" s="96"/>
      <c r="F14" s="234"/>
      <c r="G14" s="234"/>
    </row>
    <row r="15" spans="1:7" ht="18.75" customHeight="1">
      <c r="A15" s="93" t="s">
        <v>87</v>
      </c>
      <c r="B15" s="93"/>
      <c r="C15" s="93"/>
      <c r="D15" s="93"/>
      <c r="E15" s="93"/>
      <c r="F15" s="133">
        <v>495675259</v>
      </c>
      <c r="G15" s="133">
        <v>443340791</v>
      </c>
    </row>
    <row r="16" spans="1:7" ht="18.75" customHeight="1">
      <c r="A16" s="225"/>
      <c r="B16" s="96"/>
      <c r="C16" s="96"/>
      <c r="D16" s="96"/>
      <c r="E16" s="96"/>
      <c r="F16" s="235"/>
      <c r="G16" s="235"/>
    </row>
    <row r="17" spans="1:7" ht="18.75" customHeight="1">
      <c r="A17" s="93" t="s">
        <v>88</v>
      </c>
      <c r="B17" s="93"/>
      <c r="C17" s="93"/>
      <c r="D17" s="93"/>
      <c r="E17" s="93"/>
      <c r="F17" s="133">
        <v>4695378</v>
      </c>
      <c r="G17" s="133">
        <v>4863606</v>
      </c>
    </row>
    <row r="18" spans="1:7" ht="18.75" customHeight="1">
      <c r="A18" s="225"/>
      <c r="B18" s="96"/>
      <c r="C18" s="96"/>
      <c r="D18" s="96"/>
      <c r="E18" s="96"/>
      <c r="F18" s="235"/>
      <c r="G18" s="235"/>
    </row>
    <row r="19" spans="1:7" ht="18.75" hidden="1" customHeight="1">
      <c r="A19" s="251" t="s">
        <v>724</v>
      </c>
      <c r="B19" s="251"/>
      <c r="C19" s="251"/>
      <c r="D19" s="251"/>
      <c r="E19" s="251"/>
      <c r="F19" s="236">
        <v>0</v>
      </c>
      <c r="G19" s="236">
        <v>0</v>
      </c>
    </row>
    <row r="20" spans="1:7" ht="4.5" customHeight="1">
      <c r="A20" s="225"/>
      <c r="B20" s="96"/>
      <c r="C20" s="96"/>
      <c r="D20" s="96"/>
      <c r="E20" s="96"/>
      <c r="F20" s="234"/>
      <c r="G20" s="234"/>
    </row>
    <row r="21" spans="1:7" ht="18.75" customHeight="1">
      <c r="A21" s="246" t="s">
        <v>89</v>
      </c>
      <c r="B21" s="246"/>
      <c r="C21" s="246"/>
      <c r="D21" s="246"/>
      <c r="E21" s="247"/>
      <c r="F21" s="123">
        <f>F7+F13+F15+F17+F19</f>
        <v>1652517910</v>
      </c>
      <c r="G21" s="123">
        <f>G7+G13+G15+G17+G19</f>
        <v>1436462053</v>
      </c>
    </row>
  </sheetData>
  <mergeCells count="4">
    <mergeCell ref="A21:E21"/>
    <mergeCell ref="A1:G1"/>
    <mergeCell ref="A3:E3"/>
    <mergeCell ref="A19:E19"/>
  </mergeCells>
  <phoneticPr fontId="17" type="noConversion"/>
  <pageMargins left="0.28000000000000003" right="0.27" top="0.83333333333333304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2017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L110"/>
  <sheetViews>
    <sheetView showWhiteSpace="0" view="pageBreakPreview" topLeftCell="C43" zoomScaleNormal="90" zoomScaleSheetLayoutView="100" zoomScalePageLayoutView="98" workbookViewId="0">
      <selection activeCell="K55" sqref="K55"/>
    </sheetView>
  </sheetViews>
  <sheetFormatPr defaultRowHeight="17.25" customHeight="1"/>
  <cols>
    <col min="1" max="1" width="42.7109375" style="34" customWidth="1"/>
    <col min="2" max="2" width="15" style="34" bestFit="1" customWidth="1"/>
    <col min="3" max="3" width="15.5703125" style="34" bestFit="1" customWidth="1"/>
    <col min="4" max="4" width="7.85546875" style="190" bestFit="1" customWidth="1"/>
    <col min="5" max="5" width="17.42578125" style="34" customWidth="1"/>
    <col min="6" max="6" width="17.28515625" style="34" bestFit="1" customWidth="1"/>
    <col min="7" max="7" width="9" style="190" customWidth="1"/>
    <col min="8" max="8" width="17.28515625" style="34" customWidth="1"/>
    <col min="9" max="9" width="16.85546875" style="34" customWidth="1"/>
    <col min="10" max="10" width="8.85546875" style="190" customWidth="1"/>
    <col min="11" max="16384" width="9.140625" style="34"/>
  </cols>
  <sheetData>
    <row r="1" spans="1:10" s="35" customFormat="1" ht="26.25" customHeight="1">
      <c r="A1" s="252" t="s">
        <v>11</v>
      </c>
      <c r="B1" s="253"/>
      <c r="C1" s="253"/>
      <c r="D1" s="253"/>
      <c r="E1" s="253"/>
      <c r="F1" s="253"/>
      <c r="G1" s="253"/>
      <c r="H1" s="253"/>
      <c r="I1" s="253"/>
      <c r="J1" s="190"/>
    </row>
    <row r="2" spans="1:10" ht="16.5" customHeight="1">
      <c r="J2" s="194" t="s">
        <v>58</v>
      </c>
    </row>
    <row r="3" spans="1:10" ht="15" customHeight="1">
      <c r="A3" s="258" t="s">
        <v>81</v>
      </c>
      <c r="B3" s="254" t="s">
        <v>59</v>
      </c>
      <c r="C3" s="255"/>
      <c r="D3" s="256"/>
      <c r="E3" s="255" t="s">
        <v>40</v>
      </c>
      <c r="F3" s="255"/>
      <c r="G3" s="257"/>
      <c r="H3" s="255" t="s">
        <v>73</v>
      </c>
      <c r="I3" s="255"/>
      <c r="J3" s="257"/>
    </row>
    <row r="4" spans="1:10" s="36" customFormat="1" ht="28.5" customHeight="1">
      <c r="A4" s="258"/>
      <c r="B4" s="62" t="s">
        <v>57</v>
      </c>
      <c r="C4" s="62" t="s">
        <v>33</v>
      </c>
      <c r="D4" s="191" t="s">
        <v>79</v>
      </c>
      <c r="E4" s="62" t="s">
        <v>57</v>
      </c>
      <c r="F4" s="62" t="s">
        <v>33</v>
      </c>
      <c r="G4" s="191" t="s">
        <v>72</v>
      </c>
      <c r="H4" s="62" t="s">
        <v>57</v>
      </c>
      <c r="I4" s="62" t="s">
        <v>33</v>
      </c>
      <c r="J4" s="191" t="s">
        <v>72</v>
      </c>
    </row>
    <row r="5" spans="1:10" s="37" customFormat="1" ht="15">
      <c r="A5" s="106" t="s">
        <v>948</v>
      </c>
      <c r="B5" s="186" t="s">
        <v>183</v>
      </c>
      <c r="C5" s="186" t="s">
        <v>183</v>
      </c>
      <c r="D5" s="189" t="s">
        <v>183</v>
      </c>
      <c r="E5" s="186">
        <v>18120121</v>
      </c>
      <c r="F5" s="186">
        <v>18128000</v>
      </c>
      <c r="G5" s="189">
        <v>99.960000000000008</v>
      </c>
      <c r="H5" s="186">
        <v>1015500</v>
      </c>
      <c r="I5" s="186">
        <v>1015500</v>
      </c>
      <c r="J5" s="189">
        <v>100</v>
      </c>
    </row>
    <row r="6" spans="1:10" s="37" customFormat="1" ht="15">
      <c r="A6" s="106" t="s">
        <v>1047</v>
      </c>
      <c r="B6" s="186" t="s">
        <v>183</v>
      </c>
      <c r="C6" s="186" t="s">
        <v>183</v>
      </c>
      <c r="D6" s="189" t="s">
        <v>183</v>
      </c>
      <c r="E6" s="186">
        <v>533211717</v>
      </c>
      <c r="F6" s="186">
        <v>482050000</v>
      </c>
      <c r="G6" s="189">
        <v>110.61000000000001</v>
      </c>
      <c r="H6" s="186" t="s">
        <v>183</v>
      </c>
      <c r="I6" s="186" t="s">
        <v>183</v>
      </c>
      <c r="J6" s="189" t="s">
        <v>183</v>
      </c>
    </row>
    <row r="7" spans="1:10" s="37" customFormat="1" ht="15">
      <c r="A7" s="106" t="s">
        <v>47</v>
      </c>
      <c r="B7" s="186">
        <v>51754266</v>
      </c>
      <c r="C7" s="186">
        <v>50982000</v>
      </c>
      <c r="D7" s="189">
        <v>101.50999999999999</v>
      </c>
      <c r="E7" s="186">
        <v>353701306</v>
      </c>
      <c r="F7" s="186">
        <v>352756000</v>
      </c>
      <c r="G7" s="189">
        <v>100.27</v>
      </c>
      <c r="H7" s="186">
        <v>18133497</v>
      </c>
      <c r="I7" s="186">
        <v>18133497</v>
      </c>
      <c r="J7" s="189">
        <v>100</v>
      </c>
    </row>
    <row r="8" spans="1:10" s="37" customFormat="1" ht="15">
      <c r="A8" s="106" t="s">
        <v>48</v>
      </c>
      <c r="B8" s="186" t="s">
        <v>183</v>
      </c>
      <c r="C8" s="186" t="s">
        <v>183</v>
      </c>
      <c r="D8" s="189" t="s">
        <v>183</v>
      </c>
      <c r="E8" s="186">
        <v>41616000</v>
      </c>
      <c r="F8" s="186">
        <v>41616000</v>
      </c>
      <c r="G8" s="189">
        <v>100</v>
      </c>
      <c r="H8" s="186" t="s">
        <v>183</v>
      </c>
      <c r="I8" s="186" t="s">
        <v>183</v>
      </c>
      <c r="J8" s="189" t="s">
        <v>183</v>
      </c>
    </row>
    <row r="9" spans="1:10" s="37" customFormat="1" ht="15">
      <c r="A9" s="106" t="s">
        <v>180</v>
      </c>
      <c r="B9" s="186">
        <v>821</v>
      </c>
      <c r="C9" s="186">
        <v>5000</v>
      </c>
      <c r="D9" s="189">
        <v>16.420000000000002</v>
      </c>
      <c r="E9" s="186">
        <v>2435938</v>
      </c>
      <c r="F9" s="186">
        <v>2483000</v>
      </c>
      <c r="G9" s="189">
        <v>98.1</v>
      </c>
      <c r="H9" s="186" t="s">
        <v>183</v>
      </c>
      <c r="I9" s="186" t="s">
        <v>183</v>
      </c>
      <c r="J9" s="189" t="s">
        <v>183</v>
      </c>
    </row>
    <row r="10" spans="1:10" s="37" customFormat="1" ht="15">
      <c r="A10" s="106" t="s">
        <v>49</v>
      </c>
      <c r="B10" s="186">
        <v>456700</v>
      </c>
      <c r="C10" s="186">
        <v>2055000</v>
      </c>
      <c r="D10" s="189">
        <v>22.220000000000002</v>
      </c>
      <c r="E10" s="186">
        <v>30098686</v>
      </c>
      <c r="F10" s="186">
        <v>29249119</v>
      </c>
      <c r="G10" s="189">
        <v>102.89999999999999</v>
      </c>
      <c r="H10" s="186">
        <v>4250381</v>
      </c>
      <c r="I10" s="186">
        <v>6416400</v>
      </c>
      <c r="J10" s="189">
        <v>66.239999999999995</v>
      </c>
    </row>
    <row r="11" spans="1:10" s="37" customFormat="1" ht="15">
      <c r="A11" s="106" t="s">
        <v>946</v>
      </c>
      <c r="B11" s="186">
        <v>23922253</v>
      </c>
      <c r="C11" s="186">
        <v>16644000</v>
      </c>
      <c r="D11" s="189">
        <v>143.72999999999999</v>
      </c>
      <c r="E11" s="186">
        <v>11593824</v>
      </c>
      <c r="F11" s="186">
        <v>11686851</v>
      </c>
      <c r="G11" s="189">
        <v>99.2</v>
      </c>
      <c r="H11" s="186">
        <v>1254459</v>
      </c>
      <c r="I11" s="186">
        <v>1289700</v>
      </c>
      <c r="J11" s="189">
        <v>97.27</v>
      </c>
    </row>
    <row r="12" spans="1:10" s="37" customFormat="1" ht="15">
      <c r="A12" s="106" t="s">
        <v>50</v>
      </c>
      <c r="B12" s="186">
        <v>516135</v>
      </c>
      <c r="C12" s="186">
        <v>1611000</v>
      </c>
      <c r="D12" s="189">
        <v>32.04</v>
      </c>
      <c r="E12" s="186">
        <v>325060502</v>
      </c>
      <c r="F12" s="186">
        <v>321186000</v>
      </c>
      <c r="G12" s="189">
        <v>101.21</v>
      </c>
      <c r="H12" s="186">
        <v>3736798</v>
      </c>
      <c r="I12" s="186">
        <v>8671900</v>
      </c>
      <c r="J12" s="189">
        <v>43.09</v>
      </c>
    </row>
    <row r="13" spans="1:10" s="37" customFormat="1" ht="15">
      <c r="A13" s="106" t="s">
        <v>51</v>
      </c>
      <c r="B13" s="186">
        <v>33729209</v>
      </c>
      <c r="C13" s="186">
        <v>39845000</v>
      </c>
      <c r="D13" s="189">
        <v>84.65</v>
      </c>
      <c r="E13" s="186">
        <v>240758857</v>
      </c>
      <c r="F13" s="186">
        <v>256937000</v>
      </c>
      <c r="G13" s="189">
        <v>93.7</v>
      </c>
      <c r="H13" s="186">
        <v>4949889</v>
      </c>
      <c r="I13" s="186">
        <v>8000000</v>
      </c>
      <c r="J13" s="189">
        <v>61.870000000000005</v>
      </c>
    </row>
    <row r="14" spans="1:10" s="37" customFormat="1" ht="15">
      <c r="A14" s="106" t="s">
        <v>952</v>
      </c>
      <c r="B14" s="186">
        <v>5081799</v>
      </c>
      <c r="C14" s="186">
        <v>3351000</v>
      </c>
      <c r="D14" s="189">
        <v>151.65</v>
      </c>
      <c r="E14" s="186">
        <v>10330535</v>
      </c>
      <c r="F14" s="186">
        <v>10334050</v>
      </c>
      <c r="G14" s="189">
        <v>99.97</v>
      </c>
      <c r="H14" s="186">
        <v>6374719</v>
      </c>
      <c r="I14" s="186">
        <v>9554588</v>
      </c>
      <c r="J14" s="189">
        <v>66.72</v>
      </c>
    </row>
    <row r="15" spans="1:10" s="37" customFormat="1" ht="15">
      <c r="A15" s="106" t="s">
        <v>1292</v>
      </c>
      <c r="B15" s="186">
        <v>82149</v>
      </c>
      <c r="C15" s="186">
        <v>17000</v>
      </c>
      <c r="D15" s="189">
        <v>483.23</v>
      </c>
      <c r="E15" s="186">
        <v>12361435</v>
      </c>
      <c r="F15" s="186">
        <v>12369000</v>
      </c>
      <c r="G15" s="189">
        <v>99.94</v>
      </c>
      <c r="H15" s="186">
        <v>2960788</v>
      </c>
      <c r="I15" s="186">
        <v>4600000</v>
      </c>
      <c r="J15" s="189">
        <v>64.36</v>
      </c>
    </row>
    <row r="16" spans="1:10" s="37" customFormat="1" ht="15">
      <c r="A16" s="106" t="s">
        <v>947</v>
      </c>
      <c r="B16" s="186" t="s">
        <v>183</v>
      </c>
      <c r="C16" s="186" t="s">
        <v>183</v>
      </c>
      <c r="D16" s="189" t="s">
        <v>183</v>
      </c>
      <c r="E16" s="186">
        <v>1800431</v>
      </c>
      <c r="F16" s="186">
        <v>1876000</v>
      </c>
      <c r="G16" s="189">
        <v>95.97</v>
      </c>
      <c r="H16" s="186" t="s">
        <v>183</v>
      </c>
      <c r="I16" s="186" t="s">
        <v>183</v>
      </c>
      <c r="J16" s="189" t="s">
        <v>183</v>
      </c>
    </row>
    <row r="17" spans="1:246" s="37" customFormat="1" ht="15">
      <c r="A17" s="169" t="s">
        <v>1056</v>
      </c>
      <c r="B17" s="186">
        <v>9227</v>
      </c>
      <c r="C17" s="186">
        <v>29000</v>
      </c>
      <c r="D17" s="189">
        <v>31.819999999999997</v>
      </c>
      <c r="E17" s="186">
        <v>15891596</v>
      </c>
      <c r="F17" s="186">
        <v>16025000</v>
      </c>
      <c r="G17" s="189">
        <v>99.17</v>
      </c>
      <c r="H17" s="186">
        <v>103791</v>
      </c>
      <c r="I17" s="186">
        <v>600000</v>
      </c>
      <c r="J17" s="189">
        <v>17.299999999999997</v>
      </c>
    </row>
    <row r="18" spans="1:246" s="37" customFormat="1" ht="15">
      <c r="A18" s="106" t="s">
        <v>940</v>
      </c>
      <c r="B18" s="186" t="s">
        <v>183</v>
      </c>
      <c r="C18" s="186" t="s">
        <v>183</v>
      </c>
      <c r="D18" s="189" t="s">
        <v>183</v>
      </c>
      <c r="E18" s="186">
        <v>482761</v>
      </c>
      <c r="F18" s="186">
        <v>565000</v>
      </c>
      <c r="G18" s="189">
        <v>85.44</v>
      </c>
      <c r="H18" s="186" t="s">
        <v>183</v>
      </c>
      <c r="I18" s="186" t="s">
        <v>183</v>
      </c>
      <c r="J18" s="189" t="s">
        <v>183</v>
      </c>
    </row>
    <row r="19" spans="1:246" s="37" customFormat="1" ht="15">
      <c r="A19" s="106" t="s">
        <v>941</v>
      </c>
      <c r="B19" s="186">
        <v>30422794</v>
      </c>
      <c r="C19" s="186">
        <v>18264000</v>
      </c>
      <c r="D19" s="189">
        <v>166.57</v>
      </c>
      <c r="E19" s="186">
        <v>11567927</v>
      </c>
      <c r="F19" s="186">
        <v>11581665</v>
      </c>
      <c r="G19" s="189">
        <v>99.88</v>
      </c>
      <c r="H19" s="186">
        <v>4228139</v>
      </c>
      <c r="I19" s="186">
        <v>5604800</v>
      </c>
      <c r="J19" s="189">
        <v>75.44</v>
      </c>
    </row>
    <row r="20" spans="1:246" s="40" customFormat="1" ht="15">
      <c r="A20" s="106" t="s">
        <v>181</v>
      </c>
      <c r="B20" s="186">
        <v>10460</v>
      </c>
      <c r="C20" s="186">
        <v>35000</v>
      </c>
      <c r="D20" s="189">
        <v>29.89</v>
      </c>
      <c r="E20" s="186">
        <v>5400560</v>
      </c>
      <c r="F20" s="186">
        <v>5400561</v>
      </c>
      <c r="G20" s="189">
        <v>100</v>
      </c>
      <c r="H20" s="186">
        <v>110086323</v>
      </c>
      <c r="I20" s="186">
        <v>114480100</v>
      </c>
      <c r="J20" s="189">
        <v>96.16</v>
      </c>
      <c r="K20" s="39"/>
      <c r="L20" s="26"/>
      <c r="M20" s="37"/>
      <c r="N20" s="37"/>
      <c r="O20" s="39"/>
      <c r="P20" s="38"/>
      <c r="Q20" s="37"/>
      <c r="R20" s="37"/>
      <c r="S20" s="39"/>
      <c r="T20" s="26"/>
      <c r="U20" s="37"/>
      <c r="V20" s="37"/>
      <c r="W20" s="39"/>
      <c r="X20" s="26"/>
      <c r="Y20" s="37"/>
      <c r="Z20" s="37"/>
      <c r="AA20" s="39"/>
      <c r="AB20" s="38"/>
      <c r="AC20" s="37"/>
      <c r="AD20" s="37"/>
      <c r="AE20" s="39"/>
      <c r="AF20" s="26"/>
      <c r="AG20" s="37"/>
      <c r="AH20" s="37"/>
      <c r="AI20" s="39"/>
      <c r="AJ20" s="26"/>
      <c r="AK20" s="37"/>
      <c r="AL20" s="37"/>
      <c r="AM20" s="39"/>
      <c r="AN20" s="38"/>
      <c r="AO20" s="37"/>
      <c r="AP20" s="37"/>
      <c r="AQ20" s="39"/>
      <c r="AR20" s="26"/>
      <c r="AS20" s="37"/>
      <c r="AT20" s="37"/>
      <c r="AU20" s="39"/>
      <c r="AV20" s="26"/>
      <c r="AW20" s="37"/>
      <c r="AX20" s="37"/>
      <c r="AY20" s="39"/>
      <c r="AZ20" s="38"/>
      <c r="BA20" s="37"/>
      <c r="BB20" s="37"/>
      <c r="BC20" s="39"/>
      <c r="BD20" s="26"/>
      <c r="BE20" s="37"/>
      <c r="BF20" s="37"/>
      <c r="BG20" s="39"/>
      <c r="BH20" s="26"/>
      <c r="BI20" s="37"/>
      <c r="BJ20" s="37"/>
      <c r="BK20" s="39"/>
      <c r="BL20" s="38"/>
      <c r="BM20" s="37"/>
      <c r="BN20" s="37"/>
      <c r="BO20" s="39"/>
      <c r="BP20" s="26"/>
      <c r="BQ20" s="37"/>
      <c r="BR20" s="37"/>
      <c r="BS20" s="39"/>
      <c r="BT20" s="26"/>
      <c r="BU20" s="37"/>
      <c r="BV20" s="37"/>
      <c r="BW20" s="39"/>
      <c r="BX20" s="38"/>
      <c r="BY20" s="37"/>
      <c r="BZ20" s="37"/>
      <c r="CA20" s="39"/>
      <c r="CB20" s="26"/>
      <c r="CC20" s="37"/>
      <c r="CD20" s="37"/>
      <c r="CE20" s="39"/>
      <c r="CF20" s="26"/>
      <c r="CG20" s="37"/>
      <c r="CH20" s="37"/>
      <c r="CI20" s="39"/>
      <c r="CJ20" s="38"/>
      <c r="CK20" s="37"/>
      <c r="CL20" s="37"/>
      <c r="CM20" s="39"/>
      <c r="CN20" s="26"/>
      <c r="CO20" s="37"/>
      <c r="CP20" s="37"/>
      <c r="CQ20" s="39"/>
      <c r="CR20" s="26"/>
      <c r="CS20" s="37"/>
      <c r="CT20" s="37"/>
      <c r="CU20" s="39"/>
      <c r="CV20" s="38"/>
      <c r="CW20" s="37"/>
      <c r="CX20" s="37"/>
      <c r="CY20" s="39"/>
      <c r="CZ20" s="26"/>
      <c r="DA20" s="37"/>
      <c r="DB20" s="37"/>
      <c r="DC20" s="39"/>
      <c r="DD20" s="26"/>
      <c r="DE20" s="37"/>
      <c r="DF20" s="37"/>
      <c r="DG20" s="39"/>
      <c r="DH20" s="38"/>
      <c r="DI20" s="37"/>
      <c r="DJ20" s="37"/>
      <c r="DK20" s="39"/>
      <c r="DL20" s="26"/>
      <c r="DM20" s="37"/>
      <c r="DN20" s="37"/>
      <c r="DO20" s="39"/>
      <c r="DP20" s="26"/>
      <c r="DQ20" s="37"/>
      <c r="DR20" s="37"/>
      <c r="DS20" s="39"/>
      <c r="DT20" s="38"/>
      <c r="DU20" s="37"/>
      <c r="DV20" s="37"/>
      <c r="DW20" s="39"/>
      <c r="DX20" s="26"/>
      <c r="DY20" s="37"/>
      <c r="DZ20" s="37"/>
      <c r="EA20" s="39"/>
      <c r="EB20" s="26"/>
      <c r="EC20" s="37"/>
      <c r="ED20" s="37"/>
      <c r="EE20" s="39"/>
      <c r="EF20" s="38"/>
      <c r="EG20" s="37"/>
      <c r="EH20" s="37"/>
      <c r="EI20" s="39"/>
      <c r="EJ20" s="26"/>
      <c r="EK20" s="37"/>
      <c r="EL20" s="37"/>
      <c r="EM20" s="39"/>
      <c r="EN20" s="26"/>
      <c r="EO20" s="37"/>
      <c r="EP20" s="37"/>
      <c r="EQ20" s="39"/>
      <c r="ER20" s="38"/>
      <c r="ES20" s="37"/>
      <c r="ET20" s="37"/>
      <c r="EU20" s="39"/>
      <c r="EV20" s="26"/>
      <c r="EW20" s="37"/>
      <c r="EX20" s="37"/>
      <c r="EY20" s="39"/>
      <c r="EZ20" s="26"/>
      <c r="FA20" s="37"/>
      <c r="FB20" s="37"/>
      <c r="FC20" s="39"/>
      <c r="FD20" s="38"/>
      <c r="FE20" s="37"/>
      <c r="FF20" s="37"/>
      <c r="FG20" s="39"/>
      <c r="FH20" s="26"/>
      <c r="FI20" s="37"/>
      <c r="FJ20" s="37"/>
      <c r="FK20" s="39"/>
      <c r="FL20" s="26"/>
      <c r="FM20" s="37"/>
      <c r="FN20" s="37"/>
      <c r="FO20" s="39"/>
      <c r="FP20" s="38"/>
      <c r="FQ20" s="37"/>
      <c r="FR20" s="37"/>
      <c r="FS20" s="39"/>
      <c r="FT20" s="26"/>
      <c r="FU20" s="37"/>
      <c r="FV20" s="37"/>
      <c r="FW20" s="39"/>
      <c r="FX20" s="26"/>
      <c r="FY20" s="37"/>
      <c r="FZ20" s="37"/>
      <c r="GA20" s="39"/>
      <c r="GB20" s="38"/>
      <c r="GC20" s="37"/>
      <c r="GD20" s="37"/>
      <c r="GE20" s="39"/>
      <c r="GF20" s="26"/>
      <c r="GG20" s="37"/>
      <c r="GH20" s="37"/>
      <c r="GI20" s="39"/>
      <c r="GJ20" s="26"/>
      <c r="GK20" s="37"/>
      <c r="GL20" s="37"/>
      <c r="GM20" s="39"/>
      <c r="GN20" s="38"/>
      <c r="GO20" s="37"/>
      <c r="GP20" s="37"/>
      <c r="GQ20" s="39"/>
      <c r="GR20" s="26"/>
      <c r="GS20" s="37"/>
      <c r="GT20" s="37"/>
      <c r="GU20" s="39"/>
      <c r="GV20" s="26"/>
      <c r="GW20" s="37"/>
      <c r="GX20" s="37"/>
      <c r="GY20" s="39"/>
      <c r="GZ20" s="38"/>
      <c r="HA20" s="37"/>
      <c r="HB20" s="37"/>
      <c r="HC20" s="39"/>
      <c r="HD20" s="26"/>
      <c r="HE20" s="37"/>
      <c r="HF20" s="37"/>
      <c r="HG20" s="39"/>
      <c r="HH20" s="26"/>
      <c r="HI20" s="37"/>
      <c r="HJ20" s="37"/>
      <c r="HK20" s="39"/>
      <c r="HL20" s="38"/>
      <c r="HM20" s="37"/>
      <c r="HN20" s="37"/>
      <c r="HO20" s="39"/>
      <c r="HP20" s="26"/>
      <c r="HQ20" s="37"/>
      <c r="HR20" s="37"/>
      <c r="HS20" s="39"/>
      <c r="HT20" s="26"/>
      <c r="HU20" s="37"/>
      <c r="HV20" s="37"/>
      <c r="HW20" s="39"/>
      <c r="HX20" s="38"/>
      <c r="HY20" s="37"/>
      <c r="HZ20" s="37"/>
      <c r="IA20" s="39"/>
      <c r="IB20" s="26"/>
      <c r="IC20" s="37"/>
      <c r="ID20" s="37"/>
      <c r="IE20" s="39"/>
      <c r="IF20" s="26"/>
      <c r="IG20" s="37"/>
      <c r="IH20" s="37"/>
      <c r="II20" s="39"/>
      <c r="IJ20" s="38"/>
      <c r="IK20" s="37"/>
      <c r="IL20" s="37"/>
    </row>
    <row r="21" spans="1:246" s="37" customFormat="1" ht="15">
      <c r="A21" s="106" t="s">
        <v>782</v>
      </c>
      <c r="B21" s="186" t="s">
        <v>183</v>
      </c>
      <c r="C21" s="186" t="s">
        <v>183</v>
      </c>
      <c r="D21" s="189" t="s">
        <v>183</v>
      </c>
      <c r="E21" s="186">
        <v>1636759</v>
      </c>
      <c r="F21" s="186">
        <v>1860000</v>
      </c>
      <c r="G21" s="189">
        <v>88</v>
      </c>
      <c r="H21" s="186">
        <v>3000000</v>
      </c>
      <c r="I21" s="186">
        <v>3000000</v>
      </c>
      <c r="J21" s="189">
        <v>100</v>
      </c>
    </row>
    <row r="22" spans="1:246" s="37" customFormat="1" ht="15">
      <c r="A22" s="43" t="s">
        <v>949</v>
      </c>
      <c r="B22" s="186" t="s">
        <v>183</v>
      </c>
      <c r="C22" s="186" t="s">
        <v>183</v>
      </c>
      <c r="D22" s="189" t="s">
        <v>183</v>
      </c>
      <c r="E22" s="186">
        <v>3171750</v>
      </c>
      <c r="F22" s="186">
        <v>3505160</v>
      </c>
      <c r="G22" s="189">
        <v>90</v>
      </c>
      <c r="H22" s="186">
        <v>60000</v>
      </c>
      <c r="I22" s="186">
        <v>60000</v>
      </c>
      <c r="J22" s="189">
        <v>100</v>
      </c>
    </row>
    <row r="23" spans="1:246" s="40" customFormat="1" ht="15">
      <c r="A23" s="169" t="s">
        <v>950</v>
      </c>
      <c r="B23" s="186" t="s">
        <v>183</v>
      </c>
      <c r="C23" s="186" t="s">
        <v>183</v>
      </c>
      <c r="D23" s="189" t="s">
        <v>183</v>
      </c>
      <c r="E23" s="186">
        <v>469614</v>
      </c>
      <c r="F23" s="186">
        <v>612000</v>
      </c>
      <c r="G23" s="189">
        <v>76.734313725490196</v>
      </c>
      <c r="H23" s="186" t="s">
        <v>183</v>
      </c>
      <c r="I23" s="186" t="s">
        <v>183</v>
      </c>
      <c r="J23" s="189" t="s">
        <v>183</v>
      </c>
      <c r="K23" s="39"/>
      <c r="L23" s="26"/>
      <c r="M23" s="37"/>
      <c r="N23" s="37"/>
      <c r="O23" s="39"/>
      <c r="P23" s="38"/>
      <c r="Q23" s="37"/>
      <c r="R23" s="37"/>
      <c r="S23" s="39"/>
      <c r="T23" s="26"/>
      <c r="U23" s="37"/>
      <c r="V23" s="37"/>
      <c r="W23" s="39"/>
      <c r="X23" s="26"/>
      <c r="Y23" s="37"/>
      <c r="Z23" s="37"/>
      <c r="AA23" s="39"/>
      <c r="AB23" s="38"/>
      <c r="AC23" s="37"/>
      <c r="AD23" s="37"/>
      <c r="AE23" s="39"/>
      <c r="AF23" s="26"/>
      <c r="AG23" s="37"/>
      <c r="AH23" s="37"/>
      <c r="AI23" s="39"/>
      <c r="AJ23" s="26"/>
      <c r="AK23" s="37"/>
      <c r="AL23" s="37"/>
      <c r="AM23" s="39"/>
      <c r="AN23" s="38"/>
      <c r="AO23" s="37"/>
      <c r="AP23" s="37"/>
      <c r="AQ23" s="39"/>
      <c r="AR23" s="26"/>
      <c r="AS23" s="37"/>
      <c r="AT23" s="37"/>
      <c r="AU23" s="39"/>
      <c r="AV23" s="26"/>
      <c r="AW23" s="37"/>
      <c r="AX23" s="37"/>
      <c r="AY23" s="39"/>
      <c r="AZ23" s="38"/>
      <c r="BA23" s="37"/>
      <c r="BB23" s="37"/>
      <c r="BC23" s="39"/>
      <c r="BD23" s="26"/>
      <c r="BE23" s="37"/>
      <c r="BF23" s="37"/>
      <c r="BG23" s="39"/>
      <c r="BH23" s="26"/>
      <c r="BI23" s="37"/>
      <c r="BJ23" s="37"/>
      <c r="BK23" s="39"/>
      <c r="BL23" s="38"/>
      <c r="BM23" s="37"/>
      <c r="BN23" s="37"/>
      <c r="BO23" s="39"/>
      <c r="BP23" s="26"/>
      <c r="BQ23" s="37"/>
      <c r="BR23" s="37"/>
      <c r="BS23" s="39"/>
      <c r="BT23" s="26"/>
      <c r="BU23" s="37"/>
      <c r="BV23" s="37"/>
      <c r="BW23" s="39"/>
      <c r="BX23" s="38"/>
      <c r="BY23" s="37"/>
      <c r="BZ23" s="37"/>
      <c r="CA23" s="39"/>
      <c r="CB23" s="26"/>
      <c r="CC23" s="37"/>
      <c r="CD23" s="37"/>
      <c r="CE23" s="39"/>
      <c r="CF23" s="26"/>
      <c r="CG23" s="37"/>
      <c r="CH23" s="37"/>
      <c r="CI23" s="39"/>
      <c r="CJ23" s="38"/>
      <c r="CK23" s="37"/>
      <c r="CL23" s="37"/>
      <c r="CM23" s="39"/>
      <c r="CN23" s="26"/>
      <c r="CO23" s="37"/>
      <c r="CP23" s="37"/>
      <c r="CQ23" s="39"/>
      <c r="CR23" s="26"/>
      <c r="CS23" s="37"/>
      <c r="CT23" s="37"/>
      <c r="CU23" s="39"/>
      <c r="CV23" s="38"/>
      <c r="CW23" s="37"/>
      <c r="CX23" s="37"/>
      <c r="CY23" s="39"/>
      <c r="CZ23" s="26"/>
      <c r="DA23" s="37"/>
      <c r="DB23" s="37"/>
      <c r="DC23" s="39"/>
      <c r="DD23" s="26"/>
      <c r="DE23" s="37"/>
      <c r="DF23" s="37"/>
      <c r="DG23" s="39"/>
      <c r="DH23" s="38"/>
      <c r="DI23" s="37"/>
      <c r="DJ23" s="37"/>
      <c r="DK23" s="39"/>
      <c r="DL23" s="26"/>
      <c r="DM23" s="37"/>
      <c r="DN23" s="37"/>
      <c r="DO23" s="39"/>
      <c r="DP23" s="26"/>
      <c r="DQ23" s="37"/>
      <c r="DR23" s="37"/>
      <c r="DS23" s="39"/>
      <c r="DT23" s="38"/>
      <c r="DU23" s="37"/>
      <c r="DV23" s="37"/>
      <c r="DW23" s="39"/>
      <c r="DX23" s="26"/>
      <c r="DY23" s="37"/>
      <c r="DZ23" s="37"/>
      <c r="EA23" s="39"/>
      <c r="EB23" s="26"/>
      <c r="EC23" s="37"/>
      <c r="ED23" s="37"/>
      <c r="EE23" s="39"/>
      <c r="EF23" s="38"/>
      <c r="EG23" s="37"/>
      <c r="EH23" s="37"/>
      <c r="EI23" s="39"/>
      <c r="EJ23" s="26"/>
      <c r="EK23" s="37"/>
      <c r="EL23" s="37"/>
      <c r="EM23" s="39"/>
      <c r="EN23" s="26"/>
      <c r="EO23" s="37"/>
      <c r="EP23" s="37"/>
      <c r="EQ23" s="39"/>
      <c r="ER23" s="38"/>
      <c r="ES23" s="37"/>
      <c r="ET23" s="37"/>
      <c r="EU23" s="39"/>
      <c r="EV23" s="26"/>
      <c r="EW23" s="37"/>
      <c r="EX23" s="37"/>
      <c r="EY23" s="39"/>
      <c r="EZ23" s="26"/>
      <c r="FA23" s="37"/>
      <c r="FB23" s="37"/>
      <c r="FC23" s="39"/>
      <c r="FD23" s="38"/>
      <c r="FE23" s="37"/>
      <c r="FF23" s="37"/>
      <c r="FG23" s="39"/>
      <c r="FH23" s="26"/>
      <c r="FI23" s="37"/>
      <c r="FJ23" s="37"/>
      <c r="FK23" s="39"/>
      <c r="FL23" s="26"/>
      <c r="FM23" s="37"/>
      <c r="FN23" s="37"/>
      <c r="FO23" s="39"/>
      <c r="FP23" s="38"/>
      <c r="FQ23" s="37"/>
      <c r="FR23" s="37"/>
      <c r="FS23" s="39"/>
      <c r="FT23" s="26"/>
      <c r="FU23" s="37"/>
      <c r="FV23" s="37"/>
      <c r="FW23" s="39"/>
      <c r="FX23" s="26"/>
      <c r="FY23" s="37"/>
      <c r="FZ23" s="37"/>
      <c r="GA23" s="39"/>
      <c r="GB23" s="38"/>
      <c r="GC23" s="37"/>
      <c r="GD23" s="37"/>
      <c r="GE23" s="39"/>
      <c r="GF23" s="26"/>
      <c r="GG23" s="37"/>
      <c r="GH23" s="37"/>
      <c r="GI23" s="39"/>
      <c r="GJ23" s="26"/>
      <c r="GK23" s="37"/>
      <c r="GL23" s="37"/>
      <c r="GM23" s="39"/>
      <c r="GN23" s="38"/>
      <c r="GO23" s="37"/>
      <c r="GP23" s="37"/>
      <c r="GQ23" s="39"/>
      <c r="GR23" s="26"/>
      <c r="GS23" s="37"/>
      <c r="GT23" s="37"/>
      <c r="GU23" s="39"/>
      <c r="GV23" s="26"/>
      <c r="GW23" s="37"/>
      <c r="GX23" s="37"/>
      <c r="GY23" s="39"/>
      <c r="GZ23" s="38"/>
      <c r="HA23" s="37"/>
      <c r="HB23" s="37"/>
      <c r="HC23" s="39"/>
      <c r="HD23" s="26"/>
      <c r="HE23" s="37"/>
      <c r="HF23" s="37"/>
      <c r="HG23" s="39"/>
      <c r="HH23" s="26"/>
      <c r="HI23" s="37"/>
      <c r="HJ23" s="37"/>
      <c r="HK23" s="39"/>
      <c r="HL23" s="38"/>
      <c r="HM23" s="37"/>
      <c r="HN23" s="37"/>
      <c r="HO23" s="39"/>
      <c r="HP23" s="26"/>
      <c r="HQ23" s="37"/>
      <c r="HR23" s="37"/>
      <c r="HS23" s="39"/>
      <c r="HT23" s="26"/>
      <c r="HU23" s="37"/>
      <c r="HV23" s="37"/>
      <c r="HW23" s="39"/>
      <c r="HX23" s="38"/>
      <c r="HY23" s="37"/>
      <c r="HZ23" s="37"/>
      <c r="IA23" s="39"/>
      <c r="IB23" s="26"/>
      <c r="IC23" s="37"/>
      <c r="ID23" s="37"/>
      <c r="IE23" s="39"/>
      <c r="IF23" s="26"/>
      <c r="IG23" s="37"/>
      <c r="IH23" s="37"/>
      <c r="II23" s="39"/>
      <c r="IJ23" s="38"/>
      <c r="IK23" s="37"/>
      <c r="IL23" s="37"/>
    </row>
    <row r="24" spans="1:246" s="37" customFormat="1" ht="15">
      <c r="A24" s="106" t="s">
        <v>918</v>
      </c>
      <c r="B24" s="186" t="s">
        <v>183</v>
      </c>
      <c r="C24" s="186" t="s">
        <v>183</v>
      </c>
      <c r="D24" s="189" t="s">
        <v>183</v>
      </c>
      <c r="E24" s="186">
        <v>221310</v>
      </c>
      <c r="F24" s="186">
        <v>249000</v>
      </c>
      <c r="G24" s="189">
        <v>88.88000000000001</v>
      </c>
      <c r="H24" s="186" t="s">
        <v>183</v>
      </c>
      <c r="I24" s="186" t="s">
        <v>183</v>
      </c>
      <c r="J24" s="189" t="s">
        <v>183</v>
      </c>
    </row>
    <row r="25" spans="1:246" s="37" customFormat="1" ht="15">
      <c r="A25" s="106" t="s">
        <v>960</v>
      </c>
      <c r="B25" s="186">
        <v>304156</v>
      </c>
      <c r="C25" s="186">
        <v>290000</v>
      </c>
      <c r="D25" s="189">
        <v>104.88</v>
      </c>
      <c r="E25" s="186">
        <v>5264599</v>
      </c>
      <c r="F25" s="186">
        <v>6078000</v>
      </c>
      <c r="G25" s="189">
        <v>86.61999999999999</v>
      </c>
      <c r="H25" s="186">
        <v>249986</v>
      </c>
      <c r="I25" s="186">
        <v>300000</v>
      </c>
      <c r="J25" s="189">
        <v>83.33</v>
      </c>
    </row>
    <row r="26" spans="1:246" s="37" customFormat="1" ht="15">
      <c r="A26" s="106" t="s">
        <v>1048</v>
      </c>
      <c r="B26" s="186" t="s">
        <v>183</v>
      </c>
      <c r="C26" s="186" t="s">
        <v>183</v>
      </c>
      <c r="D26" s="189" t="s">
        <v>183</v>
      </c>
      <c r="E26" s="186">
        <v>16406137</v>
      </c>
      <c r="F26" s="186">
        <v>14636000</v>
      </c>
      <c r="G26" s="189">
        <v>112.09</v>
      </c>
      <c r="H26" s="186" t="s">
        <v>183</v>
      </c>
      <c r="I26" s="186" t="s">
        <v>183</v>
      </c>
      <c r="J26" s="189" t="s">
        <v>183</v>
      </c>
    </row>
    <row r="27" spans="1:246" s="37" customFormat="1" ht="15">
      <c r="A27" s="106" t="s">
        <v>951</v>
      </c>
      <c r="B27" s="186">
        <v>2057770</v>
      </c>
      <c r="C27" s="186">
        <v>3571000</v>
      </c>
      <c r="D27" s="189">
        <v>57.620000000000005</v>
      </c>
      <c r="E27" s="186">
        <v>43647446</v>
      </c>
      <c r="F27" s="186">
        <v>45623458</v>
      </c>
      <c r="G27" s="189">
        <v>95.67</v>
      </c>
      <c r="H27" s="186">
        <v>57663189</v>
      </c>
      <c r="I27" s="186">
        <v>70068912</v>
      </c>
      <c r="J27" s="189">
        <v>82.289999999999992</v>
      </c>
    </row>
    <row r="28" spans="1:246" s="37" customFormat="1" ht="15">
      <c r="A28" s="106" t="s">
        <v>1049</v>
      </c>
      <c r="B28" s="186" t="s">
        <v>183</v>
      </c>
      <c r="C28" s="186" t="s">
        <v>183</v>
      </c>
      <c r="D28" s="189" t="s">
        <v>183</v>
      </c>
      <c r="E28" s="186">
        <v>229635000</v>
      </c>
      <c r="F28" s="186">
        <v>229635000</v>
      </c>
      <c r="G28" s="189">
        <v>100</v>
      </c>
      <c r="H28" s="186" t="s">
        <v>183</v>
      </c>
      <c r="I28" s="186" t="s">
        <v>183</v>
      </c>
      <c r="J28" s="189" t="s">
        <v>183</v>
      </c>
    </row>
    <row r="29" spans="1:246" s="37" customFormat="1" ht="15">
      <c r="A29" s="106" t="s">
        <v>919</v>
      </c>
      <c r="B29" s="186">
        <v>48345442</v>
      </c>
      <c r="C29" s="186">
        <v>45000000</v>
      </c>
      <c r="D29" s="189">
        <v>107.43</v>
      </c>
      <c r="E29" s="186">
        <v>32694833</v>
      </c>
      <c r="F29" s="186">
        <v>32694834</v>
      </c>
      <c r="G29" s="189">
        <v>100</v>
      </c>
      <c r="H29" s="186">
        <v>2770452</v>
      </c>
      <c r="I29" s="186">
        <v>4413900</v>
      </c>
      <c r="J29" s="189">
        <v>62.77</v>
      </c>
    </row>
    <row r="30" spans="1:246" s="37" customFormat="1" ht="15">
      <c r="A30" s="106" t="s">
        <v>56</v>
      </c>
      <c r="B30" s="186" t="s">
        <v>183</v>
      </c>
      <c r="C30" s="186" t="s">
        <v>183</v>
      </c>
      <c r="D30" s="189" t="s">
        <v>183</v>
      </c>
      <c r="E30" s="186">
        <v>40123000</v>
      </c>
      <c r="F30" s="186">
        <v>40123000</v>
      </c>
      <c r="G30" s="189">
        <v>100</v>
      </c>
      <c r="H30" s="186">
        <v>2999671</v>
      </c>
      <c r="I30" s="186">
        <v>3000000</v>
      </c>
      <c r="J30" s="189">
        <v>99.99</v>
      </c>
    </row>
    <row r="31" spans="1:246" s="37" customFormat="1" ht="15">
      <c r="A31" s="106" t="s">
        <v>52</v>
      </c>
      <c r="B31" s="186" t="s">
        <v>183</v>
      </c>
      <c r="C31" s="186" t="s">
        <v>183</v>
      </c>
      <c r="D31" s="189" t="s">
        <v>183</v>
      </c>
      <c r="E31" s="186">
        <v>2223529</v>
      </c>
      <c r="F31" s="186">
        <v>2223530</v>
      </c>
      <c r="G31" s="189">
        <v>100</v>
      </c>
      <c r="H31" s="186" t="s">
        <v>183</v>
      </c>
      <c r="I31" s="186" t="s">
        <v>183</v>
      </c>
      <c r="J31" s="189" t="s">
        <v>183</v>
      </c>
    </row>
    <row r="32" spans="1:246" ht="15">
      <c r="A32" s="106" t="s">
        <v>769</v>
      </c>
      <c r="B32" s="186" t="s">
        <v>183</v>
      </c>
      <c r="C32" s="186" t="s">
        <v>183</v>
      </c>
      <c r="D32" s="189" t="s">
        <v>183</v>
      </c>
      <c r="E32" s="186">
        <v>1374948</v>
      </c>
      <c r="F32" s="186">
        <v>1377708</v>
      </c>
      <c r="G32" s="189">
        <v>99.8</v>
      </c>
      <c r="H32" s="186" t="s">
        <v>183</v>
      </c>
      <c r="I32" s="186" t="s">
        <v>183</v>
      </c>
      <c r="J32" s="189" t="s">
        <v>183</v>
      </c>
    </row>
    <row r="33" spans="1:10" ht="15">
      <c r="A33" s="106" t="s">
        <v>1272</v>
      </c>
      <c r="B33" s="186">
        <v>1356852</v>
      </c>
      <c r="C33" s="186">
        <v>1990000</v>
      </c>
      <c r="D33" s="189">
        <v>68.179999999999993</v>
      </c>
      <c r="E33" s="186">
        <v>19823588</v>
      </c>
      <c r="F33" s="186">
        <v>19823589</v>
      </c>
      <c r="G33" s="189">
        <v>100</v>
      </c>
      <c r="H33" s="186">
        <v>5597657</v>
      </c>
      <c r="I33" s="186">
        <v>9936200</v>
      </c>
      <c r="J33" s="189">
        <v>56.34</v>
      </c>
    </row>
    <row r="34" spans="1:10" ht="15">
      <c r="A34" s="106" t="s">
        <v>953</v>
      </c>
      <c r="B34" s="186">
        <v>9246</v>
      </c>
      <c r="C34" s="186" t="s">
        <v>183</v>
      </c>
      <c r="D34" s="189" t="s">
        <v>183</v>
      </c>
      <c r="E34" s="186">
        <v>1052437</v>
      </c>
      <c r="F34" s="186">
        <v>1052438</v>
      </c>
      <c r="G34" s="189">
        <v>100</v>
      </c>
      <c r="H34" s="186">
        <v>318096</v>
      </c>
      <c r="I34" s="186">
        <v>462600</v>
      </c>
      <c r="J34" s="189">
        <v>68.760000000000005</v>
      </c>
    </row>
    <row r="35" spans="1:10" ht="15">
      <c r="A35" s="106" t="s">
        <v>1050</v>
      </c>
      <c r="B35" s="186">
        <v>154147177</v>
      </c>
      <c r="C35" s="186">
        <v>159720000</v>
      </c>
      <c r="D35" s="189">
        <v>96.509999999999991</v>
      </c>
      <c r="E35" s="186">
        <v>1020569577</v>
      </c>
      <c r="F35" s="186">
        <v>1104833074</v>
      </c>
      <c r="G35" s="189">
        <v>92.42</v>
      </c>
      <c r="H35" s="186">
        <v>94705291</v>
      </c>
      <c r="I35" s="186">
        <v>120535103</v>
      </c>
      <c r="J35" s="189">
        <v>78.569999999999993</v>
      </c>
    </row>
    <row r="36" spans="1:10" ht="15">
      <c r="A36" s="106" t="s">
        <v>978</v>
      </c>
      <c r="B36" s="186" t="s">
        <v>183</v>
      </c>
      <c r="C36" s="186" t="s">
        <v>183</v>
      </c>
      <c r="D36" s="189" t="s">
        <v>183</v>
      </c>
      <c r="E36" s="186">
        <v>151317</v>
      </c>
      <c r="F36" s="186">
        <v>226000</v>
      </c>
      <c r="G36" s="189">
        <v>66.95</v>
      </c>
      <c r="H36" s="186" t="s">
        <v>183</v>
      </c>
      <c r="I36" s="186" t="s">
        <v>183</v>
      </c>
      <c r="J36" s="189" t="s">
        <v>183</v>
      </c>
    </row>
    <row r="37" spans="1:10" ht="15">
      <c r="A37" s="106" t="s">
        <v>53</v>
      </c>
      <c r="B37" s="186">
        <v>1652517910</v>
      </c>
      <c r="C37" s="186">
        <v>1725553000</v>
      </c>
      <c r="D37" s="189">
        <v>95.77</v>
      </c>
      <c r="E37" s="186" t="s">
        <v>183</v>
      </c>
      <c r="F37" s="186" t="s">
        <v>183</v>
      </c>
      <c r="G37" s="189" t="s">
        <v>183</v>
      </c>
      <c r="H37" s="186" t="s">
        <v>183</v>
      </c>
      <c r="I37" s="186" t="s">
        <v>183</v>
      </c>
      <c r="J37" s="189" t="s">
        <v>183</v>
      </c>
    </row>
    <row r="38" spans="1:10" ht="15">
      <c r="A38" s="106" t="s">
        <v>942</v>
      </c>
      <c r="B38" s="186">
        <v>369034</v>
      </c>
      <c r="C38" s="186">
        <v>175000</v>
      </c>
      <c r="D38" s="189">
        <v>210.88</v>
      </c>
      <c r="E38" s="186">
        <v>7215676</v>
      </c>
      <c r="F38" s="186">
        <v>7215676</v>
      </c>
      <c r="G38" s="189">
        <v>100</v>
      </c>
      <c r="H38" s="186">
        <v>8872225</v>
      </c>
      <c r="I38" s="186">
        <v>9528100</v>
      </c>
      <c r="J38" s="189">
        <v>93.12</v>
      </c>
    </row>
    <row r="39" spans="1:10" ht="15">
      <c r="A39" s="106" t="s">
        <v>954</v>
      </c>
      <c r="B39" s="186" t="s">
        <v>183</v>
      </c>
      <c r="C39" s="186" t="s">
        <v>183</v>
      </c>
      <c r="D39" s="189" t="s">
        <v>183</v>
      </c>
      <c r="E39" s="186">
        <v>300411</v>
      </c>
      <c r="F39" s="186">
        <v>493000</v>
      </c>
      <c r="G39" s="189">
        <v>60.940000000000005</v>
      </c>
      <c r="H39" s="186">
        <v>1587652</v>
      </c>
      <c r="I39" s="186">
        <v>4151400</v>
      </c>
      <c r="J39" s="189">
        <v>38.24</v>
      </c>
    </row>
    <row r="40" spans="1:10" ht="15">
      <c r="A40" s="106" t="s">
        <v>955</v>
      </c>
      <c r="B40" s="186">
        <v>697</v>
      </c>
      <c r="C40" s="186" t="s">
        <v>183</v>
      </c>
      <c r="D40" s="189" t="s">
        <v>183</v>
      </c>
      <c r="E40" s="186">
        <v>3498023</v>
      </c>
      <c r="F40" s="186">
        <v>3498024</v>
      </c>
      <c r="G40" s="189">
        <v>100</v>
      </c>
      <c r="H40" s="186" t="s">
        <v>183</v>
      </c>
      <c r="I40" s="186" t="s">
        <v>183</v>
      </c>
      <c r="J40" s="189" t="s">
        <v>183</v>
      </c>
    </row>
    <row r="41" spans="1:10" ht="15">
      <c r="A41" s="106" t="s">
        <v>1057</v>
      </c>
      <c r="B41" s="186">
        <v>40663</v>
      </c>
      <c r="C41" s="186">
        <v>12000</v>
      </c>
      <c r="D41" s="189">
        <v>338.85999999999996</v>
      </c>
      <c r="E41" s="186">
        <v>4493132</v>
      </c>
      <c r="F41" s="186">
        <v>4638000</v>
      </c>
      <c r="G41" s="189">
        <v>96.88</v>
      </c>
      <c r="H41" s="186" t="s">
        <v>183</v>
      </c>
      <c r="I41" s="186">
        <v>50000</v>
      </c>
      <c r="J41" s="189" t="s">
        <v>183</v>
      </c>
    </row>
    <row r="42" spans="1:10" ht="15">
      <c r="A42" s="106" t="s">
        <v>54</v>
      </c>
      <c r="B42" s="186">
        <v>470</v>
      </c>
      <c r="C42" s="186">
        <v>5000</v>
      </c>
      <c r="D42" s="189">
        <v>9.4</v>
      </c>
      <c r="E42" s="186">
        <v>5821767</v>
      </c>
      <c r="F42" s="186">
        <v>6398000</v>
      </c>
      <c r="G42" s="189">
        <v>90.990000000000009</v>
      </c>
      <c r="H42" s="186">
        <v>273688</v>
      </c>
      <c r="I42" s="186">
        <v>300000</v>
      </c>
      <c r="J42" s="189">
        <v>91.23</v>
      </c>
    </row>
    <row r="43" spans="1:10" ht="15">
      <c r="A43" s="106" t="s">
        <v>956</v>
      </c>
      <c r="B43" s="186" t="s">
        <v>183</v>
      </c>
      <c r="C43" s="186" t="s">
        <v>183</v>
      </c>
      <c r="D43" s="189" t="s">
        <v>183</v>
      </c>
      <c r="E43" s="186">
        <v>1430286</v>
      </c>
      <c r="F43" s="186">
        <v>1451000</v>
      </c>
      <c r="G43" s="189">
        <v>98.570000000000007</v>
      </c>
      <c r="H43" s="186" t="s">
        <v>183</v>
      </c>
      <c r="I43" s="186" t="s">
        <v>183</v>
      </c>
      <c r="J43" s="189" t="s">
        <v>183</v>
      </c>
    </row>
    <row r="44" spans="1:10" ht="15">
      <c r="A44" s="106" t="s">
        <v>1061</v>
      </c>
      <c r="B44" s="186">
        <v>2771305</v>
      </c>
      <c r="C44" s="186">
        <v>2600000</v>
      </c>
      <c r="D44" s="189">
        <v>106.59</v>
      </c>
      <c r="E44" s="186">
        <v>12166879</v>
      </c>
      <c r="F44" s="186">
        <v>12375000</v>
      </c>
      <c r="G44" s="189">
        <v>98.32</v>
      </c>
      <c r="H44" s="186">
        <v>3590338</v>
      </c>
      <c r="I44" s="186">
        <v>5835000</v>
      </c>
      <c r="J44" s="189">
        <v>61.529999999999994</v>
      </c>
    </row>
    <row r="45" spans="1:10" ht="15">
      <c r="A45" s="106" t="s">
        <v>957</v>
      </c>
      <c r="B45" s="186" t="s">
        <v>183</v>
      </c>
      <c r="C45" s="186" t="s">
        <v>183</v>
      </c>
      <c r="D45" s="189" t="s">
        <v>183</v>
      </c>
      <c r="E45" s="186">
        <v>10657282</v>
      </c>
      <c r="F45" s="186">
        <v>10670000</v>
      </c>
      <c r="G45" s="189">
        <v>99.88</v>
      </c>
      <c r="H45" s="186" t="s">
        <v>183</v>
      </c>
      <c r="I45" s="186" t="s">
        <v>183</v>
      </c>
      <c r="J45" s="189" t="s">
        <v>183</v>
      </c>
    </row>
    <row r="46" spans="1:10" ht="15">
      <c r="A46" s="106" t="s">
        <v>783</v>
      </c>
      <c r="B46" s="186">
        <v>2577</v>
      </c>
      <c r="C46" s="186">
        <v>2000</v>
      </c>
      <c r="D46" s="189">
        <v>128.85</v>
      </c>
      <c r="E46" s="186">
        <v>12848388</v>
      </c>
      <c r="F46" s="186">
        <v>12851000</v>
      </c>
      <c r="G46" s="189">
        <v>99.98</v>
      </c>
      <c r="H46" s="186">
        <v>72275</v>
      </c>
      <c r="I46" s="186">
        <v>300000</v>
      </c>
      <c r="J46" s="189">
        <v>24.09</v>
      </c>
    </row>
    <row r="47" spans="1:10" ht="15">
      <c r="A47" s="106" t="s">
        <v>958</v>
      </c>
      <c r="B47" s="186">
        <v>2602</v>
      </c>
      <c r="C47" s="186">
        <v>10000</v>
      </c>
      <c r="D47" s="189">
        <v>26.02</v>
      </c>
      <c r="E47" s="186">
        <v>4359058</v>
      </c>
      <c r="F47" s="186">
        <v>4512901</v>
      </c>
      <c r="G47" s="189">
        <v>96.59</v>
      </c>
      <c r="H47" s="186">
        <v>451224</v>
      </c>
      <c r="I47" s="186">
        <v>636300</v>
      </c>
      <c r="J47" s="189">
        <v>70.91</v>
      </c>
    </row>
    <row r="48" spans="1:10" ht="15">
      <c r="A48" s="106" t="s">
        <v>1058</v>
      </c>
      <c r="B48" s="186">
        <v>17167562</v>
      </c>
      <c r="C48" s="186">
        <v>24371000</v>
      </c>
      <c r="D48" s="189">
        <v>70.44</v>
      </c>
      <c r="E48" s="186">
        <v>8176341</v>
      </c>
      <c r="F48" s="186">
        <v>8215000</v>
      </c>
      <c r="G48" s="189">
        <v>99.53</v>
      </c>
      <c r="H48" s="186">
        <v>663531</v>
      </c>
      <c r="I48" s="186">
        <v>680600</v>
      </c>
      <c r="J48" s="189">
        <v>97.49</v>
      </c>
    </row>
    <row r="49" spans="1:10" ht="15">
      <c r="A49" s="106" t="s">
        <v>1059</v>
      </c>
      <c r="B49" s="186" t="s">
        <v>183</v>
      </c>
      <c r="C49" s="186" t="s">
        <v>183</v>
      </c>
      <c r="D49" s="189" t="s">
        <v>183</v>
      </c>
      <c r="E49" s="186">
        <v>1105765</v>
      </c>
      <c r="F49" s="186">
        <v>1302000</v>
      </c>
      <c r="G49" s="189">
        <v>84.93</v>
      </c>
      <c r="H49" s="186" t="s">
        <v>183</v>
      </c>
      <c r="I49" s="186" t="s">
        <v>183</v>
      </c>
      <c r="J49" s="189" t="s">
        <v>183</v>
      </c>
    </row>
    <row r="50" spans="1:10" ht="15">
      <c r="A50" s="106" t="s">
        <v>55</v>
      </c>
      <c r="B50" s="186">
        <v>2725</v>
      </c>
      <c r="C50" s="186">
        <v>3000</v>
      </c>
      <c r="D50" s="189">
        <v>90.83</v>
      </c>
      <c r="E50" s="186">
        <v>7675790</v>
      </c>
      <c r="F50" s="186">
        <v>9030362</v>
      </c>
      <c r="G50" s="189">
        <v>85</v>
      </c>
      <c r="H50" s="186">
        <v>1142854</v>
      </c>
      <c r="I50" s="186">
        <v>1800000</v>
      </c>
      <c r="J50" s="189">
        <v>63.49</v>
      </c>
    </row>
    <row r="51" spans="1:10" ht="15">
      <c r="A51" s="106" t="s">
        <v>182</v>
      </c>
      <c r="B51" s="186">
        <v>174247375</v>
      </c>
      <c r="C51" s="186">
        <v>141286000</v>
      </c>
      <c r="D51" s="189">
        <v>123.33000000000001</v>
      </c>
      <c r="E51" s="186">
        <v>16886629</v>
      </c>
      <c r="F51" s="186">
        <v>19957000</v>
      </c>
      <c r="G51" s="189">
        <v>84.61999999999999</v>
      </c>
      <c r="H51" s="186">
        <v>1399295</v>
      </c>
      <c r="I51" s="186">
        <v>1575400</v>
      </c>
      <c r="J51" s="189">
        <v>88.82</v>
      </c>
    </row>
    <row r="52" spans="1:10" ht="15">
      <c r="A52" s="106" t="s">
        <v>1289</v>
      </c>
      <c r="B52" s="186" t="s">
        <v>183</v>
      </c>
      <c r="C52" s="186" t="s">
        <v>183</v>
      </c>
      <c r="D52" s="189" t="s">
        <v>183</v>
      </c>
      <c r="E52" s="186">
        <v>10000000</v>
      </c>
      <c r="F52" s="186">
        <v>10000000</v>
      </c>
      <c r="G52" s="189">
        <v>100</v>
      </c>
      <c r="H52" s="186">
        <v>12000000</v>
      </c>
      <c r="I52" s="186">
        <v>12000000</v>
      </c>
      <c r="J52" s="189">
        <v>100</v>
      </c>
    </row>
    <row r="53" spans="1:10" ht="15">
      <c r="A53" s="106" t="s">
        <v>1060</v>
      </c>
      <c r="B53" s="186" t="s">
        <v>183</v>
      </c>
      <c r="C53" s="186" t="s">
        <v>183</v>
      </c>
      <c r="D53" s="189" t="s">
        <v>183</v>
      </c>
      <c r="E53" s="186">
        <v>40558218</v>
      </c>
      <c r="F53" s="186">
        <v>35930000</v>
      </c>
      <c r="G53" s="189">
        <v>112.88</v>
      </c>
      <c r="H53" s="186" t="s">
        <v>183</v>
      </c>
      <c r="I53" s="186" t="s">
        <v>183</v>
      </c>
      <c r="J53" s="189" t="s">
        <v>183</v>
      </c>
    </row>
    <row r="54" spans="1:10" ht="17.25" customHeight="1">
      <c r="A54" s="106" t="s">
        <v>979</v>
      </c>
      <c r="B54" s="186">
        <v>1771849</v>
      </c>
      <c r="C54" s="186">
        <v>835000</v>
      </c>
      <c r="D54" s="189">
        <v>212.2</v>
      </c>
      <c r="E54" s="186">
        <v>2272440</v>
      </c>
      <c r="F54" s="186">
        <v>2362000</v>
      </c>
      <c r="G54" s="189">
        <v>96.21</v>
      </c>
      <c r="H54" s="186" t="s">
        <v>183</v>
      </c>
      <c r="I54" s="186" t="s">
        <v>183</v>
      </c>
      <c r="J54" s="189" t="s">
        <v>183</v>
      </c>
    </row>
    <row r="55" spans="1:10" ht="17.25" customHeight="1">
      <c r="A55" s="135" t="s">
        <v>34</v>
      </c>
      <c r="B55" s="170">
        <f>SUM(B5:B54)</f>
        <v>2201101225</v>
      </c>
      <c r="C55" s="170">
        <f>SUM(C5:C54)</f>
        <v>2238261000</v>
      </c>
      <c r="D55" s="192">
        <f>B55/C55*100</f>
        <v>98.339792588978682</v>
      </c>
      <c r="E55" s="170">
        <f>SUM(E5:E54)</f>
        <v>3182364125</v>
      </c>
      <c r="F55" s="170">
        <f>SUM(F5:F54)</f>
        <v>3229695000</v>
      </c>
      <c r="G55" s="192">
        <f>E55/F55*100</f>
        <v>98.534509450582803</v>
      </c>
      <c r="H55" s="170">
        <f>SUM(H5:H54)</f>
        <v>354511708</v>
      </c>
      <c r="I55" s="170">
        <f>SUM(I5:I54)</f>
        <v>427000000</v>
      </c>
      <c r="J55" s="192">
        <f>H55/I55*100</f>
        <v>83.023819203747067</v>
      </c>
    </row>
    <row r="56" spans="1:10" ht="17.25" customHeight="1">
      <c r="A56" s="35"/>
      <c r="B56" s="35"/>
      <c r="C56" s="35"/>
      <c r="D56" s="193"/>
      <c r="E56" s="35"/>
      <c r="F56" s="35"/>
      <c r="G56" s="193"/>
      <c r="H56" s="35"/>
      <c r="I56" s="35"/>
      <c r="J56" s="193"/>
    </row>
    <row r="57" spans="1:10" ht="17.25" customHeight="1">
      <c r="A57" s="35"/>
      <c r="B57" s="35"/>
      <c r="C57" s="35"/>
      <c r="D57" s="193"/>
      <c r="E57" s="35"/>
      <c r="F57" s="35"/>
      <c r="G57" s="193"/>
      <c r="H57" s="35"/>
      <c r="I57" s="35"/>
      <c r="J57" s="193"/>
    </row>
    <row r="58" spans="1:10" ht="17.25" customHeight="1">
      <c r="A58" s="35"/>
      <c r="B58" s="35"/>
      <c r="C58" s="35"/>
      <c r="D58" s="193"/>
      <c r="E58" s="35"/>
      <c r="F58" s="35"/>
      <c r="G58" s="193"/>
      <c r="H58" s="35"/>
      <c r="I58" s="35"/>
      <c r="J58" s="193"/>
    </row>
    <row r="59" spans="1:10" ht="17.25" customHeight="1">
      <c r="A59" s="35"/>
      <c r="B59" s="35"/>
      <c r="C59" s="35"/>
      <c r="D59" s="193"/>
      <c r="E59" s="35"/>
      <c r="F59" s="35"/>
      <c r="G59" s="193"/>
      <c r="H59" s="35"/>
      <c r="I59" s="35"/>
      <c r="J59" s="193"/>
    </row>
    <row r="60" spans="1:10" ht="17.25" customHeight="1">
      <c r="A60" s="35"/>
      <c r="B60" s="35"/>
      <c r="C60" s="35"/>
      <c r="D60" s="193"/>
      <c r="E60" s="35"/>
      <c r="F60" s="35"/>
      <c r="G60" s="193"/>
      <c r="H60" s="35"/>
      <c r="I60" s="35"/>
      <c r="J60" s="193"/>
    </row>
    <row r="61" spans="1:10" ht="17.25" customHeight="1">
      <c r="A61" s="35"/>
      <c r="B61" s="35"/>
      <c r="C61" s="35"/>
      <c r="D61" s="193"/>
      <c r="E61" s="35"/>
      <c r="F61" s="35"/>
      <c r="G61" s="193"/>
      <c r="H61" s="35"/>
      <c r="I61" s="35"/>
      <c r="J61" s="193"/>
    </row>
    <row r="62" spans="1:10" ht="17.25" customHeight="1">
      <c r="A62" s="35"/>
      <c r="B62" s="35"/>
      <c r="C62" s="35"/>
      <c r="D62" s="193"/>
      <c r="E62" s="35"/>
      <c r="F62" s="35"/>
      <c r="G62" s="193"/>
      <c r="H62" s="35"/>
      <c r="I62" s="35"/>
      <c r="J62" s="193"/>
    </row>
    <row r="63" spans="1:10" ht="17.25" customHeight="1">
      <c r="A63" s="35"/>
      <c r="B63" s="35"/>
      <c r="C63" s="35"/>
      <c r="D63" s="193"/>
      <c r="E63" s="35"/>
      <c r="F63" s="35"/>
      <c r="G63" s="193"/>
      <c r="H63" s="35"/>
      <c r="I63" s="35"/>
      <c r="J63" s="193"/>
    </row>
    <row r="64" spans="1:10" ht="17.25" customHeight="1">
      <c r="A64" s="35"/>
      <c r="B64" s="35" t="s">
        <v>785</v>
      </c>
      <c r="C64" s="35"/>
      <c r="D64" s="193"/>
      <c r="E64" s="35"/>
      <c r="F64" s="35"/>
      <c r="G64" s="193"/>
      <c r="H64" s="35"/>
      <c r="I64" s="35"/>
      <c r="J64" s="193"/>
    </row>
    <row r="65" spans="1:10" ht="17.25" customHeight="1">
      <c r="A65" s="35"/>
      <c r="B65" s="35"/>
      <c r="C65" s="35"/>
      <c r="D65" s="193"/>
      <c r="E65" s="35"/>
      <c r="F65" s="35"/>
      <c r="G65" s="193"/>
      <c r="H65" s="35"/>
      <c r="I65" s="35"/>
      <c r="J65" s="193"/>
    </row>
    <row r="66" spans="1:10" ht="17.25" customHeight="1">
      <c r="A66" s="35"/>
      <c r="B66" s="35"/>
      <c r="C66" s="35"/>
      <c r="D66" s="193"/>
      <c r="E66" s="35"/>
      <c r="F66" s="35"/>
      <c r="G66" s="193"/>
      <c r="H66" s="35"/>
      <c r="I66" s="35"/>
      <c r="J66" s="193"/>
    </row>
    <row r="67" spans="1:10" ht="17.25" customHeight="1">
      <c r="A67" s="35"/>
      <c r="B67" s="35"/>
      <c r="C67" s="35"/>
      <c r="D67" s="193"/>
      <c r="E67" s="35"/>
      <c r="F67" s="35"/>
      <c r="G67" s="193"/>
      <c r="H67" s="35"/>
      <c r="I67" s="35"/>
      <c r="J67" s="193"/>
    </row>
    <row r="68" spans="1:10" ht="17.25" customHeight="1">
      <c r="A68" s="35"/>
      <c r="B68" s="35"/>
      <c r="C68" s="35"/>
      <c r="D68" s="193"/>
      <c r="E68" s="35"/>
      <c r="F68" s="35"/>
      <c r="G68" s="193"/>
      <c r="H68" s="35"/>
      <c r="I68" s="35"/>
      <c r="J68" s="193"/>
    </row>
    <row r="69" spans="1:10" ht="17.25" customHeight="1">
      <c r="A69" s="35"/>
      <c r="B69" s="35"/>
      <c r="C69" s="35"/>
      <c r="D69" s="193"/>
      <c r="E69" s="35"/>
      <c r="F69" s="35"/>
      <c r="G69" s="193"/>
      <c r="H69" s="35"/>
      <c r="I69" s="35"/>
      <c r="J69" s="193"/>
    </row>
    <row r="70" spans="1:10" ht="17.25" customHeight="1">
      <c r="A70" s="35"/>
      <c r="B70" s="35"/>
      <c r="C70" s="35"/>
      <c r="D70" s="193"/>
      <c r="E70" s="35"/>
      <c r="F70" s="35"/>
      <c r="G70" s="193"/>
      <c r="H70" s="35"/>
      <c r="I70" s="35"/>
      <c r="J70" s="193"/>
    </row>
    <row r="71" spans="1:10" ht="17.25" customHeight="1">
      <c r="A71" s="35"/>
      <c r="B71" s="35"/>
      <c r="C71" s="35"/>
      <c r="D71" s="193"/>
      <c r="E71" s="35"/>
      <c r="F71" s="35"/>
      <c r="G71" s="193"/>
      <c r="H71" s="35"/>
      <c r="I71" s="35"/>
      <c r="J71" s="193"/>
    </row>
    <row r="72" spans="1:10" ht="17.25" customHeight="1">
      <c r="A72" s="35"/>
      <c r="B72" s="35"/>
      <c r="C72" s="35"/>
      <c r="D72" s="193"/>
      <c r="E72" s="35"/>
      <c r="F72" s="35"/>
      <c r="G72" s="193"/>
      <c r="H72" s="35"/>
      <c r="I72" s="35"/>
      <c r="J72" s="193"/>
    </row>
    <row r="73" spans="1:10" ht="17.25" customHeight="1">
      <c r="A73" s="35"/>
      <c r="B73" s="35"/>
      <c r="C73" s="35"/>
      <c r="D73" s="193"/>
      <c r="E73" s="35"/>
      <c r="F73" s="35"/>
      <c r="G73" s="193"/>
      <c r="H73" s="35"/>
      <c r="I73" s="35"/>
      <c r="J73" s="193"/>
    </row>
    <row r="74" spans="1:10" ht="17.25" customHeight="1">
      <c r="A74" s="35"/>
      <c r="B74" s="35"/>
      <c r="C74" s="35"/>
      <c r="D74" s="193"/>
      <c r="E74" s="35"/>
      <c r="F74" s="35"/>
      <c r="G74" s="193"/>
      <c r="H74" s="35"/>
      <c r="I74" s="35"/>
      <c r="J74" s="193"/>
    </row>
    <row r="75" spans="1:10" ht="17.25" customHeight="1">
      <c r="A75" s="35"/>
      <c r="B75" s="35"/>
      <c r="C75" s="35"/>
      <c r="D75" s="193"/>
      <c r="E75" s="35"/>
      <c r="F75" s="35"/>
      <c r="G75" s="193"/>
      <c r="H75" s="35"/>
      <c r="I75" s="35"/>
      <c r="J75" s="193"/>
    </row>
    <row r="76" spans="1:10" ht="17.25" customHeight="1">
      <c r="A76" s="35"/>
      <c r="B76" s="35"/>
      <c r="C76" s="35"/>
      <c r="D76" s="193"/>
      <c r="E76" s="35"/>
      <c r="F76" s="35"/>
      <c r="G76" s="193"/>
      <c r="H76" s="35"/>
      <c r="I76" s="35"/>
      <c r="J76" s="193"/>
    </row>
    <row r="77" spans="1:10" ht="17.25" customHeight="1">
      <c r="A77" s="35"/>
      <c r="B77" s="35"/>
      <c r="C77" s="35"/>
      <c r="D77" s="193"/>
      <c r="E77" s="35"/>
      <c r="F77" s="35"/>
      <c r="G77" s="193"/>
      <c r="H77" s="35"/>
      <c r="I77" s="35"/>
      <c r="J77" s="193"/>
    </row>
    <row r="78" spans="1:10" ht="17.25" customHeight="1">
      <c r="A78" s="35"/>
      <c r="B78" s="35"/>
      <c r="C78" s="35"/>
      <c r="D78" s="193"/>
      <c r="E78" s="35"/>
      <c r="F78" s="35"/>
      <c r="G78" s="193"/>
      <c r="H78" s="35"/>
      <c r="I78" s="35"/>
      <c r="J78" s="193"/>
    </row>
    <row r="79" spans="1:10" ht="17.25" customHeight="1">
      <c r="A79" s="35"/>
      <c r="B79" s="35"/>
      <c r="C79" s="35"/>
      <c r="D79" s="193"/>
      <c r="E79" s="35"/>
      <c r="F79" s="35"/>
      <c r="G79" s="193"/>
      <c r="H79" s="35"/>
      <c r="I79" s="35"/>
      <c r="J79" s="193"/>
    </row>
    <row r="80" spans="1:10" ht="17.25" customHeight="1">
      <c r="A80" s="35"/>
      <c r="B80" s="35"/>
      <c r="C80" s="35"/>
      <c r="D80" s="193"/>
      <c r="E80" s="35"/>
      <c r="F80" s="35"/>
      <c r="G80" s="193"/>
      <c r="H80" s="35"/>
      <c r="I80" s="35"/>
      <c r="J80" s="193"/>
    </row>
    <row r="81" spans="1:10" ht="17.25" customHeight="1">
      <c r="A81" s="35"/>
      <c r="B81" s="35"/>
      <c r="C81" s="35"/>
      <c r="D81" s="193"/>
      <c r="E81" s="35"/>
      <c r="F81" s="35"/>
      <c r="G81" s="193"/>
      <c r="H81" s="35"/>
      <c r="I81" s="35"/>
      <c r="J81" s="193"/>
    </row>
    <row r="82" spans="1:10" ht="17.25" customHeight="1">
      <c r="A82" s="35"/>
      <c r="B82" s="35"/>
      <c r="C82" s="35"/>
      <c r="D82" s="193"/>
      <c r="E82" s="35"/>
      <c r="F82" s="35"/>
      <c r="G82" s="193"/>
      <c r="H82" s="35"/>
      <c r="I82" s="35"/>
      <c r="J82" s="193"/>
    </row>
    <row r="83" spans="1:10" ht="17.25" customHeight="1">
      <c r="A83" s="35"/>
      <c r="B83" s="35"/>
      <c r="C83" s="35"/>
      <c r="D83" s="193"/>
      <c r="E83" s="35"/>
      <c r="F83" s="35"/>
      <c r="G83" s="193"/>
      <c r="H83" s="35"/>
      <c r="I83" s="35"/>
      <c r="J83" s="193"/>
    </row>
    <row r="84" spans="1:10" ht="17.25" customHeight="1">
      <c r="A84" s="35"/>
      <c r="B84" s="35"/>
      <c r="C84" s="35"/>
      <c r="D84" s="193"/>
      <c r="E84" s="35"/>
      <c r="F84" s="35"/>
      <c r="G84" s="193"/>
      <c r="H84" s="35"/>
      <c r="I84" s="35"/>
      <c r="J84" s="193"/>
    </row>
    <row r="85" spans="1:10" ht="17.25" customHeight="1">
      <c r="A85" s="35"/>
      <c r="B85" s="35"/>
      <c r="C85" s="35"/>
      <c r="D85" s="193"/>
      <c r="E85" s="35"/>
      <c r="F85" s="35"/>
      <c r="G85" s="193"/>
      <c r="H85" s="35"/>
      <c r="I85" s="35"/>
      <c r="J85" s="193"/>
    </row>
    <row r="86" spans="1:10" ht="17.25" customHeight="1">
      <c r="A86" s="35"/>
      <c r="B86" s="35"/>
      <c r="C86" s="35"/>
      <c r="D86" s="193"/>
      <c r="E86" s="35"/>
      <c r="F86" s="35"/>
      <c r="G86" s="193"/>
      <c r="H86" s="35"/>
      <c r="I86" s="35"/>
      <c r="J86" s="193"/>
    </row>
    <row r="87" spans="1:10" ht="17.25" customHeight="1">
      <c r="A87" s="35"/>
      <c r="B87" s="35"/>
      <c r="C87" s="35"/>
      <c r="D87" s="193"/>
      <c r="E87" s="35"/>
      <c r="F87" s="35"/>
      <c r="G87" s="193"/>
      <c r="H87" s="35"/>
      <c r="I87" s="35"/>
      <c r="J87" s="193"/>
    </row>
    <row r="88" spans="1:10" ht="17.25" customHeight="1">
      <c r="A88" s="35"/>
      <c r="B88" s="35"/>
      <c r="C88" s="35"/>
      <c r="D88" s="193"/>
      <c r="E88" s="35"/>
      <c r="F88" s="35"/>
      <c r="G88" s="193"/>
      <c r="H88" s="35"/>
      <c r="I88" s="35"/>
      <c r="J88" s="193"/>
    </row>
    <row r="89" spans="1:10" ht="17.25" customHeight="1">
      <c r="A89" s="35"/>
      <c r="B89" s="35"/>
      <c r="C89" s="35"/>
      <c r="D89" s="193"/>
      <c r="E89" s="35"/>
      <c r="F89" s="35"/>
      <c r="G89" s="193"/>
      <c r="H89" s="35"/>
      <c r="I89" s="35"/>
      <c r="J89" s="193"/>
    </row>
    <row r="90" spans="1:10" ht="17.25" customHeight="1">
      <c r="A90" s="35"/>
      <c r="B90" s="35"/>
      <c r="C90" s="35"/>
      <c r="D90" s="193"/>
      <c r="E90" s="35"/>
      <c r="F90" s="35"/>
      <c r="G90" s="193"/>
      <c r="H90" s="35"/>
      <c r="I90" s="35"/>
      <c r="J90" s="193"/>
    </row>
    <row r="91" spans="1:10" ht="17.25" customHeight="1">
      <c r="A91" s="35"/>
      <c r="B91" s="35"/>
      <c r="C91" s="35"/>
      <c r="D91" s="193"/>
      <c r="E91" s="35"/>
      <c r="F91" s="35"/>
      <c r="G91" s="193"/>
      <c r="H91" s="35"/>
      <c r="I91" s="35"/>
      <c r="J91" s="193"/>
    </row>
    <row r="92" spans="1:10" ht="17.25" customHeight="1">
      <c r="A92" s="35"/>
      <c r="B92" s="35"/>
      <c r="C92" s="35"/>
      <c r="D92" s="193"/>
      <c r="E92" s="35"/>
      <c r="F92" s="35"/>
      <c r="G92" s="193"/>
      <c r="H92" s="35"/>
      <c r="I92" s="35"/>
      <c r="J92" s="193"/>
    </row>
    <row r="93" spans="1:10" ht="17.25" customHeight="1">
      <c r="A93" s="35"/>
      <c r="B93" s="35"/>
      <c r="C93" s="35"/>
      <c r="D93" s="193"/>
      <c r="E93" s="35"/>
      <c r="F93" s="35"/>
      <c r="G93" s="193"/>
      <c r="H93" s="35"/>
      <c r="I93" s="35"/>
      <c r="J93" s="193"/>
    </row>
    <row r="94" spans="1:10" ht="17.25" customHeight="1">
      <c r="A94" s="35"/>
      <c r="B94" s="35"/>
      <c r="C94" s="35"/>
      <c r="D94" s="193"/>
      <c r="E94" s="35"/>
      <c r="F94" s="35"/>
      <c r="G94" s="193"/>
      <c r="H94" s="35"/>
      <c r="I94" s="35"/>
      <c r="J94" s="193"/>
    </row>
    <row r="95" spans="1:10" ht="17.25" customHeight="1">
      <c r="A95" s="35"/>
      <c r="B95" s="35"/>
      <c r="C95" s="35"/>
      <c r="D95" s="193"/>
      <c r="E95" s="35"/>
      <c r="F95" s="35"/>
      <c r="G95" s="193"/>
      <c r="H95" s="35"/>
      <c r="I95" s="35"/>
      <c r="J95" s="193"/>
    </row>
    <row r="96" spans="1:10" ht="17.25" customHeight="1">
      <c r="A96" s="35"/>
      <c r="B96" s="35"/>
      <c r="C96" s="35"/>
      <c r="D96" s="193"/>
      <c r="E96" s="35"/>
      <c r="F96" s="35"/>
      <c r="G96" s="193"/>
      <c r="H96" s="35"/>
      <c r="I96" s="35"/>
      <c r="J96" s="193"/>
    </row>
    <row r="97" spans="1:10" ht="17.25" customHeight="1">
      <c r="A97" s="35"/>
      <c r="B97" s="35"/>
      <c r="C97" s="35"/>
      <c r="D97" s="193"/>
      <c r="E97" s="35"/>
      <c r="F97" s="35"/>
      <c r="G97" s="193"/>
      <c r="H97" s="35"/>
      <c r="I97" s="35"/>
      <c r="J97" s="193"/>
    </row>
    <row r="98" spans="1:10" ht="17.25" customHeight="1">
      <c r="A98" s="35"/>
      <c r="B98" s="35"/>
      <c r="C98" s="35"/>
      <c r="D98" s="193"/>
      <c r="E98" s="35"/>
      <c r="F98" s="35"/>
      <c r="G98" s="193"/>
      <c r="H98" s="35"/>
      <c r="I98" s="35"/>
      <c r="J98" s="193"/>
    </row>
    <row r="99" spans="1:10" ht="17.25" customHeight="1">
      <c r="A99" s="35"/>
      <c r="B99" s="35"/>
      <c r="C99" s="35"/>
      <c r="D99" s="193"/>
      <c r="E99" s="35"/>
      <c r="F99" s="35"/>
      <c r="G99" s="193"/>
      <c r="H99" s="35"/>
      <c r="I99" s="35"/>
      <c r="J99" s="193"/>
    </row>
    <row r="100" spans="1:10" ht="17.25" customHeight="1">
      <c r="A100" s="35"/>
      <c r="B100" s="35"/>
      <c r="C100" s="35"/>
      <c r="D100" s="193"/>
      <c r="E100" s="35"/>
      <c r="F100" s="35"/>
      <c r="G100" s="193"/>
      <c r="H100" s="35"/>
      <c r="I100" s="35"/>
      <c r="J100" s="193"/>
    </row>
    <row r="101" spans="1:10" ht="17.25" customHeight="1">
      <c r="A101" s="35"/>
      <c r="B101" s="35"/>
      <c r="C101" s="35"/>
      <c r="D101" s="193"/>
      <c r="E101" s="35"/>
      <c r="F101" s="35"/>
      <c r="G101" s="193"/>
      <c r="H101" s="35"/>
      <c r="I101" s="35"/>
      <c r="J101" s="193"/>
    </row>
    <row r="102" spans="1:10" ht="17.25" customHeight="1">
      <c r="A102" s="35"/>
      <c r="B102" s="35"/>
      <c r="C102" s="35"/>
      <c r="D102" s="193"/>
      <c r="E102" s="35"/>
      <c r="F102" s="35"/>
      <c r="G102" s="193"/>
      <c r="H102" s="35"/>
      <c r="I102" s="35"/>
      <c r="J102" s="193"/>
    </row>
    <row r="103" spans="1:10" ht="17.25" customHeight="1">
      <c r="A103" s="35"/>
      <c r="B103" s="35"/>
      <c r="C103" s="35"/>
      <c r="D103" s="193"/>
      <c r="E103" s="35"/>
      <c r="F103" s="35"/>
      <c r="G103" s="193"/>
      <c r="H103" s="35"/>
      <c r="I103" s="35"/>
      <c r="J103" s="193"/>
    </row>
    <row r="104" spans="1:10" ht="17.25" customHeight="1">
      <c r="A104" s="35"/>
      <c r="B104" s="35"/>
      <c r="C104" s="35"/>
      <c r="D104" s="193"/>
      <c r="E104" s="35"/>
      <c r="F104" s="35"/>
      <c r="G104" s="193"/>
      <c r="H104" s="35"/>
      <c r="I104" s="35"/>
      <c r="J104" s="193"/>
    </row>
    <row r="105" spans="1:10" ht="17.25" customHeight="1">
      <c r="A105" s="35"/>
      <c r="B105" s="35"/>
      <c r="C105" s="35"/>
      <c r="D105" s="193"/>
      <c r="E105" s="35"/>
      <c r="F105" s="35"/>
      <c r="G105" s="193"/>
      <c r="H105" s="35"/>
      <c r="I105" s="35"/>
      <c r="J105" s="193"/>
    </row>
    <row r="106" spans="1:10" ht="17.25" customHeight="1">
      <c r="A106" s="35"/>
      <c r="B106" s="35"/>
      <c r="C106" s="35"/>
      <c r="D106" s="193"/>
      <c r="E106" s="35"/>
      <c r="F106" s="35"/>
      <c r="G106" s="193"/>
      <c r="H106" s="35"/>
      <c r="I106" s="35"/>
      <c r="J106" s="193"/>
    </row>
    <row r="107" spans="1:10" ht="17.25" customHeight="1">
      <c r="A107" s="35"/>
      <c r="B107" s="35"/>
      <c r="C107" s="35"/>
      <c r="D107" s="193"/>
      <c r="E107" s="35"/>
      <c r="F107" s="35"/>
      <c r="G107" s="193"/>
      <c r="H107" s="35"/>
      <c r="I107" s="35"/>
      <c r="J107" s="193"/>
    </row>
    <row r="108" spans="1:10" ht="17.25" customHeight="1">
      <c r="A108" s="35"/>
      <c r="B108" s="35"/>
      <c r="C108" s="35"/>
      <c r="D108" s="193"/>
      <c r="E108" s="35"/>
      <c r="F108" s="35"/>
      <c r="G108" s="193"/>
      <c r="H108" s="35"/>
      <c r="I108" s="35"/>
      <c r="J108" s="193"/>
    </row>
    <row r="109" spans="1:10" ht="17.25" customHeight="1">
      <c r="A109" s="35"/>
      <c r="B109" s="35"/>
      <c r="C109" s="35"/>
      <c r="D109" s="193"/>
      <c r="E109" s="35"/>
      <c r="F109" s="35"/>
      <c r="G109" s="193"/>
      <c r="H109" s="35"/>
      <c r="I109" s="35"/>
      <c r="J109" s="193"/>
    </row>
    <row r="110" spans="1:10" ht="17.25" customHeight="1">
      <c r="A110" s="35"/>
    </row>
  </sheetData>
  <mergeCells count="5">
    <mergeCell ref="A1:I1"/>
    <mergeCell ref="B3:D3"/>
    <mergeCell ref="E3:G3"/>
    <mergeCell ref="H3:J3"/>
    <mergeCell ref="A3:A4"/>
  </mergeCells>
  <pageMargins left="0.17" right="0.18124999999999999" top="0.75" bottom="0.64" header="0.25" footer="0.39"/>
  <pageSetup paperSize="9" scale="87" firstPageNumber="8" orientation="landscape" useFirstPageNumber="1" horizontalDpi="300" verticalDpi="300" r:id="rId1"/>
  <headerFooter>
    <oddHeader>&amp;R&amp;"Times New Roman,Regular"Kingdom of Bahrain
Consolidated Final Account
For The Year Ended 31 December 2017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5"/>
  <sheetViews>
    <sheetView showWhiteSpace="0" view="pageBreakPreview" topLeftCell="B1" zoomScaleNormal="100" zoomScaleSheetLayoutView="100" zoomScalePageLayoutView="106" workbookViewId="0">
      <selection activeCell="K35" sqref="K35"/>
    </sheetView>
  </sheetViews>
  <sheetFormatPr defaultColWidth="9.140625" defaultRowHeight="12.75"/>
  <cols>
    <col min="1" max="1" width="33.42578125" style="9" customWidth="1"/>
    <col min="2" max="2" width="12.140625" style="10" customWidth="1"/>
    <col min="3" max="3" width="13.7109375" style="10" bestFit="1" customWidth="1"/>
    <col min="4" max="4" width="12.5703125" style="10" bestFit="1" customWidth="1"/>
    <col min="5" max="5" width="13.7109375" style="10" bestFit="1" customWidth="1"/>
    <col min="6" max="6" width="10.28515625" style="10" bestFit="1" customWidth="1"/>
    <col min="7" max="7" width="9.85546875" style="10" bestFit="1" customWidth="1"/>
    <col min="8" max="8" width="12.5703125" style="10" bestFit="1" customWidth="1"/>
    <col min="9" max="10" width="15.42578125" style="10" bestFit="1" customWidth="1"/>
    <col min="11" max="11" width="15.42578125" style="9" bestFit="1" customWidth="1"/>
    <col min="12" max="16384" width="9.140625" style="9"/>
  </cols>
  <sheetData>
    <row r="1" spans="1:101" s="41" customFormat="1" ht="21.75" customHeight="1">
      <c r="A1" s="259" t="s">
        <v>13</v>
      </c>
      <c r="B1" s="260"/>
      <c r="C1" s="260"/>
      <c r="D1" s="260"/>
      <c r="E1" s="260"/>
      <c r="F1" s="260"/>
      <c r="G1" s="260"/>
      <c r="H1" s="260"/>
      <c r="I1" s="260"/>
      <c r="J1" s="260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</row>
    <row r="2" spans="1:101" ht="14.25" customHeight="1">
      <c r="A2" s="33"/>
      <c r="B2" s="55"/>
      <c r="C2" s="55"/>
      <c r="D2" s="55"/>
      <c r="E2" s="55"/>
      <c r="F2" s="55"/>
      <c r="G2" s="55"/>
      <c r="H2" s="55"/>
      <c r="I2" s="55"/>
      <c r="J2" s="55"/>
      <c r="K2" s="45" t="s">
        <v>58</v>
      </c>
    </row>
    <row r="3" spans="1:101" s="10" customFormat="1" ht="39" customHeight="1">
      <c r="A3" s="63" t="s">
        <v>74</v>
      </c>
      <c r="B3" s="63" t="s">
        <v>18</v>
      </c>
      <c r="C3" s="63" t="s">
        <v>19</v>
      </c>
      <c r="D3" s="63" t="s">
        <v>720</v>
      </c>
      <c r="E3" s="63" t="s">
        <v>770</v>
      </c>
      <c r="F3" s="63" t="s">
        <v>21</v>
      </c>
      <c r="G3" s="63" t="s">
        <v>22</v>
      </c>
      <c r="H3" s="63" t="s">
        <v>721</v>
      </c>
      <c r="I3" s="63" t="s">
        <v>32</v>
      </c>
      <c r="J3" s="63" t="s">
        <v>33</v>
      </c>
      <c r="K3" s="63" t="s">
        <v>1055</v>
      </c>
    </row>
    <row r="4" spans="1:101" s="42" customFormat="1">
      <c r="A4" s="106" t="s">
        <v>47</v>
      </c>
      <c r="B4" s="171">
        <v>0</v>
      </c>
      <c r="C4" s="172">
        <v>44568845</v>
      </c>
      <c r="D4" s="172">
        <v>6178452</v>
      </c>
      <c r="E4" s="172">
        <v>54092</v>
      </c>
      <c r="F4" s="171">
        <v>0</v>
      </c>
      <c r="G4" s="172">
        <v>63484</v>
      </c>
      <c r="H4" s="172">
        <v>889393</v>
      </c>
      <c r="I4" s="172">
        <v>51754266</v>
      </c>
      <c r="J4" s="172">
        <v>50982000</v>
      </c>
      <c r="K4" s="173">
        <v>50947296</v>
      </c>
    </row>
    <row r="5" spans="1:101" s="42" customFormat="1">
      <c r="A5" s="106" t="s">
        <v>180</v>
      </c>
      <c r="B5" s="171">
        <v>0</v>
      </c>
      <c r="C5" s="171">
        <v>0</v>
      </c>
      <c r="D5" s="172">
        <v>821</v>
      </c>
      <c r="E5" s="171">
        <v>0</v>
      </c>
      <c r="F5" s="171">
        <v>0</v>
      </c>
      <c r="G5" s="171">
        <v>0</v>
      </c>
      <c r="H5" s="171">
        <v>0</v>
      </c>
      <c r="I5" s="172">
        <v>821</v>
      </c>
      <c r="J5" s="172">
        <v>5000</v>
      </c>
      <c r="K5" s="173">
        <v>3546</v>
      </c>
    </row>
    <row r="6" spans="1:101" s="42" customFormat="1">
      <c r="A6" s="106" t="s">
        <v>49</v>
      </c>
      <c r="B6" s="171">
        <v>0</v>
      </c>
      <c r="C6" s="172">
        <v>456700</v>
      </c>
      <c r="D6" s="171">
        <v>0</v>
      </c>
      <c r="E6" s="171">
        <v>0</v>
      </c>
      <c r="F6" s="171">
        <v>0</v>
      </c>
      <c r="G6" s="171">
        <v>0</v>
      </c>
      <c r="H6" s="171">
        <v>0</v>
      </c>
      <c r="I6" s="172">
        <v>456700</v>
      </c>
      <c r="J6" s="172">
        <v>2055000</v>
      </c>
      <c r="K6" s="173">
        <v>1603334</v>
      </c>
    </row>
    <row r="7" spans="1:101" s="42" customFormat="1">
      <c r="A7" s="106" t="s">
        <v>946</v>
      </c>
      <c r="B7" s="171">
        <v>0</v>
      </c>
      <c r="C7" s="172">
        <v>7961130</v>
      </c>
      <c r="D7" s="172">
        <v>8768</v>
      </c>
      <c r="E7" s="172">
        <v>37072</v>
      </c>
      <c r="F7" s="171">
        <v>0</v>
      </c>
      <c r="G7" s="172">
        <v>3100</v>
      </c>
      <c r="H7" s="172">
        <v>15912183</v>
      </c>
      <c r="I7" s="172">
        <v>23922253</v>
      </c>
      <c r="J7" s="172">
        <v>16644000</v>
      </c>
      <c r="K7" s="173">
        <v>15126414</v>
      </c>
    </row>
    <row r="8" spans="1:101" s="42" customFormat="1">
      <c r="A8" s="106" t="s">
        <v>959</v>
      </c>
      <c r="B8" s="171">
        <v>0</v>
      </c>
      <c r="C8" s="172">
        <v>15805</v>
      </c>
      <c r="D8" s="172">
        <v>153804</v>
      </c>
      <c r="E8" s="171">
        <v>0</v>
      </c>
      <c r="F8" s="171">
        <v>0</v>
      </c>
      <c r="G8" s="172">
        <v>72229</v>
      </c>
      <c r="H8" s="172">
        <v>274297</v>
      </c>
      <c r="I8" s="172">
        <v>516135</v>
      </c>
      <c r="J8" s="172">
        <v>1611000</v>
      </c>
      <c r="K8" s="173">
        <v>843390</v>
      </c>
    </row>
    <row r="9" spans="1:101" s="42" customFormat="1">
      <c r="A9" s="106" t="s">
        <v>51</v>
      </c>
      <c r="B9" s="171">
        <v>0</v>
      </c>
      <c r="C9" s="172">
        <v>14130</v>
      </c>
      <c r="D9" s="172">
        <v>33026688</v>
      </c>
      <c r="E9" s="172">
        <v>282190</v>
      </c>
      <c r="F9" s="171">
        <v>0</v>
      </c>
      <c r="G9" s="172">
        <v>7720</v>
      </c>
      <c r="H9" s="172">
        <v>398481</v>
      </c>
      <c r="I9" s="172">
        <v>33729209</v>
      </c>
      <c r="J9" s="172">
        <v>39845000</v>
      </c>
      <c r="K9" s="173">
        <v>43249123</v>
      </c>
    </row>
    <row r="10" spans="1:101" s="42" customFormat="1">
      <c r="A10" s="106" t="s">
        <v>952</v>
      </c>
      <c r="B10" s="171">
        <v>0</v>
      </c>
      <c r="C10" s="172">
        <v>4524683</v>
      </c>
      <c r="D10" s="172">
        <v>354477</v>
      </c>
      <c r="E10" s="172">
        <v>105062</v>
      </c>
      <c r="F10" s="171">
        <v>0</v>
      </c>
      <c r="G10" s="172">
        <v>39575</v>
      </c>
      <c r="H10" s="172">
        <v>58002</v>
      </c>
      <c r="I10" s="172">
        <v>5081799</v>
      </c>
      <c r="J10" s="172">
        <v>3351000</v>
      </c>
      <c r="K10" s="173">
        <v>3321518</v>
      </c>
    </row>
    <row r="11" spans="1:101" s="42" customFormat="1">
      <c r="A11" s="106" t="s">
        <v>1292</v>
      </c>
      <c r="B11" s="171">
        <v>0</v>
      </c>
      <c r="C11" s="172">
        <v>7500</v>
      </c>
      <c r="D11" s="171">
        <v>0</v>
      </c>
      <c r="E11" s="172">
        <v>2000</v>
      </c>
      <c r="F11" s="171">
        <v>0</v>
      </c>
      <c r="G11" s="171">
        <v>0</v>
      </c>
      <c r="H11" s="172">
        <v>72649</v>
      </c>
      <c r="I11" s="172">
        <v>82149</v>
      </c>
      <c r="J11" s="172">
        <v>17000</v>
      </c>
      <c r="K11" s="173">
        <v>51280</v>
      </c>
    </row>
    <row r="12" spans="1:101" s="42" customFormat="1">
      <c r="A12" s="87" t="s">
        <v>1056</v>
      </c>
      <c r="B12" s="171">
        <v>0</v>
      </c>
      <c r="C12" s="172">
        <v>5310</v>
      </c>
      <c r="D12" s="171">
        <v>1625</v>
      </c>
      <c r="E12" s="171">
        <v>997</v>
      </c>
      <c r="F12" s="171">
        <v>0</v>
      </c>
      <c r="G12" s="172">
        <v>1140</v>
      </c>
      <c r="H12" s="172">
        <v>155</v>
      </c>
      <c r="I12" s="172">
        <v>9227</v>
      </c>
      <c r="J12" s="172">
        <v>29000</v>
      </c>
      <c r="K12" s="173">
        <v>13941</v>
      </c>
    </row>
    <row r="13" spans="1:101" s="42" customFormat="1">
      <c r="A13" s="106" t="s">
        <v>941</v>
      </c>
      <c r="B13" s="171">
        <v>0</v>
      </c>
      <c r="C13" s="172">
        <v>18514293</v>
      </c>
      <c r="D13" s="172">
        <v>810392</v>
      </c>
      <c r="E13" s="172">
        <v>10789499</v>
      </c>
      <c r="F13" s="171">
        <v>0</v>
      </c>
      <c r="G13" s="171">
        <v>0</v>
      </c>
      <c r="H13" s="172">
        <v>308610</v>
      </c>
      <c r="I13" s="172">
        <v>30422794</v>
      </c>
      <c r="J13" s="172">
        <v>18264000</v>
      </c>
      <c r="K13" s="173">
        <v>21332657</v>
      </c>
    </row>
    <row r="14" spans="1:101" s="43" customFormat="1">
      <c r="A14" s="106" t="s">
        <v>181</v>
      </c>
      <c r="B14" s="171">
        <v>0</v>
      </c>
      <c r="C14" s="172">
        <v>10460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2">
        <v>10460</v>
      </c>
      <c r="J14" s="172">
        <v>35000</v>
      </c>
      <c r="K14" s="173">
        <v>73874</v>
      </c>
    </row>
    <row r="15" spans="1:101" s="43" customFormat="1">
      <c r="A15" s="106" t="s">
        <v>960</v>
      </c>
      <c r="B15" s="171">
        <v>0</v>
      </c>
      <c r="C15" s="172">
        <v>220532</v>
      </c>
      <c r="D15" s="171">
        <v>0</v>
      </c>
      <c r="E15" s="172">
        <v>83624</v>
      </c>
      <c r="F15" s="171">
        <v>0</v>
      </c>
      <c r="G15" s="171">
        <v>0</v>
      </c>
      <c r="H15" s="171">
        <v>0</v>
      </c>
      <c r="I15" s="172">
        <v>304156</v>
      </c>
      <c r="J15" s="172">
        <v>290000</v>
      </c>
      <c r="K15" s="173">
        <v>280041</v>
      </c>
    </row>
    <row r="16" spans="1:101" s="43" customFormat="1">
      <c r="A16" s="106" t="s">
        <v>951</v>
      </c>
      <c r="B16" s="171">
        <v>0</v>
      </c>
      <c r="C16" s="172">
        <v>621603</v>
      </c>
      <c r="D16" s="172">
        <v>149889</v>
      </c>
      <c r="E16" s="171">
        <v>965842</v>
      </c>
      <c r="F16" s="171">
        <v>0</v>
      </c>
      <c r="G16" s="172">
        <v>53958</v>
      </c>
      <c r="H16" s="172">
        <v>266478</v>
      </c>
      <c r="I16" s="172">
        <v>2057770</v>
      </c>
      <c r="J16" s="172">
        <v>3571000</v>
      </c>
      <c r="K16" s="173">
        <v>2364940</v>
      </c>
    </row>
    <row r="17" spans="1:11" s="43" customFormat="1">
      <c r="A17" s="106" t="s">
        <v>919</v>
      </c>
      <c r="B17" s="171">
        <v>0</v>
      </c>
      <c r="C17" s="172">
        <v>5479998</v>
      </c>
      <c r="D17" s="172">
        <v>33286842</v>
      </c>
      <c r="E17" s="172">
        <v>9494729</v>
      </c>
      <c r="F17" s="171">
        <v>0</v>
      </c>
      <c r="G17" s="171">
        <v>34965</v>
      </c>
      <c r="H17" s="172">
        <v>48908</v>
      </c>
      <c r="I17" s="172">
        <v>48345442</v>
      </c>
      <c r="J17" s="172">
        <v>45000000</v>
      </c>
      <c r="K17" s="173">
        <v>45525179</v>
      </c>
    </row>
    <row r="18" spans="1:11" s="43" customFormat="1">
      <c r="A18" s="106" t="s">
        <v>52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0</v>
      </c>
      <c r="K18" s="173">
        <v>60</v>
      </c>
    </row>
    <row r="19" spans="1:11" s="43" customFormat="1">
      <c r="A19" s="106" t="s">
        <v>1296</v>
      </c>
      <c r="B19" s="171">
        <v>0</v>
      </c>
      <c r="C19" s="172">
        <v>313323</v>
      </c>
      <c r="D19" s="172">
        <v>884436</v>
      </c>
      <c r="E19" s="172">
        <v>10591</v>
      </c>
      <c r="F19" s="171">
        <v>0</v>
      </c>
      <c r="G19" s="171">
        <v>0</v>
      </c>
      <c r="H19" s="172">
        <v>148502</v>
      </c>
      <c r="I19" s="172">
        <v>1356852</v>
      </c>
      <c r="J19" s="172">
        <v>1990000</v>
      </c>
      <c r="K19" s="173">
        <v>1734883</v>
      </c>
    </row>
    <row r="20" spans="1:11" s="43" customFormat="1">
      <c r="A20" s="106" t="s">
        <v>953</v>
      </c>
      <c r="B20" s="171">
        <v>0</v>
      </c>
      <c r="C20" s="171">
        <v>8946</v>
      </c>
      <c r="D20" s="171">
        <v>0</v>
      </c>
      <c r="E20" s="171">
        <v>0</v>
      </c>
      <c r="F20" s="171">
        <v>0</v>
      </c>
      <c r="G20" s="171">
        <v>300</v>
      </c>
      <c r="H20" s="171">
        <v>0</v>
      </c>
      <c r="I20" s="172">
        <v>9246</v>
      </c>
      <c r="J20" s="171">
        <v>0</v>
      </c>
      <c r="K20" s="173">
        <v>7255</v>
      </c>
    </row>
    <row r="21" spans="1:11" s="43" customFormat="1">
      <c r="A21" s="106" t="s">
        <v>29</v>
      </c>
      <c r="B21" s="171">
        <v>0</v>
      </c>
      <c r="C21" s="172">
        <v>21535402</v>
      </c>
      <c r="D21" s="172">
        <v>11897</v>
      </c>
      <c r="E21" s="172">
        <v>96128508</v>
      </c>
      <c r="F21" s="171">
        <v>28134290</v>
      </c>
      <c r="G21" s="171">
        <v>12001</v>
      </c>
      <c r="H21" s="172">
        <v>8325079</v>
      </c>
      <c r="I21" s="172">
        <v>154147177</v>
      </c>
      <c r="J21" s="172">
        <v>159720000</v>
      </c>
      <c r="K21" s="173">
        <v>120154298</v>
      </c>
    </row>
    <row r="22" spans="1:11" s="43" customFormat="1">
      <c r="A22" s="106" t="s">
        <v>53</v>
      </c>
      <c r="B22" s="171">
        <v>1652517910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2">
        <v>1652517910</v>
      </c>
      <c r="J22" s="172">
        <v>1725553000</v>
      </c>
      <c r="K22" s="173">
        <v>1436462053</v>
      </c>
    </row>
    <row r="23" spans="1:11" s="43" customFormat="1">
      <c r="A23" s="106" t="s">
        <v>942</v>
      </c>
      <c r="B23" s="171">
        <v>0</v>
      </c>
      <c r="C23" s="172">
        <v>310355</v>
      </c>
      <c r="D23" s="172">
        <v>3363</v>
      </c>
      <c r="E23" s="171">
        <v>43900</v>
      </c>
      <c r="F23" s="171">
        <v>0</v>
      </c>
      <c r="G23" s="172">
        <v>412</v>
      </c>
      <c r="H23" s="171">
        <v>11004</v>
      </c>
      <c r="I23" s="172">
        <v>369034</v>
      </c>
      <c r="J23" s="171">
        <v>175000</v>
      </c>
      <c r="K23" s="173">
        <v>499430</v>
      </c>
    </row>
    <row r="24" spans="1:11" s="43" customFormat="1">
      <c r="A24" s="106" t="s">
        <v>955</v>
      </c>
      <c r="B24" s="171">
        <v>0</v>
      </c>
      <c r="C24" s="175">
        <v>475</v>
      </c>
      <c r="D24" s="171">
        <v>0</v>
      </c>
      <c r="E24" s="171">
        <v>0</v>
      </c>
      <c r="F24" s="171">
        <v>0</v>
      </c>
      <c r="G24" s="171">
        <v>222</v>
      </c>
      <c r="H24" s="171">
        <v>0</v>
      </c>
      <c r="I24" s="172">
        <v>697</v>
      </c>
      <c r="J24" s="171">
        <v>0</v>
      </c>
      <c r="K24" s="174">
        <v>620</v>
      </c>
    </row>
    <row r="25" spans="1:11" s="43" customFormat="1">
      <c r="A25" s="106" t="s">
        <v>1057</v>
      </c>
      <c r="B25" s="171">
        <v>0</v>
      </c>
      <c r="C25" s="175">
        <v>90</v>
      </c>
      <c r="D25" s="171">
        <v>39439</v>
      </c>
      <c r="E25" s="171">
        <v>0</v>
      </c>
      <c r="F25" s="171">
        <v>0</v>
      </c>
      <c r="G25" s="171">
        <v>1134</v>
      </c>
      <c r="H25" s="171">
        <v>0</v>
      </c>
      <c r="I25" s="172">
        <v>40663</v>
      </c>
      <c r="J25" s="171">
        <v>12000</v>
      </c>
      <c r="K25" s="174">
        <v>0</v>
      </c>
    </row>
    <row r="26" spans="1:11" s="43" customFormat="1">
      <c r="A26" s="106" t="s">
        <v>54</v>
      </c>
      <c r="B26" s="171">
        <v>0</v>
      </c>
      <c r="C26" s="172">
        <v>470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2">
        <v>470</v>
      </c>
      <c r="J26" s="171">
        <v>5000</v>
      </c>
      <c r="K26" s="174">
        <v>1280</v>
      </c>
    </row>
    <row r="27" spans="1:11" s="43" customFormat="1">
      <c r="A27" s="106" t="s">
        <v>1061</v>
      </c>
      <c r="B27" s="171">
        <v>0</v>
      </c>
      <c r="C27" s="172">
        <v>2721016</v>
      </c>
      <c r="D27" s="171">
        <v>48919</v>
      </c>
      <c r="E27" s="171">
        <v>0</v>
      </c>
      <c r="F27" s="171">
        <v>0</v>
      </c>
      <c r="G27" s="171">
        <v>0</v>
      </c>
      <c r="H27" s="172">
        <v>1370</v>
      </c>
      <c r="I27" s="172">
        <v>2771305</v>
      </c>
      <c r="J27" s="172">
        <v>2600000</v>
      </c>
      <c r="K27" s="173">
        <v>2710840</v>
      </c>
    </row>
    <row r="28" spans="1:11" s="43" customFormat="1">
      <c r="A28" s="106" t="s">
        <v>957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0</v>
      </c>
      <c r="K28" s="173">
        <v>60</v>
      </c>
    </row>
    <row r="29" spans="1:11" s="43" customFormat="1">
      <c r="A29" s="106" t="s">
        <v>783</v>
      </c>
      <c r="B29" s="171">
        <v>0</v>
      </c>
      <c r="C29" s="171">
        <v>249</v>
      </c>
      <c r="D29" s="171">
        <v>2328</v>
      </c>
      <c r="E29" s="171">
        <v>0</v>
      </c>
      <c r="F29" s="171">
        <v>0</v>
      </c>
      <c r="G29" s="171">
        <v>0</v>
      </c>
      <c r="H29" s="171">
        <v>0</v>
      </c>
      <c r="I29" s="172">
        <v>2577</v>
      </c>
      <c r="J29" s="171">
        <v>2000</v>
      </c>
      <c r="K29" s="173">
        <v>2264</v>
      </c>
    </row>
    <row r="30" spans="1:11" s="43" customFormat="1">
      <c r="A30" s="106" t="s">
        <v>958</v>
      </c>
      <c r="B30" s="171">
        <v>0</v>
      </c>
      <c r="C30" s="172">
        <v>1850</v>
      </c>
      <c r="D30" s="171">
        <v>0</v>
      </c>
      <c r="E30" s="171">
        <v>0</v>
      </c>
      <c r="F30" s="171">
        <v>0</v>
      </c>
      <c r="G30" s="171">
        <v>0</v>
      </c>
      <c r="H30" s="172">
        <v>752</v>
      </c>
      <c r="I30" s="172">
        <v>2602</v>
      </c>
      <c r="J30" s="172">
        <v>10000</v>
      </c>
      <c r="K30" s="173">
        <v>17551</v>
      </c>
    </row>
    <row r="31" spans="1:11" ht="14.25" customHeight="1">
      <c r="A31" s="106" t="s">
        <v>1058</v>
      </c>
      <c r="B31" s="171">
        <v>0</v>
      </c>
      <c r="C31" s="175">
        <v>16886035</v>
      </c>
      <c r="D31" s="175">
        <v>169799</v>
      </c>
      <c r="E31" s="171">
        <v>0</v>
      </c>
      <c r="F31" s="171">
        <v>0</v>
      </c>
      <c r="G31" s="171">
        <v>0</v>
      </c>
      <c r="H31" s="175">
        <v>111728</v>
      </c>
      <c r="I31" s="175">
        <v>17167562</v>
      </c>
      <c r="J31" s="175">
        <v>24371000</v>
      </c>
      <c r="K31" s="175">
        <v>17808928</v>
      </c>
    </row>
    <row r="32" spans="1:11">
      <c r="A32" s="106" t="s">
        <v>55</v>
      </c>
      <c r="B32" s="171">
        <v>0</v>
      </c>
      <c r="C32" s="175">
        <v>2165</v>
      </c>
      <c r="D32" s="171">
        <v>0</v>
      </c>
      <c r="E32" s="171">
        <v>360</v>
      </c>
      <c r="F32" s="171">
        <v>0</v>
      </c>
      <c r="G32" s="171">
        <v>200</v>
      </c>
      <c r="H32" s="171">
        <v>0</v>
      </c>
      <c r="I32" s="175">
        <v>2725</v>
      </c>
      <c r="J32" s="175">
        <v>3000</v>
      </c>
      <c r="K32" s="175">
        <v>6024</v>
      </c>
    </row>
    <row r="33" spans="1:11">
      <c r="A33" s="106" t="s">
        <v>182</v>
      </c>
      <c r="B33" s="171">
        <v>0</v>
      </c>
      <c r="C33" s="175">
        <v>160332184</v>
      </c>
      <c r="D33" s="175">
        <v>1310560</v>
      </c>
      <c r="E33" s="171">
        <v>3818</v>
      </c>
      <c r="F33" s="171">
        <v>0</v>
      </c>
      <c r="G33" s="176">
        <v>503</v>
      </c>
      <c r="H33" s="175">
        <v>12600310</v>
      </c>
      <c r="I33" s="175">
        <v>174247375</v>
      </c>
      <c r="J33" s="175">
        <v>141286000</v>
      </c>
      <c r="K33" s="175">
        <v>132749847</v>
      </c>
    </row>
    <row r="34" spans="1:11">
      <c r="A34" s="106" t="s">
        <v>979</v>
      </c>
      <c r="B34" s="171">
        <v>0</v>
      </c>
      <c r="C34" s="175">
        <v>1655470</v>
      </c>
      <c r="D34" s="175">
        <v>550</v>
      </c>
      <c r="E34" s="171">
        <v>0</v>
      </c>
      <c r="F34" s="171">
        <v>0</v>
      </c>
      <c r="G34" s="171">
        <v>0</v>
      </c>
      <c r="H34" s="175">
        <v>115829</v>
      </c>
      <c r="I34" s="175">
        <v>1771849</v>
      </c>
      <c r="J34" s="175">
        <v>835000</v>
      </c>
      <c r="K34" s="171">
        <v>885527</v>
      </c>
    </row>
    <row r="35" spans="1:11">
      <c r="A35" s="136" t="s">
        <v>34</v>
      </c>
      <c r="B35" s="177">
        <f t="shared" ref="B35:K35" si="0">SUM(B4:B34)</f>
        <v>1652517910</v>
      </c>
      <c r="C35" s="177">
        <f t="shared" si="0"/>
        <v>286169019</v>
      </c>
      <c r="D35" s="177">
        <f t="shared" si="0"/>
        <v>76443049</v>
      </c>
      <c r="E35" s="177">
        <f t="shared" si="0"/>
        <v>118002284</v>
      </c>
      <c r="F35" s="177">
        <f t="shared" si="0"/>
        <v>28134290</v>
      </c>
      <c r="G35" s="177">
        <f t="shared" si="0"/>
        <v>290943</v>
      </c>
      <c r="H35" s="177">
        <f t="shared" si="0"/>
        <v>39543730</v>
      </c>
      <c r="I35" s="177">
        <f t="shared" si="0"/>
        <v>2201101225</v>
      </c>
      <c r="J35" s="177">
        <f t="shared" si="0"/>
        <v>2238261000</v>
      </c>
      <c r="K35" s="177">
        <f t="shared" si="0"/>
        <v>1897777453</v>
      </c>
    </row>
  </sheetData>
  <mergeCells count="1">
    <mergeCell ref="A1:J1"/>
  </mergeCells>
  <phoneticPr fontId="0" type="noConversion"/>
  <pageMargins left="0.3" right="0.3" top="0.84375" bottom="0.26" header="0.25" footer="0.39"/>
  <pageSetup paperSize="9" orientation="landscape" horizontalDpi="300" verticalDpi="300" r:id="rId1"/>
  <headerFooter>
    <oddHeader>&amp;R&amp;"Times New Roman,Regular"Kingdom of Bahrain
Consolidated Final Account
For The Year Ended 31 December 2017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9"/>
  <sheetViews>
    <sheetView showWhiteSpace="0" view="pageBreakPreview" topLeftCell="A141" zoomScaleNormal="90" zoomScaleSheetLayoutView="100" workbookViewId="0">
      <selection activeCell="F26" sqref="F26:F29"/>
    </sheetView>
  </sheetViews>
  <sheetFormatPr defaultRowHeight="12.75" outlineLevelRow="1"/>
  <cols>
    <col min="1" max="2" width="3.5703125" style="61" bestFit="1" customWidth="1"/>
    <col min="3" max="3" width="3.85546875" style="61" bestFit="1" customWidth="1"/>
    <col min="4" max="4" width="5.28515625" style="61" bestFit="1" customWidth="1"/>
    <col min="5" max="5" width="35.28515625" style="61" customWidth="1"/>
    <col min="6" max="7" width="14.85546875" style="61" customWidth="1"/>
    <col min="8" max="8" width="12" style="61" bestFit="1" customWidth="1"/>
    <col min="9" max="9" width="15.28515625" style="61" customWidth="1"/>
    <col min="10" max="16384" width="9.140625" style="61"/>
  </cols>
  <sheetData>
    <row r="1" spans="1:9" ht="21.75" customHeight="1">
      <c r="A1" s="259" t="s">
        <v>734</v>
      </c>
      <c r="B1" s="260"/>
      <c r="C1" s="260"/>
      <c r="D1" s="261"/>
      <c r="E1" s="261"/>
      <c r="F1" s="261"/>
      <c r="G1" s="261"/>
      <c r="H1" s="261"/>
      <c r="I1" s="261"/>
    </row>
    <row r="2" spans="1:9" ht="14.25" customHeight="1">
      <c r="I2" s="99" t="s">
        <v>58</v>
      </c>
    </row>
    <row r="3" spans="1:9">
      <c r="A3" s="262" t="s">
        <v>90</v>
      </c>
      <c r="B3" s="263"/>
      <c r="C3" s="263"/>
      <c r="D3" s="263"/>
      <c r="E3" s="264" t="s">
        <v>35</v>
      </c>
      <c r="F3" s="262">
        <v>2017</v>
      </c>
      <c r="G3" s="262"/>
      <c r="H3" s="262"/>
      <c r="I3" s="266" t="s">
        <v>977</v>
      </c>
    </row>
    <row r="4" spans="1:9" ht="12.75" customHeight="1">
      <c r="A4" s="72" t="s">
        <v>733</v>
      </c>
      <c r="B4" s="72" t="s">
        <v>755</v>
      </c>
      <c r="C4" s="72" t="s">
        <v>730</v>
      </c>
      <c r="D4" s="72" t="s">
        <v>754</v>
      </c>
      <c r="E4" s="265"/>
      <c r="F4" s="72" t="s">
        <v>33</v>
      </c>
      <c r="G4" s="72" t="s">
        <v>57</v>
      </c>
      <c r="H4" s="72" t="s">
        <v>91</v>
      </c>
      <c r="I4" s="267"/>
    </row>
    <row r="5" spans="1:9" outlineLevel="1">
      <c r="A5" s="101" t="s">
        <v>184</v>
      </c>
      <c r="B5" s="101" t="s">
        <v>185</v>
      </c>
      <c r="C5" s="101" t="s">
        <v>185</v>
      </c>
      <c r="D5" s="101" t="s">
        <v>186</v>
      </c>
      <c r="E5" s="102" t="s">
        <v>187</v>
      </c>
      <c r="F5" s="178">
        <v>170167500</v>
      </c>
      <c r="G5" s="178">
        <v>185559676</v>
      </c>
      <c r="H5" s="178">
        <v>-15392176</v>
      </c>
      <c r="I5" s="178">
        <v>278643175</v>
      </c>
    </row>
    <row r="6" spans="1:9" ht="15" customHeight="1" outlineLevel="1">
      <c r="A6" s="101" t="s">
        <v>184</v>
      </c>
      <c r="B6" s="101" t="s">
        <v>185</v>
      </c>
      <c r="C6" s="101" t="s">
        <v>185</v>
      </c>
      <c r="D6" s="101" t="s">
        <v>188</v>
      </c>
      <c r="E6" s="102" t="s">
        <v>189</v>
      </c>
      <c r="F6" s="178">
        <v>1028888200</v>
      </c>
      <c r="G6" s="178">
        <v>987507867</v>
      </c>
      <c r="H6" s="178">
        <v>41380333</v>
      </c>
      <c r="I6" s="178">
        <v>723670948</v>
      </c>
    </row>
    <row r="7" spans="1:9" ht="15" customHeight="1" outlineLevel="1">
      <c r="A7" s="101" t="s">
        <v>184</v>
      </c>
      <c r="B7" s="101" t="s">
        <v>185</v>
      </c>
      <c r="C7" s="101" t="s">
        <v>185</v>
      </c>
      <c r="D7" s="101" t="s">
        <v>190</v>
      </c>
      <c r="E7" s="102" t="s">
        <v>191</v>
      </c>
      <c r="F7" s="178">
        <v>-20586000</v>
      </c>
      <c r="G7" s="178">
        <v>-20920270</v>
      </c>
      <c r="H7" s="178">
        <v>334270</v>
      </c>
      <c r="I7" s="178">
        <v>-14056467</v>
      </c>
    </row>
    <row r="8" spans="1:9" ht="15" customHeight="1" outlineLevel="1">
      <c r="A8" s="101" t="s">
        <v>184</v>
      </c>
      <c r="B8" s="101" t="s">
        <v>185</v>
      </c>
      <c r="C8" s="101" t="s">
        <v>192</v>
      </c>
      <c r="D8" s="101" t="s">
        <v>851</v>
      </c>
      <c r="E8" s="102" t="s">
        <v>852</v>
      </c>
      <c r="F8" s="178"/>
      <c r="G8" s="178"/>
      <c r="H8" s="178">
        <v>0</v>
      </c>
      <c r="I8" s="178"/>
    </row>
    <row r="9" spans="1:9" ht="15" customHeight="1" outlineLevel="1">
      <c r="A9" s="101" t="s">
        <v>184</v>
      </c>
      <c r="B9" s="101" t="s">
        <v>185</v>
      </c>
      <c r="C9" s="101" t="s">
        <v>192</v>
      </c>
      <c r="D9" s="101" t="s">
        <v>193</v>
      </c>
      <c r="E9" s="102" t="s">
        <v>194</v>
      </c>
      <c r="F9" s="178">
        <v>76641700</v>
      </c>
      <c r="G9" s="178">
        <v>35682528</v>
      </c>
      <c r="H9" s="178">
        <v>40959172</v>
      </c>
      <c r="I9" s="178">
        <v>31039852</v>
      </c>
    </row>
    <row r="10" spans="1:9" ht="15" customHeight="1" outlineLevel="1">
      <c r="A10" s="101" t="s">
        <v>184</v>
      </c>
      <c r="B10" s="101" t="s">
        <v>185</v>
      </c>
      <c r="C10" s="101" t="s">
        <v>192</v>
      </c>
      <c r="D10" s="101" t="s">
        <v>195</v>
      </c>
      <c r="E10" s="102" t="s">
        <v>196</v>
      </c>
      <c r="F10" s="178">
        <v>129257500</v>
      </c>
      <c r="G10" s="178">
        <v>140974901</v>
      </c>
      <c r="H10" s="178">
        <v>-11717401</v>
      </c>
      <c r="I10" s="178">
        <v>109292545</v>
      </c>
    </row>
    <row r="11" spans="1:9" ht="15" customHeight="1" outlineLevel="1">
      <c r="A11" s="101" t="s">
        <v>184</v>
      </c>
      <c r="B11" s="101" t="s">
        <v>185</v>
      </c>
      <c r="C11" s="101" t="s">
        <v>192</v>
      </c>
      <c r="D11" s="101" t="s">
        <v>197</v>
      </c>
      <c r="E11" s="102" t="s">
        <v>198</v>
      </c>
      <c r="F11" s="178">
        <v>51703000</v>
      </c>
      <c r="G11" s="178">
        <v>49352761</v>
      </c>
      <c r="H11" s="178">
        <v>2350239</v>
      </c>
      <c r="I11" s="178">
        <v>46614264</v>
      </c>
    </row>
    <row r="12" spans="1:9" ht="15" customHeight="1" outlineLevel="1">
      <c r="A12" s="101" t="s">
        <v>184</v>
      </c>
      <c r="B12" s="101" t="s">
        <v>185</v>
      </c>
      <c r="C12" s="101" t="s">
        <v>192</v>
      </c>
      <c r="D12" s="101" t="s">
        <v>199</v>
      </c>
      <c r="E12" s="102" t="s">
        <v>200</v>
      </c>
      <c r="F12" s="178">
        <v>27582900</v>
      </c>
      <c r="G12" s="178">
        <v>11698573</v>
      </c>
      <c r="H12" s="178">
        <v>15884327</v>
      </c>
      <c r="I12" s="178">
        <v>14021820</v>
      </c>
    </row>
    <row r="13" spans="1:9" ht="15" customHeight="1" outlineLevel="1">
      <c r="A13" s="101" t="s">
        <v>184</v>
      </c>
      <c r="B13" s="101" t="s">
        <v>185</v>
      </c>
      <c r="C13" s="101" t="s">
        <v>192</v>
      </c>
      <c r="D13" s="101" t="s">
        <v>201</v>
      </c>
      <c r="E13" s="102" t="s">
        <v>202</v>
      </c>
      <c r="F13" s="178">
        <v>256051500</v>
      </c>
      <c r="G13" s="178">
        <v>257966496</v>
      </c>
      <c r="H13" s="178">
        <v>-1914996</v>
      </c>
      <c r="I13" s="178">
        <v>242372310</v>
      </c>
    </row>
    <row r="14" spans="1:9" ht="15" customHeight="1" outlineLevel="1">
      <c r="A14" s="101" t="s">
        <v>184</v>
      </c>
      <c r="B14" s="101" t="s">
        <v>185</v>
      </c>
      <c r="C14" s="101" t="s">
        <v>203</v>
      </c>
      <c r="D14" s="101" t="s">
        <v>204</v>
      </c>
      <c r="E14" s="102" t="s">
        <v>92</v>
      </c>
      <c r="F14" s="178"/>
      <c r="G14" s="178"/>
      <c r="H14" s="178">
        <v>0</v>
      </c>
      <c r="I14" s="178">
        <v>272001</v>
      </c>
    </row>
    <row r="15" spans="1:9" ht="15" customHeight="1" outlineLevel="1">
      <c r="A15" s="101" t="s">
        <v>184</v>
      </c>
      <c r="B15" s="101" t="s">
        <v>185</v>
      </c>
      <c r="C15" s="101" t="s">
        <v>203</v>
      </c>
      <c r="D15" s="101" t="s">
        <v>205</v>
      </c>
      <c r="E15" s="102" t="s">
        <v>93</v>
      </c>
      <c r="F15" s="178">
        <v>5846700</v>
      </c>
      <c r="G15" s="178">
        <v>4695378</v>
      </c>
      <c r="H15" s="178">
        <v>1151322</v>
      </c>
      <c r="I15" s="178">
        <v>4591605</v>
      </c>
    </row>
    <row r="16" spans="1:9" ht="15" customHeight="1" outlineLevel="1">
      <c r="A16" s="101" t="s">
        <v>184</v>
      </c>
      <c r="B16" s="101" t="s">
        <v>192</v>
      </c>
      <c r="C16" s="101" t="s">
        <v>192</v>
      </c>
      <c r="D16" s="101" t="s">
        <v>207</v>
      </c>
      <c r="E16" s="102" t="s">
        <v>208</v>
      </c>
      <c r="F16" s="178">
        <v>40894829</v>
      </c>
      <c r="G16" s="178">
        <v>67649786</v>
      </c>
      <c r="H16" s="178">
        <v>-26754961</v>
      </c>
      <c r="I16" s="178">
        <v>48701365</v>
      </c>
    </row>
    <row r="17" spans="1:9" ht="15" customHeight="1" outlineLevel="1">
      <c r="A17" s="101" t="s">
        <v>184</v>
      </c>
      <c r="B17" s="101" t="s">
        <v>192</v>
      </c>
      <c r="C17" s="101" t="s">
        <v>192</v>
      </c>
      <c r="D17" s="101" t="s">
        <v>209</v>
      </c>
      <c r="E17" s="102" t="s">
        <v>210</v>
      </c>
      <c r="F17" s="178">
        <v>15000000</v>
      </c>
      <c r="G17" s="178">
        <v>13254976</v>
      </c>
      <c r="H17" s="178">
        <v>1745024</v>
      </c>
      <c r="I17" s="178">
        <v>15675280</v>
      </c>
    </row>
    <row r="18" spans="1:9" outlineLevel="1">
      <c r="A18" s="101" t="s">
        <v>184</v>
      </c>
      <c r="B18" s="101" t="s">
        <v>192</v>
      </c>
      <c r="C18" s="101" t="s">
        <v>192</v>
      </c>
      <c r="D18" s="101" t="s">
        <v>211</v>
      </c>
      <c r="E18" s="102" t="s">
        <v>212</v>
      </c>
      <c r="F18" s="178">
        <v>20000000</v>
      </c>
      <c r="G18" s="178">
        <v>28906366</v>
      </c>
      <c r="H18" s="178">
        <v>-8906366</v>
      </c>
      <c r="I18" s="178">
        <v>16573529</v>
      </c>
    </row>
    <row r="19" spans="1:9" ht="15" customHeight="1" outlineLevel="1">
      <c r="A19" s="101" t="s">
        <v>184</v>
      </c>
      <c r="B19" s="101" t="s">
        <v>192</v>
      </c>
      <c r="C19" s="101" t="s">
        <v>192</v>
      </c>
      <c r="D19" s="101" t="s">
        <v>213</v>
      </c>
      <c r="E19" s="102" t="s">
        <v>214</v>
      </c>
      <c r="F19" s="178">
        <v>20000000</v>
      </c>
      <c r="G19" s="178">
        <v>15489369</v>
      </c>
      <c r="H19" s="178">
        <v>4510631</v>
      </c>
      <c r="I19" s="178">
        <v>16370852</v>
      </c>
    </row>
    <row r="20" spans="1:9" ht="15" customHeight="1" outlineLevel="1">
      <c r="A20" s="101" t="s">
        <v>184</v>
      </c>
      <c r="B20" s="101" t="s">
        <v>192</v>
      </c>
      <c r="C20" s="101" t="s">
        <v>192</v>
      </c>
      <c r="D20" s="101" t="s">
        <v>215</v>
      </c>
      <c r="E20" s="102" t="s">
        <v>216</v>
      </c>
      <c r="F20" s="178">
        <v>200000</v>
      </c>
      <c r="G20" s="178">
        <v>349898</v>
      </c>
      <c r="H20" s="178">
        <v>-149898</v>
      </c>
      <c r="I20" s="178">
        <v>260463</v>
      </c>
    </row>
    <row r="21" spans="1:9" ht="15" customHeight="1" outlineLevel="1">
      <c r="A21" s="101" t="s">
        <v>184</v>
      </c>
      <c r="B21" s="101" t="s">
        <v>192</v>
      </c>
      <c r="C21" s="101" t="s">
        <v>192</v>
      </c>
      <c r="D21" s="101" t="s">
        <v>217</v>
      </c>
      <c r="E21" s="102" t="s">
        <v>94</v>
      </c>
      <c r="F21" s="178">
        <v>570000</v>
      </c>
      <c r="G21" s="178">
        <v>630278</v>
      </c>
      <c r="H21" s="178">
        <v>-60278</v>
      </c>
      <c r="I21" s="178">
        <v>565164</v>
      </c>
    </row>
    <row r="22" spans="1:9" ht="15" customHeight="1" outlineLevel="1">
      <c r="A22" s="101" t="s">
        <v>184</v>
      </c>
      <c r="B22" s="101" t="s">
        <v>192</v>
      </c>
      <c r="C22" s="101" t="s">
        <v>203</v>
      </c>
      <c r="D22" s="101" t="s">
        <v>218</v>
      </c>
      <c r="E22" s="102" t="s">
        <v>219</v>
      </c>
      <c r="F22" s="178">
        <v>105000</v>
      </c>
      <c r="G22" s="178">
        <v>180906</v>
      </c>
      <c r="H22" s="178">
        <v>-75906</v>
      </c>
      <c r="I22" s="178">
        <v>150828</v>
      </c>
    </row>
    <row r="23" spans="1:9" ht="15" customHeight="1" outlineLevel="1">
      <c r="A23" s="101" t="s">
        <v>184</v>
      </c>
      <c r="B23" s="101" t="s">
        <v>192</v>
      </c>
      <c r="C23" s="101" t="s">
        <v>203</v>
      </c>
      <c r="D23" s="101" t="s">
        <v>220</v>
      </c>
      <c r="E23" s="102" t="s">
        <v>221</v>
      </c>
      <c r="F23" s="178">
        <v>377000</v>
      </c>
      <c r="G23" s="178">
        <v>130425</v>
      </c>
      <c r="H23" s="178">
        <v>246575</v>
      </c>
      <c r="I23" s="178">
        <v>95377</v>
      </c>
    </row>
    <row r="24" spans="1:9" ht="15" customHeight="1" outlineLevel="1">
      <c r="A24" s="101" t="s">
        <v>184</v>
      </c>
      <c r="B24" s="101" t="s">
        <v>192</v>
      </c>
      <c r="C24" s="101" t="s">
        <v>203</v>
      </c>
      <c r="D24" s="101" t="s">
        <v>222</v>
      </c>
      <c r="E24" s="102" t="s">
        <v>223</v>
      </c>
      <c r="F24" s="178">
        <v>45000</v>
      </c>
      <c r="G24" s="178">
        <v>4050</v>
      </c>
      <c r="H24" s="178">
        <v>40950</v>
      </c>
      <c r="I24" s="178">
        <v>3550</v>
      </c>
    </row>
    <row r="25" spans="1:9" ht="15" customHeight="1" outlineLevel="1">
      <c r="A25" s="101" t="s">
        <v>184</v>
      </c>
      <c r="B25" s="101" t="s">
        <v>192</v>
      </c>
      <c r="C25" s="101" t="s">
        <v>203</v>
      </c>
      <c r="D25" s="101" t="s">
        <v>224</v>
      </c>
      <c r="E25" s="102" t="s">
        <v>225</v>
      </c>
      <c r="F25" s="178">
        <v>270487</v>
      </c>
      <c r="G25" s="178">
        <v>366623</v>
      </c>
      <c r="H25" s="178">
        <v>-96136</v>
      </c>
      <c r="I25" s="178">
        <v>794808</v>
      </c>
    </row>
    <row r="26" spans="1:9" ht="15" customHeight="1" outlineLevel="1">
      <c r="A26" s="101" t="s">
        <v>184</v>
      </c>
      <c r="B26" s="101" t="s">
        <v>192</v>
      </c>
      <c r="C26" s="101" t="s">
        <v>203</v>
      </c>
      <c r="D26" s="101" t="s">
        <v>1006</v>
      </c>
      <c r="E26" s="102" t="s">
        <v>1007</v>
      </c>
      <c r="F26" s="178">
        <v>250000</v>
      </c>
      <c r="G26" s="178">
        <v>302850</v>
      </c>
      <c r="H26" s="178">
        <v>-52850</v>
      </c>
      <c r="I26" s="178">
        <v>212782</v>
      </c>
    </row>
    <row r="27" spans="1:9" ht="15" customHeight="1" outlineLevel="1">
      <c r="A27" s="101" t="s">
        <v>184</v>
      </c>
      <c r="B27" s="101" t="s">
        <v>192</v>
      </c>
      <c r="C27" s="101" t="s">
        <v>203</v>
      </c>
      <c r="D27" s="101" t="s">
        <v>1008</v>
      </c>
      <c r="E27" s="102" t="s">
        <v>1009</v>
      </c>
      <c r="F27" s="178">
        <v>720000</v>
      </c>
      <c r="G27" s="178">
        <v>383005</v>
      </c>
      <c r="H27" s="178">
        <v>336995</v>
      </c>
      <c r="I27" s="178">
        <v>576230</v>
      </c>
    </row>
    <row r="28" spans="1:9" ht="15" customHeight="1" outlineLevel="1">
      <c r="A28" s="101" t="s">
        <v>184</v>
      </c>
      <c r="B28" s="101" t="s">
        <v>192</v>
      </c>
      <c r="C28" s="101" t="s">
        <v>203</v>
      </c>
      <c r="D28" s="101" t="s">
        <v>1010</v>
      </c>
      <c r="E28" s="102" t="s">
        <v>1011</v>
      </c>
      <c r="F28" s="178">
        <v>1000000</v>
      </c>
      <c r="G28" s="178">
        <v>1282780</v>
      </c>
      <c r="H28" s="178">
        <v>-282780</v>
      </c>
      <c r="I28" s="178">
        <v>776335</v>
      </c>
    </row>
    <row r="29" spans="1:9" ht="15" customHeight="1" outlineLevel="1">
      <c r="A29" s="101" t="s">
        <v>184</v>
      </c>
      <c r="B29" s="101" t="s">
        <v>192</v>
      </c>
      <c r="C29" s="101" t="s">
        <v>203</v>
      </c>
      <c r="D29" s="101" t="s">
        <v>1012</v>
      </c>
      <c r="E29" s="102" t="s">
        <v>1013</v>
      </c>
      <c r="F29" s="178">
        <v>40000</v>
      </c>
      <c r="G29" s="178">
        <v>66775</v>
      </c>
      <c r="H29" s="178">
        <v>-26775</v>
      </c>
      <c r="I29" s="178">
        <v>60639</v>
      </c>
    </row>
    <row r="30" spans="1:9" ht="15" customHeight="1" outlineLevel="1">
      <c r="A30" s="101" t="s">
        <v>184</v>
      </c>
      <c r="B30" s="101" t="s">
        <v>192</v>
      </c>
      <c r="C30" s="101" t="s">
        <v>203</v>
      </c>
      <c r="D30" s="101" t="s">
        <v>226</v>
      </c>
      <c r="E30" s="102" t="s">
        <v>95</v>
      </c>
      <c r="F30" s="178"/>
      <c r="G30" s="178">
        <v>17419</v>
      </c>
      <c r="H30" s="178">
        <v>-17419</v>
      </c>
      <c r="I30" s="178">
        <v>16494</v>
      </c>
    </row>
    <row r="31" spans="1:9" ht="15" customHeight="1" outlineLevel="1">
      <c r="A31" s="101" t="s">
        <v>184</v>
      </c>
      <c r="B31" s="101" t="s">
        <v>192</v>
      </c>
      <c r="C31" s="101" t="s">
        <v>203</v>
      </c>
      <c r="D31" s="101" t="s">
        <v>1177</v>
      </c>
      <c r="E31" s="102" t="s">
        <v>1178</v>
      </c>
      <c r="F31" s="178"/>
      <c r="G31" s="178">
        <v>46950</v>
      </c>
      <c r="H31" s="178">
        <v>-46950</v>
      </c>
      <c r="I31" s="178"/>
    </row>
    <row r="32" spans="1:9" ht="15" customHeight="1" outlineLevel="1">
      <c r="A32" s="101" t="s">
        <v>184</v>
      </c>
      <c r="B32" s="101" t="s">
        <v>192</v>
      </c>
      <c r="C32" s="101" t="s">
        <v>203</v>
      </c>
      <c r="D32" s="101" t="s">
        <v>227</v>
      </c>
      <c r="E32" s="102" t="s">
        <v>228</v>
      </c>
      <c r="F32" s="178">
        <v>50000</v>
      </c>
      <c r="G32" s="178">
        <v>50000</v>
      </c>
      <c r="H32" s="178">
        <v>0</v>
      </c>
      <c r="I32" s="178">
        <v>50000</v>
      </c>
    </row>
    <row r="33" spans="1:9" ht="15" customHeight="1" outlineLevel="1">
      <c r="A33" s="101" t="s">
        <v>184</v>
      </c>
      <c r="B33" s="101" t="s">
        <v>192</v>
      </c>
      <c r="C33" s="101" t="s">
        <v>203</v>
      </c>
      <c r="D33" s="101" t="s">
        <v>1014</v>
      </c>
      <c r="E33" s="102" t="s">
        <v>1015</v>
      </c>
      <c r="F33" s="178">
        <v>550000</v>
      </c>
      <c r="G33" s="178">
        <v>500000</v>
      </c>
      <c r="H33" s="178">
        <v>50000</v>
      </c>
      <c r="I33" s="178">
        <v>550000</v>
      </c>
    </row>
    <row r="34" spans="1:9" ht="15" customHeight="1" outlineLevel="1">
      <c r="A34" s="101" t="s">
        <v>184</v>
      </c>
      <c r="B34" s="101" t="s">
        <v>192</v>
      </c>
      <c r="C34" s="101" t="s">
        <v>203</v>
      </c>
      <c r="D34" s="101" t="s">
        <v>1179</v>
      </c>
      <c r="E34" s="102" t="s">
        <v>1180</v>
      </c>
      <c r="F34" s="178"/>
      <c r="G34" s="178">
        <v>30975</v>
      </c>
      <c r="H34" s="178">
        <v>-30975</v>
      </c>
      <c r="I34" s="178"/>
    </row>
    <row r="35" spans="1:9" ht="15" customHeight="1" outlineLevel="1">
      <c r="A35" s="101" t="s">
        <v>184</v>
      </c>
      <c r="B35" s="101" t="s">
        <v>192</v>
      </c>
      <c r="C35" s="101" t="s">
        <v>203</v>
      </c>
      <c r="D35" s="101" t="s">
        <v>854</v>
      </c>
      <c r="E35" s="102" t="s">
        <v>855</v>
      </c>
      <c r="F35" s="178">
        <v>200000</v>
      </c>
      <c r="G35" s="178">
        <v>278820</v>
      </c>
      <c r="H35" s="178">
        <v>-78820</v>
      </c>
      <c r="I35" s="178">
        <v>128400</v>
      </c>
    </row>
    <row r="36" spans="1:9" ht="15" customHeight="1" outlineLevel="1">
      <c r="A36" s="101" t="s">
        <v>184</v>
      </c>
      <c r="B36" s="101" t="s">
        <v>192</v>
      </c>
      <c r="C36" s="101" t="s">
        <v>203</v>
      </c>
      <c r="D36" s="101" t="s">
        <v>856</v>
      </c>
      <c r="E36" s="102" t="s">
        <v>857</v>
      </c>
      <c r="F36" s="178">
        <v>230000</v>
      </c>
      <c r="G36" s="178">
        <v>340150</v>
      </c>
      <c r="H36" s="178">
        <v>-110150</v>
      </c>
      <c r="I36" s="178">
        <v>251640</v>
      </c>
    </row>
    <row r="37" spans="1:9" outlineLevel="1">
      <c r="A37" s="101" t="s">
        <v>184</v>
      </c>
      <c r="B37" s="101" t="s">
        <v>192</v>
      </c>
      <c r="C37" s="101" t="s">
        <v>203</v>
      </c>
      <c r="D37" s="101" t="s">
        <v>858</v>
      </c>
      <c r="E37" s="102" t="s">
        <v>859</v>
      </c>
      <c r="F37" s="178">
        <v>400000</v>
      </c>
      <c r="G37" s="178">
        <v>1036500</v>
      </c>
      <c r="H37" s="178">
        <v>-636500</v>
      </c>
      <c r="I37" s="178">
        <v>456682</v>
      </c>
    </row>
    <row r="38" spans="1:9" outlineLevel="1">
      <c r="A38" s="101" t="s">
        <v>184</v>
      </c>
      <c r="B38" s="101" t="s">
        <v>192</v>
      </c>
      <c r="C38" s="101" t="s">
        <v>184</v>
      </c>
      <c r="D38" s="101" t="s">
        <v>229</v>
      </c>
      <c r="E38" s="102" t="s">
        <v>230</v>
      </c>
      <c r="F38" s="178">
        <v>979340</v>
      </c>
      <c r="G38" s="178">
        <v>1495151</v>
      </c>
      <c r="H38" s="178">
        <v>-515811</v>
      </c>
      <c r="I38" s="178">
        <v>979340</v>
      </c>
    </row>
    <row r="39" spans="1:9" ht="15" customHeight="1" outlineLevel="1">
      <c r="A39" s="101" t="s">
        <v>184</v>
      </c>
      <c r="B39" s="101" t="s">
        <v>192</v>
      </c>
      <c r="C39" s="101" t="s">
        <v>184</v>
      </c>
      <c r="D39" s="101" t="s">
        <v>231</v>
      </c>
      <c r="E39" s="102" t="s">
        <v>96</v>
      </c>
      <c r="F39" s="178">
        <v>3482428</v>
      </c>
      <c r="G39" s="178">
        <v>3883259</v>
      </c>
      <c r="H39" s="178">
        <v>-400831</v>
      </c>
      <c r="I39" s="178">
        <v>3482428</v>
      </c>
    </row>
    <row r="40" spans="1:9" ht="15" customHeight="1" outlineLevel="1">
      <c r="A40" s="101" t="s">
        <v>184</v>
      </c>
      <c r="B40" s="101" t="s">
        <v>192</v>
      </c>
      <c r="C40" s="101" t="s">
        <v>184</v>
      </c>
      <c r="D40" s="101" t="s">
        <v>232</v>
      </c>
      <c r="E40" s="102" t="s">
        <v>233</v>
      </c>
      <c r="F40" s="178">
        <v>18119260</v>
      </c>
      <c r="G40" s="178">
        <v>15659324</v>
      </c>
      <c r="H40" s="178">
        <v>2459936</v>
      </c>
      <c r="I40" s="178">
        <v>18029260</v>
      </c>
    </row>
    <row r="41" spans="1:9" ht="15" customHeight="1" outlineLevel="1">
      <c r="A41" s="101" t="s">
        <v>184</v>
      </c>
      <c r="B41" s="101" t="s">
        <v>192</v>
      </c>
      <c r="C41" s="101" t="s">
        <v>184</v>
      </c>
      <c r="D41" s="101" t="s">
        <v>234</v>
      </c>
      <c r="E41" s="102" t="s">
        <v>1181</v>
      </c>
      <c r="F41" s="178">
        <v>2300000</v>
      </c>
      <c r="G41" s="178">
        <v>2415901</v>
      </c>
      <c r="H41" s="178">
        <v>-115901</v>
      </c>
      <c r="I41" s="178">
        <v>2449944</v>
      </c>
    </row>
    <row r="42" spans="1:9" ht="15" customHeight="1" outlineLevel="1">
      <c r="A42" s="101" t="s">
        <v>184</v>
      </c>
      <c r="B42" s="101" t="s">
        <v>192</v>
      </c>
      <c r="C42" s="101" t="s">
        <v>184</v>
      </c>
      <c r="D42" s="101" t="s">
        <v>764</v>
      </c>
      <c r="E42" s="102" t="s">
        <v>1182</v>
      </c>
      <c r="F42" s="178">
        <v>453525</v>
      </c>
      <c r="G42" s="178">
        <v>195674</v>
      </c>
      <c r="H42" s="178">
        <v>257851</v>
      </c>
      <c r="I42" s="178">
        <v>58175</v>
      </c>
    </row>
    <row r="43" spans="1:9" ht="15" customHeight="1" outlineLevel="1">
      <c r="A43" s="101" t="s">
        <v>184</v>
      </c>
      <c r="B43" s="101" t="s">
        <v>192</v>
      </c>
      <c r="C43" s="101" t="s">
        <v>184</v>
      </c>
      <c r="D43" s="101" t="s">
        <v>235</v>
      </c>
      <c r="E43" s="102" t="s">
        <v>1183</v>
      </c>
      <c r="F43" s="178">
        <v>30920000</v>
      </c>
      <c r="G43" s="178">
        <v>21342887</v>
      </c>
      <c r="H43" s="178">
        <v>9577113</v>
      </c>
      <c r="I43" s="178">
        <v>23143294</v>
      </c>
    </row>
    <row r="44" spans="1:9" ht="15" customHeight="1" outlineLevel="1">
      <c r="A44" s="101" t="s">
        <v>184</v>
      </c>
      <c r="B44" s="101" t="s">
        <v>192</v>
      </c>
      <c r="C44" s="101" t="s">
        <v>184</v>
      </c>
      <c r="D44" s="101" t="s">
        <v>1184</v>
      </c>
      <c r="E44" s="102" t="s">
        <v>1185</v>
      </c>
      <c r="F44" s="178"/>
      <c r="G44" s="178">
        <v>100</v>
      </c>
      <c r="H44" s="178">
        <v>-100</v>
      </c>
      <c r="I44" s="178"/>
    </row>
    <row r="45" spans="1:9" ht="15" customHeight="1" outlineLevel="1">
      <c r="A45" s="101" t="s">
        <v>184</v>
      </c>
      <c r="B45" s="101" t="s">
        <v>192</v>
      </c>
      <c r="C45" s="101" t="s">
        <v>184</v>
      </c>
      <c r="D45" s="101" t="s">
        <v>1186</v>
      </c>
      <c r="E45" s="102" t="s">
        <v>1187</v>
      </c>
      <c r="F45" s="178">
        <v>340</v>
      </c>
      <c r="G45" s="178">
        <v>648</v>
      </c>
      <c r="H45" s="178">
        <v>-308</v>
      </c>
      <c r="I45" s="178"/>
    </row>
    <row r="46" spans="1:9" ht="15" customHeight="1" outlineLevel="1">
      <c r="A46" s="101" t="s">
        <v>184</v>
      </c>
      <c r="B46" s="101" t="s">
        <v>192</v>
      </c>
      <c r="C46" s="101" t="s">
        <v>184</v>
      </c>
      <c r="D46" s="101" t="s">
        <v>1188</v>
      </c>
      <c r="E46" s="102" t="s">
        <v>1189</v>
      </c>
      <c r="F46" s="178">
        <v>850</v>
      </c>
      <c r="G46" s="178">
        <v>1220</v>
      </c>
      <c r="H46" s="178">
        <v>-370</v>
      </c>
      <c r="I46" s="178"/>
    </row>
    <row r="47" spans="1:9" ht="15" customHeight="1" outlineLevel="1">
      <c r="A47" s="101" t="s">
        <v>184</v>
      </c>
      <c r="B47" s="101" t="s">
        <v>192</v>
      </c>
      <c r="C47" s="101" t="s">
        <v>184</v>
      </c>
      <c r="D47" s="101" t="s">
        <v>1190</v>
      </c>
      <c r="E47" s="102" t="s">
        <v>1191</v>
      </c>
      <c r="F47" s="178">
        <v>1700</v>
      </c>
      <c r="G47" s="178">
        <v>21322</v>
      </c>
      <c r="H47" s="178">
        <v>-19622</v>
      </c>
      <c r="I47" s="178"/>
    </row>
    <row r="48" spans="1:9" ht="15" customHeight="1" outlineLevel="1">
      <c r="A48" s="101" t="s">
        <v>184</v>
      </c>
      <c r="B48" s="101" t="s">
        <v>192</v>
      </c>
      <c r="C48" s="101" t="s">
        <v>184</v>
      </c>
      <c r="D48" s="101" t="s">
        <v>1192</v>
      </c>
      <c r="E48" s="102" t="s">
        <v>1193</v>
      </c>
      <c r="F48" s="178">
        <v>229484</v>
      </c>
      <c r="G48" s="178">
        <v>13183</v>
      </c>
      <c r="H48" s="178">
        <v>216301</v>
      </c>
      <c r="I48" s="178"/>
    </row>
    <row r="49" spans="1:9" ht="15" customHeight="1" outlineLevel="1">
      <c r="A49" s="101" t="s">
        <v>184</v>
      </c>
      <c r="B49" s="101" t="s">
        <v>192</v>
      </c>
      <c r="C49" s="101" t="s">
        <v>184</v>
      </c>
      <c r="D49" s="101" t="s">
        <v>1194</v>
      </c>
      <c r="E49" s="102" t="s">
        <v>1195</v>
      </c>
      <c r="F49" s="178"/>
      <c r="G49" s="178">
        <v>233596</v>
      </c>
      <c r="H49" s="178">
        <v>-233596</v>
      </c>
      <c r="I49" s="178"/>
    </row>
    <row r="50" spans="1:9" ht="15" customHeight="1" outlineLevel="1">
      <c r="A50" s="101" t="s">
        <v>184</v>
      </c>
      <c r="B50" s="101" t="s">
        <v>192</v>
      </c>
      <c r="C50" s="101" t="s">
        <v>184</v>
      </c>
      <c r="D50" s="101" t="s">
        <v>236</v>
      </c>
      <c r="E50" s="102" t="s">
        <v>97</v>
      </c>
      <c r="F50" s="178">
        <v>2379500</v>
      </c>
      <c r="G50" s="178">
        <v>118938</v>
      </c>
      <c r="H50" s="178">
        <v>2260562</v>
      </c>
      <c r="I50" s="178">
        <v>126333</v>
      </c>
    </row>
    <row r="51" spans="1:9" ht="15" customHeight="1" outlineLevel="1">
      <c r="A51" s="101" t="s">
        <v>184</v>
      </c>
      <c r="B51" s="101" t="s">
        <v>192</v>
      </c>
      <c r="C51" s="101" t="s">
        <v>184</v>
      </c>
      <c r="D51" s="101" t="s">
        <v>237</v>
      </c>
      <c r="E51" s="102" t="s">
        <v>98</v>
      </c>
      <c r="F51" s="178">
        <v>20500000</v>
      </c>
      <c r="G51" s="178">
        <v>16765567</v>
      </c>
      <c r="H51" s="178">
        <v>3734434</v>
      </c>
      <c r="I51" s="178">
        <v>17491123</v>
      </c>
    </row>
    <row r="52" spans="1:9" ht="15" customHeight="1" outlineLevel="1">
      <c r="A52" s="101" t="s">
        <v>184</v>
      </c>
      <c r="B52" s="101" t="s">
        <v>192</v>
      </c>
      <c r="C52" s="101" t="s">
        <v>184</v>
      </c>
      <c r="D52" s="101" t="s">
        <v>238</v>
      </c>
      <c r="E52" s="102" t="s">
        <v>99</v>
      </c>
      <c r="F52" s="178">
        <v>15524624</v>
      </c>
      <c r="G52" s="178">
        <v>15346470</v>
      </c>
      <c r="H52" s="178">
        <v>178155</v>
      </c>
      <c r="I52" s="178">
        <v>15524624</v>
      </c>
    </row>
    <row r="53" spans="1:9" ht="15" customHeight="1" outlineLevel="1">
      <c r="A53" s="101" t="s">
        <v>184</v>
      </c>
      <c r="B53" s="101" t="s">
        <v>192</v>
      </c>
      <c r="C53" s="101" t="s">
        <v>184</v>
      </c>
      <c r="D53" s="101" t="s">
        <v>239</v>
      </c>
      <c r="E53" s="102" t="s">
        <v>100</v>
      </c>
      <c r="F53" s="178">
        <v>4793138</v>
      </c>
      <c r="G53" s="178">
        <v>5006129</v>
      </c>
      <c r="H53" s="178">
        <v>-212991</v>
      </c>
      <c r="I53" s="178">
        <v>4793138</v>
      </c>
    </row>
    <row r="54" spans="1:9" ht="15" customHeight="1" outlineLevel="1">
      <c r="A54" s="101" t="s">
        <v>184</v>
      </c>
      <c r="B54" s="101" t="s">
        <v>192</v>
      </c>
      <c r="C54" s="101" t="s">
        <v>184</v>
      </c>
      <c r="D54" s="101" t="s">
        <v>1196</v>
      </c>
      <c r="E54" s="102" t="s">
        <v>1197</v>
      </c>
      <c r="F54" s="178"/>
      <c r="G54" s="178">
        <v>2404546</v>
      </c>
      <c r="H54" s="178">
        <v>-2404546</v>
      </c>
      <c r="I54" s="178"/>
    </row>
    <row r="55" spans="1:9" ht="15" customHeight="1" outlineLevel="1">
      <c r="A55" s="101" t="s">
        <v>184</v>
      </c>
      <c r="B55" s="101" t="s">
        <v>192</v>
      </c>
      <c r="C55" s="101" t="s">
        <v>184</v>
      </c>
      <c r="D55" s="101" t="s">
        <v>240</v>
      </c>
      <c r="E55" s="102" t="s">
        <v>101</v>
      </c>
      <c r="F55" s="178">
        <v>5804000</v>
      </c>
      <c r="G55" s="178">
        <v>6926942</v>
      </c>
      <c r="H55" s="178">
        <v>-1122942</v>
      </c>
      <c r="I55" s="178">
        <v>5279361</v>
      </c>
    </row>
    <row r="56" spans="1:9" s="113" customFormat="1" ht="15" customHeight="1" outlineLevel="1">
      <c r="A56" s="101" t="s">
        <v>184</v>
      </c>
      <c r="B56" s="101" t="s">
        <v>192</v>
      </c>
      <c r="C56" s="101" t="s">
        <v>184</v>
      </c>
      <c r="D56" s="101" t="s">
        <v>241</v>
      </c>
      <c r="E56" s="102" t="s">
        <v>102</v>
      </c>
      <c r="F56" s="178">
        <v>650000</v>
      </c>
      <c r="G56" s="178">
        <v>740012</v>
      </c>
      <c r="H56" s="178">
        <v>-90012</v>
      </c>
      <c r="I56" s="178">
        <v>856036</v>
      </c>
    </row>
    <row r="57" spans="1:9" s="113" customFormat="1" ht="15" customHeight="1" outlineLevel="1">
      <c r="A57" s="101" t="s">
        <v>184</v>
      </c>
      <c r="B57" s="101" t="s">
        <v>192</v>
      </c>
      <c r="C57" s="101" t="s">
        <v>184</v>
      </c>
      <c r="D57" s="101" t="s">
        <v>242</v>
      </c>
      <c r="E57" s="102" t="s">
        <v>243</v>
      </c>
      <c r="F57" s="178">
        <v>3574915</v>
      </c>
      <c r="G57" s="178">
        <v>2135585</v>
      </c>
      <c r="H57" s="178">
        <v>1439330</v>
      </c>
      <c r="I57" s="178">
        <v>1399267</v>
      </c>
    </row>
    <row r="58" spans="1:9" ht="15" customHeight="1" outlineLevel="1">
      <c r="A58" s="101" t="s">
        <v>184</v>
      </c>
      <c r="B58" s="101" t="s">
        <v>192</v>
      </c>
      <c r="C58" s="101" t="s">
        <v>184</v>
      </c>
      <c r="D58" s="101" t="s">
        <v>1016</v>
      </c>
      <c r="E58" s="102" t="s">
        <v>1017</v>
      </c>
      <c r="F58" s="178">
        <v>10000000</v>
      </c>
      <c r="G58" s="178">
        <v>18497970</v>
      </c>
      <c r="H58" s="178">
        <v>-8497970</v>
      </c>
      <c r="I58" s="178">
        <v>11770715</v>
      </c>
    </row>
    <row r="59" spans="1:9" ht="15" customHeight="1" outlineLevel="1">
      <c r="A59" s="101" t="s">
        <v>184</v>
      </c>
      <c r="B59" s="101" t="s">
        <v>192</v>
      </c>
      <c r="C59" s="101" t="s">
        <v>184</v>
      </c>
      <c r="D59" s="101" t="s">
        <v>1018</v>
      </c>
      <c r="E59" s="102" t="s">
        <v>1019</v>
      </c>
      <c r="F59" s="178">
        <v>10000000</v>
      </c>
      <c r="G59" s="178">
        <v>13575496</v>
      </c>
      <c r="H59" s="178">
        <v>-3575496</v>
      </c>
      <c r="I59" s="178">
        <v>11845225</v>
      </c>
    </row>
    <row r="60" spans="1:9" ht="15" customHeight="1" outlineLevel="1">
      <c r="A60" s="101" t="s">
        <v>184</v>
      </c>
      <c r="B60" s="101" t="s">
        <v>192</v>
      </c>
      <c r="C60" s="101" t="s">
        <v>184</v>
      </c>
      <c r="D60" s="101" t="s">
        <v>244</v>
      </c>
      <c r="E60" s="102" t="s">
        <v>245</v>
      </c>
      <c r="F60" s="178"/>
      <c r="G60" s="178"/>
      <c r="H60" s="178">
        <v>0</v>
      </c>
      <c r="I60" s="178"/>
    </row>
    <row r="61" spans="1:9" ht="15" customHeight="1" outlineLevel="1">
      <c r="A61" s="101" t="s">
        <v>184</v>
      </c>
      <c r="B61" s="101" t="s">
        <v>192</v>
      </c>
      <c r="C61" s="101" t="s">
        <v>184</v>
      </c>
      <c r="D61" s="101" t="s">
        <v>246</v>
      </c>
      <c r="E61" s="102" t="s">
        <v>247</v>
      </c>
      <c r="F61" s="178"/>
      <c r="G61" s="178"/>
      <c r="H61" s="178">
        <v>0</v>
      </c>
      <c r="I61" s="178"/>
    </row>
    <row r="62" spans="1:9" ht="15" customHeight="1" outlineLevel="1">
      <c r="A62" s="101" t="s">
        <v>184</v>
      </c>
      <c r="B62" s="101" t="s">
        <v>192</v>
      </c>
      <c r="C62" s="101" t="s">
        <v>184</v>
      </c>
      <c r="D62" s="101" t="s">
        <v>248</v>
      </c>
      <c r="E62" s="102" t="s">
        <v>103</v>
      </c>
      <c r="F62" s="178">
        <v>1800000</v>
      </c>
      <c r="G62" s="178">
        <v>1435828</v>
      </c>
      <c r="H62" s="178">
        <v>364172</v>
      </c>
      <c r="I62" s="178">
        <v>224083</v>
      </c>
    </row>
    <row r="63" spans="1:9" ht="15" customHeight="1" outlineLevel="1">
      <c r="A63" s="101" t="s">
        <v>184</v>
      </c>
      <c r="B63" s="101" t="s">
        <v>192</v>
      </c>
      <c r="C63" s="101" t="s">
        <v>184</v>
      </c>
      <c r="D63" s="101" t="s">
        <v>249</v>
      </c>
      <c r="E63" s="102" t="s">
        <v>104</v>
      </c>
      <c r="F63" s="178">
        <v>60000</v>
      </c>
      <c r="G63" s="178">
        <v>49964</v>
      </c>
      <c r="H63" s="178">
        <v>10036</v>
      </c>
      <c r="I63" s="178">
        <v>72920</v>
      </c>
    </row>
    <row r="64" spans="1:9" ht="15" customHeight="1" outlineLevel="1">
      <c r="A64" s="101" t="s">
        <v>184</v>
      </c>
      <c r="B64" s="101" t="s">
        <v>192</v>
      </c>
      <c r="C64" s="101" t="s">
        <v>184</v>
      </c>
      <c r="D64" s="101" t="s">
        <v>250</v>
      </c>
      <c r="E64" s="102" t="s">
        <v>251</v>
      </c>
      <c r="F64" s="178">
        <v>17500</v>
      </c>
      <c r="G64" s="178">
        <v>29907</v>
      </c>
      <c r="H64" s="178">
        <v>-12407</v>
      </c>
      <c r="I64" s="178">
        <v>14811</v>
      </c>
    </row>
    <row r="65" spans="1:9" ht="15" customHeight="1" outlineLevel="1">
      <c r="A65" s="101" t="s">
        <v>184</v>
      </c>
      <c r="B65" s="101" t="s">
        <v>192</v>
      </c>
      <c r="C65" s="101" t="s">
        <v>184</v>
      </c>
      <c r="D65" s="101" t="s">
        <v>252</v>
      </c>
      <c r="E65" s="102" t="s">
        <v>253</v>
      </c>
      <c r="F65" s="178">
        <v>1800000</v>
      </c>
      <c r="G65" s="178">
        <v>10774233</v>
      </c>
      <c r="H65" s="178">
        <v>-8974233</v>
      </c>
      <c r="I65" s="178">
        <v>4465008</v>
      </c>
    </row>
    <row r="66" spans="1:9" ht="15" customHeight="1" outlineLevel="1">
      <c r="A66" s="101" t="s">
        <v>184</v>
      </c>
      <c r="B66" s="101" t="s">
        <v>192</v>
      </c>
      <c r="C66" s="101" t="s">
        <v>184</v>
      </c>
      <c r="D66" s="101" t="s">
        <v>254</v>
      </c>
      <c r="E66" s="102" t="s">
        <v>255</v>
      </c>
      <c r="F66" s="178">
        <v>7600000</v>
      </c>
      <c r="G66" s="178">
        <v>5641050</v>
      </c>
      <c r="H66" s="178">
        <v>1958950</v>
      </c>
      <c r="I66" s="178">
        <v>5390670</v>
      </c>
    </row>
    <row r="67" spans="1:9" ht="15" customHeight="1" outlineLevel="1">
      <c r="A67" s="101" t="s">
        <v>184</v>
      </c>
      <c r="B67" s="101" t="s">
        <v>192</v>
      </c>
      <c r="C67" s="101" t="s">
        <v>184</v>
      </c>
      <c r="D67" s="101" t="s">
        <v>860</v>
      </c>
      <c r="E67" s="102" t="s">
        <v>861</v>
      </c>
      <c r="F67" s="178">
        <v>2940000</v>
      </c>
      <c r="G67" s="178">
        <v>3221427</v>
      </c>
      <c r="H67" s="178">
        <v>-281427</v>
      </c>
      <c r="I67" s="178">
        <v>3437443</v>
      </c>
    </row>
    <row r="68" spans="1:9" ht="15" customHeight="1" outlineLevel="1">
      <c r="A68" s="101" t="s">
        <v>184</v>
      </c>
      <c r="B68" s="101" t="s">
        <v>192</v>
      </c>
      <c r="C68" s="101" t="s">
        <v>184</v>
      </c>
      <c r="D68" s="101" t="s">
        <v>256</v>
      </c>
      <c r="E68" s="102" t="s">
        <v>257</v>
      </c>
      <c r="F68" s="178">
        <v>371600</v>
      </c>
      <c r="G68" s="178">
        <v>654133</v>
      </c>
      <c r="H68" s="178">
        <v>-282533</v>
      </c>
      <c r="I68" s="178">
        <v>523189</v>
      </c>
    </row>
    <row r="69" spans="1:9" ht="15" customHeight="1" outlineLevel="1">
      <c r="A69" s="101" t="s">
        <v>184</v>
      </c>
      <c r="B69" s="101" t="s">
        <v>192</v>
      </c>
      <c r="C69" s="101" t="s">
        <v>184</v>
      </c>
      <c r="D69" s="101" t="s">
        <v>1198</v>
      </c>
      <c r="E69" s="102" t="s">
        <v>1199</v>
      </c>
      <c r="F69" s="178">
        <v>11350750</v>
      </c>
      <c r="G69" s="178">
        <v>262549</v>
      </c>
      <c r="H69" s="178">
        <v>11088202</v>
      </c>
      <c r="I69" s="178"/>
    </row>
    <row r="70" spans="1:9" ht="15" customHeight="1" outlineLevel="1">
      <c r="A70" s="101" t="s">
        <v>184</v>
      </c>
      <c r="B70" s="101" t="s">
        <v>192</v>
      </c>
      <c r="C70" s="101" t="s">
        <v>184</v>
      </c>
      <c r="D70" s="101" t="s">
        <v>1020</v>
      </c>
      <c r="E70" s="102" t="s">
        <v>1021</v>
      </c>
      <c r="F70" s="178">
        <v>4500</v>
      </c>
      <c r="G70" s="178">
        <v>38000</v>
      </c>
      <c r="H70" s="178">
        <v>-33500</v>
      </c>
      <c r="I70" s="178">
        <v>4500</v>
      </c>
    </row>
    <row r="71" spans="1:9" ht="15" customHeight="1" outlineLevel="1">
      <c r="A71" s="101" t="s">
        <v>184</v>
      </c>
      <c r="B71" s="101" t="s">
        <v>192</v>
      </c>
      <c r="C71" s="101" t="s">
        <v>184</v>
      </c>
      <c r="D71" s="101" t="s">
        <v>1022</v>
      </c>
      <c r="E71" s="102" t="s">
        <v>1023</v>
      </c>
      <c r="F71" s="178">
        <v>1350</v>
      </c>
      <c r="G71" s="178">
        <v>234900</v>
      </c>
      <c r="H71" s="178">
        <v>-233550</v>
      </c>
      <c r="I71" s="178">
        <v>1350</v>
      </c>
    </row>
    <row r="72" spans="1:9" ht="15" customHeight="1" outlineLevel="1">
      <c r="A72" s="101" t="s">
        <v>184</v>
      </c>
      <c r="B72" s="101" t="s">
        <v>192</v>
      </c>
      <c r="C72" s="101" t="s">
        <v>184</v>
      </c>
      <c r="D72" s="101" t="s">
        <v>1024</v>
      </c>
      <c r="E72" s="102" t="s">
        <v>1025</v>
      </c>
      <c r="F72" s="178">
        <v>2242525</v>
      </c>
      <c r="G72" s="178">
        <v>3677837</v>
      </c>
      <c r="H72" s="178">
        <v>-1435312</v>
      </c>
      <c r="I72" s="178">
        <v>2040224</v>
      </c>
    </row>
    <row r="73" spans="1:9" ht="15" customHeight="1" outlineLevel="1">
      <c r="A73" s="101" t="s">
        <v>184</v>
      </c>
      <c r="B73" s="101" t="s">
        <v>192</v>
      </c>
      <c r="C73" s="101" t="s">
        <v>184</v>
      </c>
      <c r="D73" s="101" t="s">
        <v>1200</v>
      </c>
      <c r="E73" s="102" t="s">
        <v>1201</v>
      </c>
      <c r="F73" s="178"/>
      <c r="G73" s="178">
        <v>300704</v>
      </c>
      <c r="H73" s="178">
        <v>-300704</v>
      </c>
      <c r="I73" s="178"/>
    </row>
    <row r="74" spans="1:9" ht="15" customHeight="1" outlineLevel="1">
      <c r="A74" s="101" t="s">
        <v>184</v>
      </c>
      <c r="B74" s="101" t="s">
        <v>192</v>
      </c>
      <c r="C74" s="101" t="s">
        <v>184</v>
      </c>
      <c r="D74" s="101" t="s">
        <v>258</v>
      </c>
      <c r="E74" s="102" t="s">
        <v>105</v>
      </c>
      <c r="F74" s="178">
        <v>419594</v>
      </c>
      <c r="G74" s="178">
        <v>132920</v>
      </c>
      <c r="H74" s="178">
        <v>286674</v>
      </c>
      <c r="I74" s="178">
        <v>196108</v>
      </c>
    </row>
    <row r="75" spans="1:9" ht="15" customHeight="1" outlineLevel="1">
      <c r="A75" s="101" t="s">
        <v>184</v>
      </c>
      <c r="B75" s="101" t="s">
        <v>192</v>
      </c>
      <c r="C75" s="101" t="s">
        <v>184</v>
      </c>
      <c r="D75" s="101" t="s">
        <v>259</v>
      </c>
      <c r="E75" s="102" t="s">
        <v>106</v>
      </c>
      <c r="F75" s="178">
        <v>1339500</v>
      </c>
      <c r="G75" s="178">
        <v>590404</v>
      </c>
      <c r="H75" s="178">
        <v>749096</v>
      </c>
      <c r="I75" s="178">
        <v>789600</v>
      </c>
    </row>
    <row r="76" spans="1:9" ht="15" customHeight="1" outlineLevel="1">
      <c r="A76" s="101" t="s">
        <v>184</v>
      </c>
      <c r="B76" s="101" t="s">
        <v>192</v>
      </c>
      <c r="C76" s="101" t="s">
        <v>184</v>
      </c>
      <c r="D76" s="101" t="s">
        <v>260</v>
      </c>
      <c r="E76" s="102" t="s">
        <v>261</v>
      </c>
      <c r="F76" s="178">
        <v>7500</v>
      </c>
      <c r="G76" s="178">
        <v>8650</v>
      </c>
      <c r="H76" s="178">
        <v>-1150</v>
      </c>
      <c r="I76" s="178">
        <v>7459</v>
      </c>
    </row>
    <row r="77" spans="1:9" ht="15" customHeight="1" outlineLevel="1">
      <c r="A77" s="101" t="s">
        <v>184</v>
      </c>
      <c r="B77" s="101" t="s">
        <v>192</v>
      </c>
      <c r="C77" s="101" t="s">
        <v>184</v>
      </c>
      <c r="D77" s="101" t="s">
        <v>262</v>
      </c>
      <c r="E77" s="102" t="s">
        <v>263</v>
      </c>
      <c r="F77" s="178">
        <v>284302</v>
      </c>
      <c r="G77" s="178">
        <v>264773</v>
      </c>
      <c r="H77" s="178">
        <v>19529</v>
      </c>
      <c r="I77" s="178">
        <v>284302</v>
      </c>
    </row>
    <row r="78" spans="1:9" ht="15" customHeight="1" outlineLevel="1">
      <c r="A78" s="101" t="s">
        <v>184</v>
      </c>
      <c r="B78" s="101" t="s">
        <v>192</v>
      </c>
      <c r="C78" s="101" t="s">
        <v>184</v>
      </c>
      <c r="D78" s="101" t="s">
        <v>264</v>
      </c>
      <c r="E78" s="102" t="s">
        <v>265</v>
      </c>
      <c r="F78" s="178">
        <v>141500</v>
      </c>
      <c r="G78" s="178">
        <v>294726</v>
      </c>
      <c r="H78" s="178">
        <v>-153226</v>
      </c>
      <c r="I78" s="178">
        <v>177132</v>
      </c>
    </row>
    <row r="79" spans="1:9" ht="15" customHeight="1" outlineLevel="1">
      <c r="A79" s="101" t="s">
        <v>184</v>
      </c>
      <c r="B79" s="101" t="s">
        <v>192</v>
      </c>
      <c r="C79" s="101" t="s">
        <v>184</v>
      </c>
      <c r="D79" s="101" t="s">
        <v>266</v>
      </c>
      <c r="E79" s="102" t="s">
        <v>107</v>
      </c>
      <c r="F79" s="178">
        <v>422458</v>
      </c>
      <c r="G79" s="178">
        <v>478193</v>
      </c>
      <c r="H79" s="178">
        <v>-55735</v>
      </c>
      <c r="I79" s="178">
        <v>440739</v>
      </c>
    </row>
    <row r="80" spans="1:9" ht="15" customHeight="1" outlineLevel="1">
      <c r="A80" s="101" t="s">
        <v>184</v>
      </c>
      <c r="B80" s="101" t="s">
        <v>203</v>
      </c>
      <c r="C80" s="101" t="s">
        <v>185</v>
      </c>
      <c r="D80" s="101" t="s">
        <v>333</v>
      </c>
      <c r="E80" s="102" t="s">
        <v>108</v>
      </c>
      <c r="F80" s="178"/>
      <c r="G80" s="178">
        <v>22241</v>
      </c>
      <c r="H80" s="178">
        <v>-22245</v>
      </c>
      <c r="I80" s="178">
        <v>6750</v>
      </c>
    </row>
    <row r="81" spans="1:9" ht="15" customHeight="1" outlineLevel="1">
      <c r="A81" s="101" t="s">
        <v>184</v>
      </c>
      <c r="B81" s="101" t="s">
        <v>203</v>
      </c>
      <c r="C81" s="101" t="s">
        <v>185</v>
      </c>
      <c r="D81" s="101" t="s">
        <v>267</v>
      </c>
      <c r="E81" s="102" t="s">
        <v>268</v>
      </c>
      <c r="F81" s="178">
        <v>500000</v>
      </c>
      <c r="G81" s="178">
        <v>439234</v>
      </c>
      <c r="H81" s="178">
        <v>60767</v>
      </c>
      <c r="I81" s="178">
        <v>384630</v>
      </c>
    </row>
    <row r="82" spans="1:9" ht="15" customHeight="1" outlineLevel="1">
      <c r="A82" s="101" t="s">
        <v>184</v>
      </c>
      <c r="B82" s="101" t="s">
        <v>203</v>
      </c>
      <c r="C82" s="101" t="s">
        <v>185</v>
      </c>
      <c r="D82" s="101" t="s">
        <v>269</v>
      </c>
      <c r="E82" s="102" t="s">
        <v>270</v>
      </c>
      <c r="F82" s="178">
        <v>34600000</v>
      </c>
      <c r="G82" s="178">
        <v>26991412</v>
      </c>
      <c r="H82" s="178">
        <v>7608588</v>
      </c>
      <c r="I82" s="178">
        <v>37094231</v>
      </c>
    </row>
    <row r="83" spans="1:9" ht="15" customHeight="1" outlineLevel="1">
      <c r="A83" s="101" t="s">
        <v>184</v>
      </c>
      <c r="B83" s="101" t="s">
        <v>203</v>
      </c>
      <c r="C83" s="101" t="s">
        <v>185</v>
      </c>
      <c r="D83" s="101" t="s">
        <v>271</v>
      </c>
      <c r="E83" s="102" t="s">
        <v>1202</v>
      </c>
      <c r="F83" s="178">
        <v>1550000</v>
      </c>
      <c r="G83" s="178">
        <v>3306077</v>
      </c>
      <c r="H83" s="178">
        <v>-1756077</v>
      </c>
      <c r="I83" s="178">
        <v>2633573</v>
      </c>
    </row>
    <row r="84" spans="1:9" ht="15" customHeight="1" outlineLevel="1">
      <c r="A84" s="101" t="s">
        <v>184</v>
      </c>
      <c r="B84" s="101" t="s">
        <v>203</v>
      </c>
      <c r="C84" s="101" t="s">
        <v>185</v>
      </c>
      <c r="D84" s="101" t="s">
        <v>272</v>
      </c>
      <c r="E84" s="102" t="s">
        <v>273</v>
      </c>
      <c r="F84" s="178">
        <v>25000</v>
      </c>
      <c r="G84" s="178">
        <v>63078</v>
      </c>
      <c r="H84" s="178">
        <v>-38078</v>
      </c>
      <c r="I84" s="178">
        <v>10965</v>
      </c>
    </row>
    <row r="85" spans="1:9" ht="15" customHeight="1" outlineLevel="1">
      <c r="A85" s="101" t="s">
        <v>184</v>
      </c>
      <c r="B85" s="101" t="s">
        <v>203</v>
      </c>
      <c r="C85" s="101" t="s">
        <v>185</v>
      </c>
      <c r="D85" s="101" t="s">
        <v>274</v>
      </c>
      <c r="E85" s="102" t="s">
        <v>109</v>
      </c>
      <c r="F85" s="178">
        <v>5000</v>
      </c>
      <c r="G85" s="178"/>
      <c r="H85" s="178">
        <v>5000</v>
      </c>
      <c r="I85" s="178"/>
    </row>
    <row r="86" spans="1:9" ht="15" customHeight="1" outlineLevel="1">
      <c r="A86" s="101" t="s">
        <v>184</v>
      </c>
      <c r="B86" s="101" t="s">
        <v>203</v>
      </c>
      <c r="C86" s="101" t="s">
        <v>185</v>
      </c>
      <c r="D86" s="101" t="s">
        <v>275</v>
      </c>
      <c r="E86" s="102" t="s">
        <v>276</v>
      </c>
      <c r="F86" s="178">
        <v>10000</v>
      </c>
      <c r="G86" s="178">
        <v>210068</v>
      </c>
      <c r="H86" s="178">
        <v>-200068</v>
      </c>
      <c r="I86" s="178"/>
    </row>
    <row r="87" spans="1:9" ht="15" customHeight="1" outlineLevel="1">
      <c r="A87" s="101" t="s">
        <v>184</v>
      </c>
      <c r="B87" s="101" t="s">
        <v>203</v>
      </c>
      <c r="C87" s="101" t="s">
        <v>185</v>
      </c>
      <c r="D87" s="101" t="s">
        <v>277</v>
      </c>
      <c r="E87" s="102" t="s">
        <v>278</v>
      </c>
      <c r="F87" s="178">
        <v>1100000</v>
      </c>
      <c r="G87" s="178">
        <v>650295</v>
      </c>
      <c r="H87" s="178">
        <v>449705</v>
      </c>
      <c r="I87" s="178">
        <v>1059605</v>
      </c>
    </row>
    <row r="88" spans="1:9" ht="15" customHeight="1" outlineLevel="1">
      <c r="A88" s="101" t="s">
        <v>184</v>
      </c>
      <c r="B88" s="101" t="s">
        <v>203</v>
      </c>
      <c r="C88" s="101" t="s">
        <v>185</v>
      </c>
      <c r="D88" s="101" t="s">
        <v>279</v>
      </c>
      <c r="E88" s="102" t="s">
        <v>280</v>
      </c>
      <c r="F88" s="178">
        <v>95000</v>
      </c>
      <c r="G88" s="178">
        <v>106625</v>
      </c>
      <c r="H88" s="178">
        <v>-11625</v>
      </c>
      <c r="I88" s="178">
        <v>97715</v>
      </c>
    </row>
    <row r="89" spans="1:9" ht="15" customHeight="1" outlineLevel="1">
      <c r="A89" s="101" t="s">
        <v>184</v>
      </c>
      <c r="B89" s="101" t="s">
        <v>203</v>
      </c>
      <c r="C89" s="101" t="s">
        <v>185</v>
      </c>
      <c r="D89" s="101" t="s">
        <v>281</v>
      </c>
      <c r="E89" s="102" t="s">
        <v>110</v>
      </c>
      <c r="F89" s="178">
        <v>270000</v>
      </c>
      <c r="G89" s="178">
        <v>270000</v>
      </c>
      <c r="H89" s="178">
        <v>0</v>
      </c>
      <c r="I89" s="178"/>
    </row>
    <row r="90" spans="1:9" ht="15" customHeight="1" outlineLevel="1">
      <c r="A90" s="101" t="s">
        <v>184</v>
      </c>
      <c r="B90" s="101" t="s">
        <v>203</v>
      </c>
      <c r="C90" s="101" t="s">
        <v>185</v>
      </c>
      <c r="D90" s="101" t="s">
        <v>282</v>
      </c>
      <c r="E90" s="102" t="s">
        <v>283</v>
      </c>
      <c r="F90" s="178">
        <v>420000</v>
      </c>
      <c r="G90" s="178">
        <v>411440</v>
      </c>
      <c r="H90" s="178">
        <v>8560</v>
      </c>
      <c r="I90" s="178">
        <v>441680</v>
      </c>
    </row>
    <row r="91" spans="1:9" ht="15" customHeight="1" outlineLevel="1">
      <c r="A91" s="101" t="s">
        <v>184</v>
      </c>
      <c r="B91" s="101" t="s">
        <v>203</v>
      </c>
      <c r="C91" s="101" t="s">
        <v>185</v>
      </c>
      <c r="D91" s="101" t="s">
        <v>284</v>
      </c>
      <c r="E91" s="102" t="s">
        <v>285</v>
      </c>
      <c r="F91" s="178">
        <v>90000</v>
      </c>
      <c r="G91" s="178">
        <v>88842</v>
      </c>
      <c r="H91" s="178">
        <v>1158</v>
      </c>
      <c r="I91" s="178">
        <v>95161</v>
      </c>
    </row>
    <row r="92" spans="1:9" ht="15" customHeight="1" outlineLevel="1">
      <c r="A92" s="101" t="s">
        <v>184</v>
      </c>
      <c r="B92" s="101" t="s">
        <v>203</v>
      </c>
      <c r="C92" s="101" t="s">
        <v>185</v>
      </c>
      <c r="D92" s="101" t="s">
        <v>286</v>
      </c>
      <c r="E92" s="102" t="s">
        <v>287</v>
      </c>
      <c r="F92" s="178">
        <v>430144</v>
      </c>
      <c r="G92" s="178">
        <v>249607</v>
      </c>
      <c r="H92" s="178">
        <v>180537</v>
      </c>
      <c r="I92" s="178">
        <v>169619</v>
      </c>
    </row>
    <row r="93" spans="1:9" ht="15" customHeight="1" outlineLevel="1">
      <c r="A93" s="101" t="s">
        <v>184</v>
      </c>
      <c r="B93" s="101" t="s">
        <v>203</v>
      </c>
      <c r="C93" s="101" t="s">
        <v>185</v>
      </c>
      <c r="D93" s="101" t="s">
        <v>288</v>
      </c>
      <c r="E93" s="102" t="s">
        <v>289</v>
      </c>
      <c r="F93" s="178">
        <v>175000</v>
      </c>
      <c r="G93" s="178">
        <v>200868</v>
      </c>
      <c r="H93" s="178">
        <v>-25868</v>
      </c>
      <c r="I93" s="178">
        <v>213374</v>
      </c>
    </row>
    <row r="94" spans="1:9" ht="15" customHeight="1" outlineLevel="1">
      <c r="A94" s="101" t="s">
        <v>184</v>
      </c>
      <c r="B94" s="101" t="s">
        <v>203</v>
      </c>
      <c r="C94" s="101" t="s">
        <v>185</v>
      </c>
      <c r="D94" s="101" t="s">
        <v>290</v>
      </c>
      <c r="E94" s="102" t="s">
        <v>291</v>
      </c>
      <c r="F94" s="178">
        <v>200000</v>
      </c>
      <c r="G94" s="178">
        <v>194820</v>
      </c>
      <c r="H94" s="178">
        <v>5181</v>
      </c>
      <c r="I94" s="178">
        <v>220067</v>
      </c>
    </row>
    <row r="95" spans="1:9" ht="15" customHeight="1" outlineLevel="1">
      <c r="A95" s="101" t="s">
        <v>184</v>
      </c>
      <c r="B95" s="101" t="s">
        <v>203</v>
      </c>
      <c r="C95" s="101" t="s">
        <v>185</v>
      </c>
      <c r="D95" s="101" t="s">
        <v>924</v>
      </c>
      <c r="E95" s="102" t="s">
        <v>925</v>
      </c>
      <c r="F95" s="178"/>
      <c r="G95" s="178"/>
      <c r="H95" s="178">
        <v>0</v>
      </c>
      <c r="I95" s="178"/>
    </row>
    <row r="96" spans="1:9" ht="15" customHeight="1" outlineLevel="1">
      <c r="A96" s="101" t="s">
        <v>184</v>
      </c>
      <c r="B96" s="101" t="s">
        <v>203</v>
      </c>
      <c r="C96" s="101" t="s">
        <v>185</v>
      </c>
      <c r="D96" s="101" t="s">
        <v>1203</v>
      </c>
      <c r="E96" s="102" t="s">
        <v>1204</v>
      </c>
      <c r="F96" s="178">
        <v>12000</v>
      </c>
      <c r="G96" s="178">
        <v>39130</v>
      </c>
      <c r="H96" s="178">
        <v>-27130</v>
      </c>
      <c r="I96" s="178"/>
    </row>
    <row r="97" spans="1:9" ht="15" customHeight="1" outlineLevel="1">
      <c r="A97" s="101" t="s">
        <v>184</v>
      </c>
      <c r="B97" s="101" t="s">
        <v>203</v>
      </c>
      <c r="C97" s="101" t="s">
        <v>185</v>
      </c>
      <c r="D97" s="101" t="s">
        <v>926</v>
      </c>
      <c r="E97" s="102" t="s">
        <v>927</v>
      </c>
      <c r="F97" s="178"/>
      <c r="G97" s="178"/>
      <c r="H97" s="178">
        <v>0</v>
      </c>
      <c r="I97" s="178"/>
    </row>
    <row r="98" spans="1:9" ht="15" customHeight="1" outlineLevel="1">
      <c r="A98" s="101" t="s">
        <v>184</v>
      </c>
      <c r="B98" s="101" t="s">
        <v>203</v>
      </c>
      <c r="C98" s="101" t="s">
        <v>185</v>
      </c>
      <c r="D98" s="101" t="s">
        <v>292</v>
      </c>
      <c r="E98" s="102" t="s">
        <v>915</v>
      </c>
      <c r="F98" s="178">
        <v>700000</v>
      </c>
      <c r="G98" s="178">
        <v>669016</v>
      </c>
      <c r="H98" s="178">
        <v>30984</v>
      </c>
      <c r="I98" s="178">
        <v>770550</v>
      </c>
    </row>
    <row r="99" spans="1:9" ht="15" customHeight="1" outlineLevel="1">
      <c r="A99" s="101" t="s">
        <v>184</v>
      </c>
      <c r="B99" s="101" t="s">
        <v>203</v>
      </c>
      <c r="C99" s="101" t="s">
        <v>185</v>
      </c>
      <c r="D99" s="101" t="s">
        <v>293</v>
      </c>
      <c r="E99" s="102" t="s">
        <v>111</v>
      </c>
      <c r="F99" s="178">
        <v>500000</v>
      </c>
      <c r="G99" s="178">
        <v>438601</v>
      </c>
      <c r="H99" s="178">
        <v>61399</v>
      </c>
      <c r="I99" s="178">
        <v>529688</v>
      </c>
    </row>
    <row r="100" spans="1:9" ht="15" customHeight="1" outlineLevel="1">
      <c r="A100" s="101" t="s">
        <v>184</v>
      </c>
      <c r="B100" s="101" t="s">
        <v>203</v>
      </c>
      <c r="C100" s="101" t="s">
        <v>185</v>
      </c>
      <c r="D100" s="101" t="s">
        <v>294</v>
      </c>
      <c r="E100" s="102" t="s">
        <v>112</v>
      </c>
      <c r="F100" s="178">
        <v>400000</v>
      </c>
      <c r="G100" s="178">
        <v>794310</v>
      </c>
      <c r="H100" s="178">
        <v>-394310</v>
      </c>
      <c r="I100" s="178">
        <v>491532</v>
      </c>
    </row>
    <row r="101" spans="1:9" ht="15" customHeight="1" outlineLevel="1">
      <c r="A101" s="101" t="s">
        <v>184</v>
      </c>
      <c r="B101" s="101" t="s">
        <v>203</v>
      </c>
      <c r="C101" s="101" t="s">
        <v>185</v>
      </c>
      <c r="D101" s="101" t="s">
        <v>295</v>
      </c>
      <c r="E101" s="102" t="s">
        <v>296</v>
      </c>
      <c r="F101" s="178">
        <v>700000</v>
      </c>
      <c r="G101" s="178">
        <v>632938</v>
      </c>
      <c r="H101" s="178">
        <v>67062</v>
      </c>
      <c r="I101" s="178">
        <v>721754</v>
      </c>
    </row>
    <row r="102" spans="1:9" ht="15" customHeight="1" outlineLevel="1">
      <c r="A102" s="101" t="s">
        <v>184</v>
      </c>
      <c r="B102" s="101" t="s">
        <v>203</v>
      </c>
      <c r="C102" s="101" t="s">
        <v>185</v>
      </c>
      <c r="D102" s="101" t="s">
        <v>297</v>
      </c>
      <c r="E102" s="102" t="s">
        <v>113</v>
      </c>
      <c r="F102" s="178">
        <v>2100000</v>
      </c>
      <c r="G102" s="178">
        <v>1214663</v>
      </c>
      <c r="H102" s="178">
        <v>885337</v>
      </c>
      <c r="I102" s="178">
        <v>2175936</v>
      </c>
    </row>
    <row r="103" spans="1:9" ht="15" customHeight="1" outlineLevel="1">
      <c r="A103" s="101" t="s">
        <v>184</v>
      </c>
      <c r="B103" s="101" t="s">
        <v>203</v>
      </c>
      <c r="C103" s="101" t="s">
        <v>185</v>
      </c>
      <c r="D103" s="101" t="s">
        <v>862</v>
      </c>
      <c r="E103" s="102" t="s">
        <v>863</v>
      </c>
      <c r="F103" s="178">
        <v>5400510</v>
      </c>
      <c r="G103" s="178">
        <v>7360034</v>
      </c>
      <c r="H103" s="178">
        <v>-1959524</v>
      </c>
      <c r="I103" s="178">
        <v>5472669</v>
      </c>
    </row>
    <row r="104" spans="1:9" ht="15" customHeight="1" outlineLevel="1">
      <c r="A104" s="101" t="s">
        <v>184</v>
      </c>
      <c r="B104" s="101" t="s">
        <v>203</v>
      </c>
      <c r="C104" s="101" t="s">
        <v>185</v>
      </c>
      <c r="D104" s="101" t="s">
        <v>298</v>
      </c>
      <c r="E104" s="102" t="s">
        <v>299</v>
      </c>
      <c r="F104" s="178">
        <v>1007000</v>
      </c>
      <c r="G104" s="178">
        <v>1314559</v>
      </c>
      <c r="H104" s="178">
        <v>-307559</v>
      </c>
      <c r="I104" s="178">
        <v>939986</v>
      </c>
    </row>
    <row r="105" spans="1:9" ht="15" customHeight="1" outlineLevel="1">
      <c r="A105" s="101" t="s">
        <v>184</v>
      </c>
      <c r="B105" s="101" t="s">
        <v>203</v>
      </c>
      <c r="C105" s="101" t="s">
        <v>185</v>
      </c>
      <c r="D105" s="101" t="s">
        <v>864</v>
      </c>
      <c r="E105" s="102" t="s">
        <v>865</v>
      </c>
      <c r="F105" s="178">
        <v>900000</v>
      </c>
      <c r="G105" s="178">
        <v>1066888</v>
      </c>
      <c r="H105" s="178">
        <v>-166888</v>
      </c>
      <c r="I105" s="178">
        <v>920649</v>
      </c>
    </row>
    <row r="106" spans="1:9" ht="15" customHeight="1" outlineLevel="1">
      <c r="A106" s="101" t="s">
        <v>184</v>
      </c>
      <c r="B106" s="101" t="s">
        <v>203</v>
      </c>
      <c r="C106" s="101" t="s">
        <v>185</v>
      </c>
      <c r="D106" s="101" t="s">
        <v>866</v>
      </c>
      <c r="E106" s="102" t="s">
        <v>867</v>
      </c>
      <c r="F106" s="178"/>
      <c r="G106" s="178"/>
      <c r="H106" s="178">
        <v>0</v>
      </c>
      <c r="I106" s="178">
        <v>766</v>
      </c>
    </row>
    <row r="107" spans="1:9" ht="15" customHeight="1" outlineLevel="1">
      <c r="A107" s="101" t="s">
        <v>184</v>
      </c>
      <c r="B107" s="101" t="s">
        <v>203</v>
      </c>
      <c r="C107" s="101" t="s">
        <v>185</v>
      </c>
      <c r="D107" s="101" t="s">
        <v>300</v>
      </c>
      <c r="E107" s="102" t="s">
        <v>114</v>
      </c>
      <c r="F107" s="178">
        <v>150472</v>
      </c>
      <c r="G107" s="178">
        <v>138659</v>
      </c>
      <c r="H107" s="178">
        <v>11813</v>
      </c>
      <c r="I107" s="178">
        <v>51546</v>
      </c>
    </row>
    <row r="108" spans="1:9" ht="15" customHeight="1" outlineLevel="1">
      <c r="A108" s="101" t="s">
        <v>184</v>
      </c>
      <c r="B108" s="101" t="s">
        <v>203</v>
      </c>
      <c r="C108" s="101" t="s">
        <v>185</v>
      </c>
      <c r="D108" s="101" t="s">
        <v>1205</v>
      </c>
      <c r="E108" s="102" t="s">
        <v>1206</v>
      </c>
      <c r="F108" s="178">
        <v>1279250</v>
      </c>
      <c r="G108" s="178">
        <v>1133495</v>
      </c>
      <c r="H108" s="178">
        <v>145755</v>
      </c>
      <c r="I108" s="178"/>
    </row>
    <row r="109" spans="1:9" ht="15" customHeight="1" outlineLevel="1">
      <c r="A109" s="101" t="s">
        <v>184</v>
      </c>
      <c r="B109" s="101" t="s">
        <v>203</v>
      </c>
      <c r="C109" s="101" t="s">
        <v>185</v>
      </c>
      <c r="D109" s="101" t="s">
        <v>301</v>
      </c>
      <c r="E109" s="102" t="s">
        <v>115</v>
      </c>
      <c r="F109" s="178">
        <v>800000</v>
      </c>
      <c r="G109" s="178">
        <v>639753</v>
      </c>
      <c r="H109" s="178">
        <v>160247</v>
      </c>
      <c r="I109" s="178">
        <v>912622</v>
      </c>
    </row>
    <row r="110" spans="1:9" ht="15" customHeight="1" outlineLevel="1">
      <c r="A110" s="101" t="s">
        <v>184</v>
      </c>
      <c r="B110" s="101" t="s">
        <v>203</v>
      </c>
      <c r="C110" s="101" t="s">
        <v>185</v>
      </c>
      <c r="D110" s="101" t="s">
        <v>302</v>
      </c>
      <c r="E110" s="102" t="s">
        <v>116</v>
      </c>
      <c r="F110" s="178"/>
      <c r="G110" s="178">
        <v>137</v>
      </c>
      <c r="H110" s="178">
        <v>-137</v>
      </c>
      <c r="I110" s="178"/>
    </row>
    <row r="111" spans="1:9" ht="15" customHeight="1" outlineLevel="1">
      <c r="A111" s="101" t="s">
        <v>184</v>
      </c>
      <c r="B111" s="101" t="s">
        <v>203</v>
      </c>
      <c r="C111" s="101" t="s">
        <v>185</v>
      </c>
      <c r="D111" s="101" t="s">
        <v>303</v>
      </c>
      <c r="E111" s="102" t="s">
        <v>304</v>
      </c>
      <c r="F111" s="178">
        <v>18500000</v>
      </c>
      <c r="G111" s="178">
        <v>18806963</v>
      </c>
      <c r="H111" s="178">
        <v>-306963</v>
      </c>
      <c r="I111" s="178">
        <v>18226665</v>
      </c>
    </row>
    <row r="112" spans="1:9" ht="15" customHeight="1" outlineLevel="1">
      <c r="A112" s="101" t="s">
        <v>184</v>
      </c>
      <c r="B112" s="101" t="s">
        <v>203</v>
      </c>
      <c r="C112" s="101" t="s">
        <v>185</v>
      </c>
      <c r="D112" s="101" t="s">
        <v>305</v>
      </c>
      <c r="E112" s="102" t="s">
        <v>117</v>
      </c>
      <c r="F112" s="178">
        <v>50000</v>
      </c>
      <c r="G112" s="178">
        <v>42080</v>
      </c>
      <c r="H112" s="178">
        <v>7920</v>
      </c>
      <c r="I112" s="178">
        <v>52101</v>
      </c>
    </row>
    <row r="113" spans="1:9" ht="15" customHeight="1" outlineLevel="1">
      <c r="A113" s="101" t="s">
        <v>184</v>
      </c>
      <c r="B113" s="101" t="s">
        <v>203</v>
      </c>
      <c r="C113" s="101" t="s">
        <v>185</v>
      </c>
      <c r="D113" s="101" t="s">
        <v>306</v>
      </c>
      <c r="E113" s="102" t="s">
        <v>307</v>
      </c>
      <c r="F113" s="178">
        <v>182165</v>
      </c>
      <c r="G113" s="178">
        <v>260691</v>
      </c>
      <c r="H113" s="178">
        <v>-78526</v>
      </c>
      <c r="I113" s="178">
        <v>182165</v>
      </c>
    </row>
    <row r="114" spans="1:9" ht="15" customHeight="1" outlineLevel="1">
      <c r="A114" s="101" t="s">
        <v>184</v>
      </c>
      <c r="B114" s="101" t="s">
        <v>203</v>
      </c>
      <c r="C114" s="101" t="s">
        <v>185</v>
      </c>
      <c r="D114" s="101" t="s">
        <v>308</v>
      </c>
      <c r="E114" s="102" t="s">
        <v>118</v>
      </c>
      <c r="F114" s="178">
        <v>1412954</v>
      </c>
      <c r="G114" s="178">
        <v>1367678</v>
      </c>
      <c r="H114" s="178">
        <v>45276</v>
      </c>
      <c r="I114" s="178">
        <v>1412954</v>
      </c>
    </row>
    <row r="115" spans="1:9" ht="15" customHeight="1" outlineLevel="1">
      <c r="A115" s="101" t="s">
        <v>184</v>
      </c>
      <c r="B115" s="101" t="s">
        <v>203</v>
      </c>
      <c r="C115" s="101" t="s">
        <v>185</v>
      </c>
      <c r="D115" s="101" t="s">
        <v>309</v>
      </c>
      <c r="E115" s="102" t="s">
        <v>310</v>
      </c>
      <c r="F115" s="178">
        <v>900000</v>
      </c>
      <c r="G115" s="178">
        <v>664919</v>
      </c>
      <c r="H115" s="178">
        <v>235081</v>
      </c>
      <c r="I115" s="178">
        <v>997655</v>
      </c>
    </row>
    <row r="116" spans="1:9" ht="15" customHeight="1" outlineLevel="1">
      <c r="A116" s="101" t="s">
        <v>184</v>
      </c>
      <c r="B116" s="101" t="s">
        <v>203</v>
      </c>
      <c r="C116" s="101" t="s">
        <v>185</v>
      </c>
      <c r="D116" s="101" t="s">
        <v>311</v>
      </c>
      <c r="E116" s="102" t="s">
        <v>119</v>
      </c>
      <c r="F116" s="178">
        <v>4004780</v>
      </c>
      <c r="G116" s="178">
        <v>3579531</v>
      </c>
      <c r="H116" s="178">
        <v>425249</v>
      </c>
      <c r="I116" s="178">
        <v>4004780</v>
      </c>
    </row>
    <row r="117" spans="1:9" ht="15" customHeight="1" outlineLevel="1">
      <c r="A117" s="101" t="s">
        <v>184</v>
      </c>
      <c r="B117" s="101" t="s">
        <v>203</v>
      </c>
      <c r="C117" s="101" t="s">
        <v>185</v>
      </c>
      <c r="D117" s="101" t="s">
        <v>312</v>
      </c>
      <c r="E117" s="102" t="s">
        <v>313</v>
      </c>
      <c r="F117" s="178">
        <v>872080</v>
      </c>
      <c r="G117" s="178">
        <v>399569</v>
      </c>
      <c r="H117" s="178">
        <v>472512</v>
      </c>
      <c r="I117" s="178">
        <v>569224</v>
      </c>
    </row>
    <row r="118" spans="1:9" ht="15" customHeight="1" outlineLevel="1">
      <c r="A118" s="101" t="s">
        <v>184</v>
      </c>
      <c r="B118" s="101" t="s">
        <v>203</v>
      </c>
      <c r="C118" s="101" t="s">
        <v>185</v>
      </c>
      <c r="D118" s="101" t="s">
        <v>314</v>
      </c>
      <c r="E118" s="102" t="s">
        <v>315</v>
      </c>
      <c r="F118" s="178"/>
      <c r="G118" s="178"/>
      <c r="H118" s="178">
        <v>0</v>
      </c>
      <c r="I118" s="178"/>
    </row>
    <row r="119" spans="1:9" ht="15" customHeight="1" outlineLevel="1">
      <c r="A119" s="101" t="s">
        <v>184</v>
      </c>
      <c r="B119" s="101" t="s">
        <v>203</v>
      </c>
      <c r="C119" s="101" t="s">
        <v>185</v>
      </c>
      <c r="D119" s="101" t="s">
        <v>316</v>
      </c>
      <c r="E119" s="102" t="s">
        <v>317</v>
      </c>
      <c r="F119" s="178">
        <v>400000</v>
      </c>
      <c r="G119" s="178">
        <v>115104</v>
      </c>
      <c r="H119" s="178">
        <v>284896</v>
      </c>
      <c r="I119" s="178">
        <v>101721</v>
      </c>
    </row>
    <row r="120" spans="1:9" ht="15" customHeight="1" outlineLevel="1">
      <c r="A120" s="101" t="s">
        <v>184</v>
      </c>
      <c r="B120" s="101" t="s">
        <v>203</v>
      </c>
      <c r="C120" s="101" t="s">
        <v>185</v>
      </c>
      <c r="D120" s="101" t="s">
        <v>1207</v>
      </c>
      <c r="E120" s="102" t="s">
        <v>1208</v>
      </c>
      <c r="F120" s="178">
        <v>1000331</v>
      </c>
      <c r="G120" s="178"/>
      <c r="H120" s="178">
        <v>1000331</v>
      </c>
      <c r="I120" s="178"/>
    </row>
    <row r="121" spans="1:9" ht="15" customHeight="1" outlineLevel="1">
      <c r="A121" s="101" t="s">
        <v>184</v>
      </c>
      <c r="B121" s="101" t="s">
        <v>203</v>
      </c>
      <c r="C121" s="101" t="s">
        <v>185</v>
      </c>
      <c r="D121" s="101" t="s">
        <v>318</v>
      </c>
      <c r="E121" s="102" t="s">
        <v>319</v>
      </c>
      <c r="F121" s="178">
        <v>1088735</v>
      </c>
      <c r="G121" s="178">
        <v>1423743</v>
      </c>
      <c r="H121" s="178">
        <v>-335008</v>
      </c>
      <c r="I121" s="178">
        <v>1062891</v>
      </c>
    </row>
    <row r="122" spans="1:9" ht="15" customHeight="1" outlineLevel="1">
      <c r="A122" s="101" t="s">
        <v>184</v>
      </c>
      <c r="B122" s="101" t="s">
        <v>203</v>
      </c>
      <c r="C122" s="101" t="s">
        <v>185</v>
      </c>
      <c r="D122" s="101" t="s">
        <v>320</v>
      </c>
      <c r="E122" s="102" t="s">
        <v>321</v>
      </c>
      <c r="F122" s="178">
        <v>41860</v>
      </c>
      <c r="G122" s="178">
        <v>37496</v>
      </c>
      <c r="H122" s="178">
        <v>4364</v>
      </c>
      <c r="I122" s="178">
        <v>41673</v>
      </c>
    </row>
    <row r="123" spans="1:9" ht="15" customHeight="1" outlineLevel="1">
      <c r="A123" s="101" t="s">
        <v>184</v>
      </c>
      <c r="B123" s="101" t="s">
        <v>203</v>
      </c>
      <c r="C123" s="101" t="s">
        <v>185</v>
      </c>
      <c r="D123" s="101" t="s">
        <v>731</v>
      </c>
      <c r="E123" s="102" t="s">
        <v>732</v>
      </c>
      <c r="F123" s="178">
        <v>81000</v>
      </c>
      <c r="G123" s="178">
        <v>145203</v>
      </c>
      <c r="H123" s="178">
        <v>-64203</v>
      </c>
      <c r="I123" s="178">
        <v>242547</v>
      </c>
    </row>
    <row r="124" spans="1:9" ht="15" customHeight="1" outlineLevel="1">
      <c r="A124" s="101" t="s">
        <v>184</v>
      </c>
      <c r="B124" s="101" t="s">
        <v>203</v>
      </c>
      <c r="C124" s="101" t="s">
        <v>185</v>
      </c>
      <c r="D124" s="101" t="s">
        <v>928</v>
      </c>
      <c r="E124" s="102" t="s">
        <v>929</v>
      </c>
      <c r="F124" s="178"/>
      <c r="G124" s="178">
        <v>43920</v>
      </c>
      <c r="H124" s="178">
        <v>-43920</v>
      </c>
      <c r="I124" s="178"/>
    </row>
    <row r="125" spans="1:9" ht="15" customHeight="1" outlineLevel="1">
      <c r="A125" s="101" t="s">
        <v>184</v>
      </c>
      <c r="B125" s="101" t="s">
        <v>203</v>
      </c>
      <c r="C125" s="101" t="s">
        <v>185</v>
      </c>
      <c r="D125" s="101" t="s">
        <v>930</v>
      </c>
      <c r="E125" s="102" t="s">
        <v>931</v>
      </c>
      <c r="F125" s="178"/>
      <c r="G125" s="178"/>
      <c r="H125" s="178">
        <v>0</v>
      </c>
      <c r="I125" s="178">
        <v>492045</v>
      </c>
    </row>
    <row r="126" spans="1:9" ht="15" customHeight="1" outlineLevel="1">
      <c r="A126" s="101" t="s">
        <v>184</v>
      </c>
      <c r="B126" s="101" t="s">
        <v>203</v>
      </c>
      <c r="C126" s="101" t="s">
        <v>192</v>
      </c>
      <c r="D126" s="101" t="s">
        <v>322</v>
      </c>
      <c r="E126" s="102" t="s">
        <v>323</v>
      </c>
      <c r="F126" s="178">
        <v>22000</v>
      </c>
      <c r="G126" s="178">
        <v>17926</v>
      </c>
      <c r="H126" s="178">
        <v>4074</v>
      </c>
      <c r="I126" s="178">
        <v>22836</v>
      </c>
    </row>
    <row r="127" spans="1:9" ht="15" customHeight="1" outlineLevel="1">
      <c r="A127" s="101" t="s">
        <v>184</v>
      </c>
      <c r="B127" s="101" t="s">
        <v>203</v>
      </c>
      <c r="C127" s="101" t="s">
        <v>192</v>
      </c>
      <c r="D127" s="101" t="s">
        <v>324</v>
      </c>
      <c r="E127" s="102" t="s">
        <v>325</v>
      </c>
      <c r="F127" s="178">
        <v>18000</v>
      </c>
      <c r="G127" s="178">
        <v>53585</v>
      </c>
      <c r="H127" s="178">
        <v>-35585</v>
      </c>
      <c r="I127" s="178">
        <v>18367</v>
      </c>
    </row>
    <row r="128" spans="1:9" ht="15" customHeight="1" outlineLevel="1">
      <c r="A128" s="101" t="s">
        <v>184</v>
      </c>
      <c r="B128" s="101" t="s">
        <v>203</v>
      </c>
      <c r="C128" s="101" t="s">
        <v>192</v>
      </c>
      <c r="D128" s="101" t="s">
        <v>326</v>
      </c>
      <c r="E128" s="102" t="s">
        <v>120</v>
      </c>
      <c r="F128" s="178">
        <v>22500</v>
      </c>
      <c r="G128" s="178">
        <v>19725</v>
      </c>
      <c r="H128" s="178">
        <v>2776</v>
      </c>
      <c r="I128" s="178">
        <v>22678</v>
      </c>
    </row>
    <row r="129" spans="1:9" ht="15" customHeight="1" outlineLevel="1">
      <c r="A129" s="101" t="s">
        <v>184</v>
      </c>
      <c r="B129" s="101" t="s">
        <v>203</v>
      </c>
      <c r="C129" s="101" t="s">
        <v>192</v>
      </c>
      <c r="D129" s="101" t="s">
        <v>327</v>
      </c>
      <c r="E129" s="102" t="s">
        <v>121</v>
      </c>
      <c r="F129" s="178">
        <v>1009845</v>
      </c>
      <c r="G129" s="178">
        <v>64672</v>
      </c>
      <c r="H129" s="178">
        <v>945173</v>
      </c>
      <c r="I129" s="178">
        <v>67950</v>
      </c>
    </row>
    <row r="130" spans="1:9" ht="15" customHeight="1" outlineLevel="1">
      <c r="A130" s="101" t="s">
        <v>184</v>
      </c>
      <c r="B130" s="101" t="s">
        <v>203</v>
      </c>
      <c r="C130" s="101" t="s">
        <v>192</v>
      </c>
      <c r="D130" s="101" t="s">
        <v>328</v>
      </c>
      <c r="E130" s="102" t="s">
        <v>329</v>
      </c>
      <c r="F130" s="178">
        <v>38310</v>
      </c>
      <c r="G130" s="178">
        <v>44216</v>
      </c>
      <c r="H130" s="178">
        <v>-5906</v>
      </c>
      <c r="I130" s="178">
        <v>44445</v>
      </c>
    </row>
    <row r="131" spans="1:9" ht="15" customHeight="1" outlineLevel="1">
      <c r="A131" s="101" t="s">
        <v>184</v>
      </c>
      <c r="B131" s="101" t="s">
        <v>203</v>
      </c>
      <c r="C131" s="101" t="s">
        <v>192</v>
      </c>
      <c r="D131" s="101" t="s">
        <v>330</v>
      </c>
      <c r="E131" s="102" t="s">
        <v>331</v>
      </c>
      <c r="F131" s="178">
        <v>7000</v>
      </c>
      <c r="G131" s="178">
        <v>7250</v>
      </c>
      <c r="H131" s="178">
        <v>-250</v>
      </c>
      <c r="I131" s="178">
        <v>6641</v>
      </c>
    </row>
    <row r="132" spans="1:9" ht="15" customHeight="1" outlineLevel="1">
      <c r="A132" s="101" t="s">
        <v>184</v>
      </c>
      <c r="B132" s="101" t="s">
        <v>203</v>
      </c>
      <c r="C132" s="101" t="s">
        <v>192</v>
      </c>
      <c r="D132" s="101" t="s">
        <v>332</v>
      </c>
      <c r="E132" s="102" t="s">
        <v>122</v>
      </c>
      <c r="F132" s="178">
        <v>393231</v>
      </c>
      <c r="G132" s="178">
        <v>627003</v>
      </c>
      <c r="H132" s="178">
        <v>-233772</v>
      </c>
      <c r="I132" s="178">
        <v>814778</v>
      </c>
    </row>
    <row r="133" spans="1:9" ht="15" customHeight="1" outlineLevel="1">
      <c r="A133" s="101" t="s">
        <v>184</v>
      </c>
      <c r="B133" s="101" t="s">
        <v>203</v>
      </c>
      <c r="C133" s="101" t="s">
        <v>192</v>
      </c>
      <c r="D133" s="101" t="s">
        <v>333</v>
      </c>
      <c r="E133" s="102" t="s">
        <v>108</v>
      </c>
      <c r="F133" s="178">
        <v>20000</v>
      </c>
      <c r="G133" s="178"/>
      <c r="H133" s="178">
        <v>20000</v>
      </c>
      <c r="I133" s="178">
        <v>19630</v>
      </c>
    </row>
    <row r="134" spans="1:9" ht="15" customHeight="1" outlineLevel="1">
      <c r="A134" s="101" t="s">
        <v>184</v>
      </c>
      <c r="B134" s="101" t="s">
        <v>203</v>
      </c>
      <c r="C134" s="101" t="s">
        <v>192</v>
      </c>
      <c r="D134" s="101" t="s">
        <v>1209</v>
      </c>
      <c r="E134" s="102" t="s">
        <v>1210</v>
      </c>
      <c r="F134" s="178"/>
      <c r="G134" s="178">
        <v>309</v>
      </c>
      <c r="H134" s="178">
        <v>-309</v>
      </c>
      <c r="I134" s="178"/>
    </row>
    <row r="135" spans="1:9" ht="15" customHeight="1" outlineLevel="1">
      <c r="A135" s="101" t="s">
        <v>184</v>
      </c>
      <c r="B135" s="101" t="s">
        <v>203</v>
      </c>
      <c r="C135" s="101" t="s">
        <v>192</v>
      </c>
      <c r="D135" s="101" t="s">
        <v>334</v>
      </c>
      <c r="E135" s="102" t="s">
        <v>123</v>
      </c>
      <c r="F135" s="178">
        <v>10000</v>
      </c>
      <c r="G135" s="178">
        <v>9594</v>
      </c>
      <c r="H135" s="178">
        <v>406</v>
      </c>
      <c r="I135" s="178">
        <v>11387</v>
      </c>
    </row>
    <row r="136" spans="1:9" ht="15" customHeight="1" outlineLevel="1">
      <c r="A136" s="101" t="s">
        <v>184</v>
      </c>
      <c r="B136" s="101" t="s">
        <v>203</v>
      </c>
      <c r="C136" s="101" t="s">
        <v>192</v>
      </c>
      <c r="D136" s="101" t="s">
        <v>335</v>
      </c>
      <c r="E136" s="102" t="s">
        <v>132</v>
      </c>
      <c r="F136" s="178"/>
      <c r="G136" s="178"/>
      <c r="H136" s="178">
        <v>0</v>
      </c>
      <c r="I136" s="178"/>
    </row>
    <row r="137" spans="1:9" ht="15" customHeight="1" outlineLevel="1">
      <c r="A137" s="101" t="s">
        <v>184</v>
      </c>
      <c r="B137" s="101" t="s">
        <v>203</v>
      </c>
      <c r="C137" s="101" t="s">
        <v>192</v>
      </c>
      <c r="D137" s="101" t="s">
        <v>916</v>
      </c>
      <c r="E137" s="102" t="s">
        <v>917</v>
      </c>
      <c r="F137" s="178"/>
      <c r="G137" s="178">
        <v>65082</v>
      </c>
      <c r="H137" s="178">
        <v>-65082</v>
      </c>
      <c r="I137" s="178">
        <v>38635</v>
      </c>
    </row>
    <row r="138" spans="1:9" ht="15" customHeight="1" outlineLevel="1">
      <c r="A138" s="101" t="s">
        <v>184</v>
      </c>
      <c r="B138" s="101" t="s">
        <v>184</v>
      </c>
      <c r="C138" s="101" t="s">
        <v>185</v>
      </c>
      <c r="D138" s="101" t="s">
        <v>336</v>
      </c>
      <c r="E138" s="102" t="s">
        <v>337</v>
      </c>
      <c r="F138" s="178">
        <v>3000000</v>
      </c>
      <c r="G138" s="178">
        <v>2502417</v>
      </c>
      <c r="H138" s="178">
        <v>497584</v>
      </c>
      <c r="I138" s="178">
        <v>2596890</v>
      </c>
    </row>
    <row r="139" spans="1:9" ht="15" customHeight="1" outlineLevel="1">
      <c r="A139" s="101" t="s">
        <v>184</v>
      </c>
      <c r="B139" s="101" t="s">
        <v>184</v>
      </c>
      <c r="C139" s="101" t="s">
        <v>185</v>
      </c>
      <c r="D139" s="101" t="s">
        <v>206</v>
      </c>
      <c r="E139" s="102" t="s">
        <v>853</v>
      </c>
      <c r="F139" s="178">
        <v>56400000</v>
      </c>
      <c r="G139" s="178">
        <v>56400000</v>
      </c>
      <c r="H139" s="178">
        <v>0</v>
      </c>
      <c r="I139" s="178"/>
    </row>
    <row r="140" spans="1:9" ht="15" customHeight="1" outlineLevel="1">
      <c r="A140" s="101" t="s">
        <v>184</v>
      </c>
      <c r="B140" s="101" t="s">
        <v>184</v>
      </c>
      <c r="C140" s="101" t="s">
        <v>185</v>
      </c>
      <c r="D140" s="101" t="s">
        <v>1211</v>
      </c>
      <c r="E140" s="102" t="s">
        <v>1212</v>
      </c>
      <c r="F140" s="178"/>
      <c r="G140" s="178">
        <v>9266875</v>
      </c>
      <c r="H140" s="178">
        <v>-9266875</v>
      </c>
      <c r="I140" s="178"/>
    </row>
    <row r="141" spans="1:9" ht="15" customHeight="1" outlineLevel="1">
      <c r="A141" s="101" t="s">
        <v>184</v>
      </c>
      <c r="B141" s="101" t="s">
        <v>184</v>
      </c>
      <c r="C141" s="101" t="s">
        <v>185</v>
      </c>
      <c r="D141" s="101" t="s">
        <v>1026</v>
      </c>
      <c r="E141" s="102" t="s">
        <v>1027</v>
      </c>
      <c r="F141" s="178">
        <v>10000000</v>
      </c>
      <c r="G141" s="178">
        <v>10000000</v>
      </c>
      <c r="H141" s="178">
        <v>0</v>
      </c>
      <c r="I141" s="178">
        <v>20000000</v>
      </c>
    </row>
    <row r="142" spans="1:9" ht="15" customHeight="1" outlineLevel="1">
      <c r="A142" s="101" t="s">
        <v>184</v>
      </c>
      <c r="B142" s="101" t="s">
        <v>184</v>
      </c>
      <c r="C142" s="101" t="s">
        <v>185</v>
      </c>
      <c r="D142" s="101" t="s">
        <v>1213</v>
      </c>
      <c r="E142" s="102" t="s">
        <v>1214</v>
      </c>
      <c r="F142" s="178">
        <v>10000000</v>
      </c>
      <c r="G142" s="178">
        <v>10000000</v>
      </c>
      <c r="H142" s="178">
        <v>0</v>
      </c>
      <c r="I142" s="178"/>
    </row>
    <row r="143" spans="1:9" ht="15" customHeight="1" outlineLevel="1">
      <c r="A143" s="101" t="s">
        <v>184</v>
      </c>
      <c r="B143" s="101" t="s">
        <v>184</v>
      </c>
      <c r="C143" s="101" t="s">
        <v>185</v>
      </c>
      <c r="D143" s="101" t="s">
        <v>338</v>
      </c>
      <c r="E143" s="102" t="s">
        <v>339</v>
      </c>
      <c r="F143" s="178">
        <v>1519000</v>
      </c>
      <c r="G143" s="178">
        <v>2973007</v>
      </c>
      <c r="H143" s="178">
        <v>-1454007</v>
      </c>
      <c r="I143" s="178">
        <v>2641752</v>
      </c>
    </row>
    <row r="144" spans="1:9" ht="15" customHeight="1" outlineLevel="1">
      <c r="A144" s="101" t="s">
        <v>184</v>
      </c>
      <c r="B144" s="101" t="s">
        <v>184</v>
      </c>
      <c r="C144" s="101" t="s">
        <v>192</v>
      </c>
      <c r="D144" s="101" t="s">
        <v>340</v>
      </c>
      <c r="E144" s="102" t="s">
        <v>124</v>
      </c>
      <c r="F144" s="178">
        <v>1550100</v>
      </c>
      <c r="G144" s="178">
        <v>1744162</v>
      </c>
      <c r="H144" s="178">
        <v>-194062</v>
      </c>
      <c r="I144" s="178">
        <v>1867911</v>
      </c>
    </row>
    <row r="145" spans="1:9" ht="15" customHeight="1" outlineLevel="1">
      <c r="A145" s="101" t="s">
        <v>184</v>
      </c>
      <c r="B145" s="101" t="s">
        <v>184</v>
      </c>
      <c r="C145" s="101" t="s">
        <v>192</v>
      </c>
      <c r="D145" s="101" t="s">
        <v>341</v>
      </c>
      <c r="E145" s="102" t="s">
        <v>342</v>
      </c>
      <c r="F145" s="178">
        <v>6819000</v>
      </c>
      <c r="G145" s="178">
        <v>11560573</v>
      </c>
      <c r="H145" s="178">
        <v>-4741573</v>
      </c>
      <c r="I145" s="178">
        <v>10703375</v>
      </c>
    </row>
    <row r="146" spans="1:9" ht="15" customHeight="1" outlineLevel="1">
      <c r="A146" s="101" t="s">
        <v>184</v>
      </c>
      <c r="B146" s="101" t="s">
        <v>184</v>
      </c>
      <c r="C146" s="101" t="s">
        <v>192</v>
      </c>
      <c r="D146" s="101" t="s">
        <v>343</v>
      </c>
      <c r="E146" s="102" t="s">
        <v>344</v>
      </c>
      <c r="F146" s="178">
        <v>1670180</v>
      </c>
      <c r="G146" s="178">
        <v>384067</v>
      </c>
      <c r="H146" s="178">
        <v>1286113</v>
      </c>
      <c r="I146" s="178">
        <v>367006</v>
      </c>
    </row>
    <row r="147" spans="1:9" ht="15" customHeight="1" outlineLevel="1">
      <c r="A147" s="101" t="s">
        <v>184</v>
      </c>
      <c r="B147" s="101" t="s">
        <v>184</v>
      </c>
      <c r="C147" s="101" t="s">
        <v>192</v>
      </c>
      <c r="D147" s="101" t="s">
        <v>345</v>
      </c>
      <c r="E147" s="102" t="s">
        <v>125</v>
      </c>
      <c r="F147" s="178">
        <v>166260</v>
      </c>
      <c r="G147" s="178">
        <v>210748</v>
      </c>
      <c r="H147" s="178">
        <v>-44488</v>
      </c>
      <c r="I147" s="178">
        <v>176637</v>
      </c>
    </row>
    <row r="148" spans="1:9" ht="15" customHeight="1" outlineLevel="1">
      <c r="A148" s="101" t="s">
        <v>184</v>
      </c>
      <c r="B148" s="101" t="s">
        <v>184</v>
      </c>
      <c r="C148" s="101" t="s">
        <v>192</v>
      </c>
      <c r="D148" s="101" t="s">
        <v>346</v>
      </c>
      <c r="E148" s="102" t="s">
        <v>347</v>
      </c>
      <c r="F148" s="178">
        <v>19200</v>
      </c>
      <c r="G148" s="178">
        <v>30900</v>
      </c>
      <c r="H148" s="178">
        <v>-11700</v>
      </c>
      <c r="I148" s="178">
        <v>18420</v>
      </c>
    </row>
    <row r="149" spans="1:9" ht="15" customHeight="1" outlineLevel="1">
      <c r="A149" s="101" t="s">
        <v>184</v>
      </c>
      <c r="B149" s="101" t="s">
        <v>184</v>
      </c>
      <c r="C149" s="101" t="s">
        <v>192</v>
      </c>
      <c r="D149" s="101" t="s">
        <v>348</v>
      </c>
      <c r="E149" s="102" t="s">
        <v>126</v>
      </c>
      <c r="F149" s="178">
        <v>26575</v>
      </c>
      <c r="G149" s="178">
        <v>28197</v>
      </c>
      <c r="H149" s="178">
        <v>-1622</v>
      </c>
      <c r="I149" s="178">
        <v>4075</v>
      </c>
    </row>
    <row r="150" spans="1:9">
      <c r="A150" s="101" t="s">
        <v>184</v>
      </c>
      <c r="B150" s="101" t="s">
        <v>184</v>
      </c>
      <c r="C150" s="101" t="s">
        <v>192</v>
      </c>
      <c r="D150" s="101" t="s">
        <v>349</v>
      </c>
      <c r="E150" s="102" t="s">
        <v>350</v>
      </c>
      <c r="F150" s="178"/>
      <c r="G150" s="178"/>
      <c r="H150" s="178">
        <v>0</v>
      </c>
      <c r="I150" s="178">
        <v>113348</v>
      </c>
    </row>
    <row r="151" spans="1:9">
      <c r="A151" s="101" t="s">
        <v>184</v>
      </c>
      <c r="B151" s="101" t="s">
        <v>184</v>
      </c>
      <c r="C151" s="101" t="s">
        <v>203</v>
      </c>
      <c r="D151" s="101" t="s">
        <v>1215</v>
      </c>
      <c r="E151" s="102" t="s">
        <v>1216</v>
      </c>
      <c r="F151" s="178"/>
      <c r="G151" s="178">
        <v>16</v>
      </c>
      <c r="H151" s="178">
        <v>-16</v>
      </c>
      <c r="I151" s="178"/>
    </row>
    <row r="152" spans="1:9">
      <c r="A152" s="101" t="s">
        <v>184</v>
      </c>
      <c r="B152" s="101" t="s">
        <v>184</v>
      </c>
      <c r="C152" s="101" t="s">
        <v>203</v>
      </c>
      <c r="D152" s="101" t="s">
        <v>351</v>
      </c>
      <c r="E152" s="102" t="s">
        <v>352</v>
      </c>
      <c r="F152" s="178">
        <v>12495000</v>
      </c>
      <c r="G152" s="178">
        <v>12901322</v>
      </c>
      <c r="H152" s="178">
        <v>-406322</v>
      </c>
      <c r="I152" s="178">
        <v>11873526</v>
      </c>
    </row>
    <row r="153" spans="1:9">
      <c r="A153" s="101" t="s">
        <v>184</v>
      </c>
      <c r="B153" s="101" t="s">
        <v>353</v>
      </c>
      <c r="C153" s="101" t="s">
        <v>185</v>
      </c>
      <c r="D153" s="101" t="s">
        <v>354</v>
      </c>
      <c r="E153" s="102" t="s">
        <v>355</v>
      </c>
      <c r="F153" s="178">
        <v>28200000</v>
      </c>
      <c r="G153" s="178">
        <v>28134290</v>
      </c>
      <c r="H153" s="178">
        <v>65710</v>
      </c>
      <c r="I153" s="178">
        <v>28356558</v>
      </c>
    </row>
    <row r="154" spans="1:9">
      <c r="A154" s="101" t="s">
        <v>184</v>
      </c>
      <c r="B154" s="101" t="s">
        <v>356</v>
      </c>
      <c r="C154" s="101" t="s">
        <v>185</v>
      </c>
      <c r="D154" s="101" t="s">
        <v>357</v>
      </c>
      <c r="E154" s="102" t="s">
        <v>358</v>
      </c>
      <c r="F154" s="178">
        <v>24000</v>
      </c>
      <c r="G154" s="178">
        <v>29966</v>
      </c>
      <c r="H154" s="178">
        <v>-5965</v>
      </c>
      <c r="I154" s="178">
        <v>24616</v>
      </c>
    </row>
    <row r="155" spans="1:9">
      <c r="A155" s="101" t="s">
        <v>184</v>
      </c>
      <c r="B155" s="101" t="s">
        <v>356</v>
      </c>
      <c r="C155" s="101" t="s">
        <v>185</v>
      </c>
      <c r="D155" s="101" t="s">
        <v>359</v>
      </c>
      <c r="E155" s="102" t="s">
        <v>360</v>
      </c>
      <c r="F155" s="178">
        <v>167070</v>
      </c>
      <c r="G155" s="178">
        <v>135675</v>
      </c>
      <c r="H155" s="178">
        <v>31395</v>
      </c>
      <c r="I155" s="178">
        <v>362729</v>
      </c>
    </row>
    <row r="156" spans="1:9">
      <c r="A156" s="101" t="s">
        <v>184</v>
      </c>
      <c r="B156" s="101" t="s">
        <v>356</v>
      </c>
      <c r="C156" s="101" t="s">
        <v>185</v>
      </c>
      <c r="D156" s="101" t="s">
        <v>361</v>
      </c>
      <c r="E156" s="102" t="s">
        <v>362</v>
      </c>
      <c r="F156" s="178"/>
      <c r="G156" s="178"/>
      <c r="H156" s="178">
        <v>0</v>
      </c>
      <c r="I156" s="178"/>
    </row>
    <row r="157" spans="1:9">
      <c r="A157" s="101" t="s">
        <v>184</v>
      </c>
      <c r="B157" s="101" t="s">
        <v>356</v>
      </c>
      <c r="C157" s="101" t="s">
        <v>185</v>
      </c>
      <c r="D157" s="101" t="s">
        <v>363</v>
      </c>
      <c r="E157" s="102" t="s">
        <v>364</v>
      </c>
      <c r="F157" s="178">
        <v>8000</v>
      </c>
      <c r="G157" s="178">
        <v>16655</v>
      </c>
      <c r="H157" s="178">
        <v>-8655</v>
      </c>
      <c r="I157" s="178">
        <v>53828</v>
      </c>
    </row>
    <row r="158" spans="1:9">
      <c r="A158" s="101" t="s">
        <v>184</v>
      </c>
      <c r="B158" s="101" t="s">
        <v>356</v>
      </c>
      <c r="C158" s="101" t="s">
        <v>185</v>
      </c>
      <c r="D158" s="101" t="s">
        <v>365</v>
      </c>
      <c r="E158" s="102" t="s">
        <v>366</v>
      </c>
      <c r="F158" s="178">
        <v>12000</v>
      </c>
      <c r="G158" s="178">
        <v>712</v>
      </c>
      <c r="H158" s="178">
        <v>11288</v>
      </c>
      <c r="I158" s="178">
        <v>1583</v>
      </c>
    </row>
    <row r="159" spans="1:9">
      <c r="A159" s="101" t="s">
        <v>184</v>
      </c>
      <c r="B159" s="101" t="s">
        <v>356</v>
      </c>
      <c r="C159" s="101" t="s">
        <v>203</v>
      </c>
      <c r="D159" s="101" t="s">
        <v>367</v>
      </c>
      <c r="E159" s="102" t="s">
        <v>368</v>
      </c>
      <c r="F159" s="178">
        <v>270076</v>
      </c>
      <c r="G159" s="178">
        <v>107935</v>
      </c>
      <c r="H159" s="178">
        <v>162141</v>
      </c>
      <c r="I159" s="178">
        <v>171129</v>
      </c>
    </row>
    <row r="160" spans="1:9">
      <c r="A160" s="101" t="s">
        <v>184</v>
      </c>
      <c r="B160" s="101" t="s">
        <v>369</v>
      </c>
      <c r="C160" s="101" t="s">
        <v>185</v>
      </c>
      <c r="D160" s="101" t="s">
        <v>370</v>
      </c>
      <c r="E160" s="102" t="s">
        <v>127</v>
      </c>
      <c r="F160" s="178">
        <v>11205500</v>
      </c>
      <c r="G160" s="178">
        <v>16580368</v>
      </c>
      <c r="H160" s="178">
        <v>-5374868</v>
      </c>
      <c r="I160" s="178">
        <v>9091951</v>
      </c>
    </row>
    <row r="161" spans="1:9">
      <c r="A161" s="101" t="s">
        <v>184</v>
      </c>
      <c r="B161" s="101" t="s">
        <v>369</v>
      </c>
      <c r="C161" s="101" t="s">
        <v>185</v>
      </c>
      <c r="D161" s="101" t="s">
        <v>371</v>
      </c>
      <c r="E161" s="102" t="s">
        <v>372</v>
      </c>
      <c r="F161" s="178">
        <v>692140</v>
      </c>
      <c r="G161" s="178">
        <v>582673</v>
      </c>
      <c r="H161" s="178">
        <v>109467</v>
      </c>
      <c r="I161" s="178">
        <v>17851273</v>
      </c>
    </row>
    <row r="162" spans="1:9">
      <c r="A162" s="101" t="s">
        <v>184</v>
      </c>
      <c r="B162" s="101" t="s">
        <v>369</v>
      </c>
      <c r="C162" s="101" t="s">
        <v>185</v>
      </c>
      <c r="D162" s="101" t="s">
        <v>373</v>
      </c>
      <c r="E162" s="102" t="s">
        <v>128</v>
      </c>
      <c r="F162" s="178">
        <v>50000</v>
      </c>
      <c r="G162" s="178">
        <v>77298</v>
      </c>
      <c r="H162" s="178">
        <v>-27298</v>
      </c>
      <c r="I162" s="178">
        <v>87264</v>
      </c>
    </row>
    <row r="163" spans="1:9">
      <c r="A163" s="101" t="s">
        <v>184</v>
      </c>
      <c r="B163" s="101" t="s">
        <v>369</v>
      </c>
      <c r="C163" s="101" t="s">
        <v>185</v>
      </c>
      <c r="D163" s="101" t="s">
        <v>374</v>
      </c>
      <c r="E163" s="102" t="s">
        <v>375</v>
      </c>
      <c r="F163" s="178">
        <v>73078</v>
      </c>
      <c r="G163" s="178">
        <v>51786</v>
      </c>
      <c r="H163" s="178">
        <v>21292</v>
      </c>
      <c r="I163" s="178">
        <v>73078</v>
      </c>
    </row>
    <row r="164" spans="1:9">
      <c r="A164" s="101" t="s">
        <v>184</v>
      </c>
      <c r="B164" s="101" t="s">
        <v>369</v>
      </c>
      <c r="C164" s="101" t="s">
        <v>185</v>
      </c>
      <c r="D164" s="101" t="s">
        <v>376</v>
      </c>
      <c r="E164" s="102" t="s">
        <v>377</v>
      </c>
      <c r="F164" s="178">
        <v>777628</v>
      </c>
      <c r="G164" s="178">
        <v>808418</v>
      </c>
      <c r="H164" s="178">
        <v>-30790</v>
      </c>
      <c r="I164" s="178">
        <v>777628</v>
      </c>
    </row>
    <row r="165" spans="1:9">
      <c r="A165" s="101" t="s">
        <v>184</v>
      </c>
      <c r="B165" s="101" t="s">
        <v>369</v>
      </c>
      <c r="C165" s="101" t="s">
        <v>185</v>
      </c>
      <c r="D165" s="101" t="s">
        <v>378</v>
      </c>
      <c r="E165" s="102" t="s">
        <v>129</v>
      </c>
      <c r="F165" s="178">
        <v>8080000</v>
      </c>
      <c r="G165" s="178">
        <v>12181696</v>
      </c>
      <c r="H165" s="178">
        <v>-4101696</v>
      </c>
      <c r="I165" s="178">
        <v>9811686</v>
      </c>
    </row>
    <row r="166" spans="1:9">
      <c r="A166" s="101" t="s">
        <v>184</v>
      </c>
      <c r="B166" s="101" t="s">
        <v>369</v>
      </c>
      <c r="C166" s="101" t="s">
        <v>192</v>
      </c>
      <c r="D166" s="101" t="s">
        <v>379</v>
      </c>
      <c r="E166" s="102" t="s">
        <v>380</v>
      </c>
      <c r="F166" s="178">
        <v>587541</v>
      </c>
      <c r="G166" s="178"/>
      <c r="H166" s="178">
        <v>587541</v>
      </c>
      <c r="I166" s="178">
        <v>1564830</v>
      </c>
    </row>
    <row r="167" spans="1:9">
      <c r="A167" s="101" t="s">
        <v>184</v>
      </c>
      <c r="B167" s="101" t="s">
        <v>369</v>
      </c>
      <c r="C167" s="101" t="s">
        <v>192</v>
      </c>
      <c r="D167" s="101" t="s">
        <v>381</v>
      </c>
      <c r="E167" s="102" t="s">
        <v>130</v>
      </c>
      <c r="F167" s="178"/>
      <c r="G167" s="178">
        <v>373</v>
      </c>
      <c r="H167" s="178">
        <v>-373</v>
      </c>
      <c r="I167" s="178">
        <v>114</v>
      </c>
    </row>
    <row r="168" spans="1:9">
      <c r="A168" s="101" t="s">
        <v>184</v>
      </c>
      <c r="B168" s="101" t="s">
        <v>369</v>
      </c>
      <c r="C168" s="101" t="s">
        <v>192</v>
      </c>
      <c r="D168" s="101" t="s">
        <v>382</v>
      </c>
      <c r="E168" s="102" t="s">
        <v>131</v>
      </c>
      <c r="F168" s="178">
        <v>679669</v>
      </c>
      <c r="G168" s="178">
        <v>381215</v>
      </c>
      <c r="H168" s="178">
        <v>298454</v>
      </c>
      <c r="I168" s="178">
        <v>195160</v>
      </c>
    </row>
    <row r="169" spans="1:9">
      <c r="A169" s="101" t="s">
        <v>184</v>
      </c>
      <c r="B169" s="101" t="s">
        <v>369</v>
      </c>
      <c r="C169" s="101" t="s">
        <v>192</v>
      </c>
      <c r="D169" s="101" t="s">
        <v>383</v>
      </c>
      <c r="E169" s="102" t="s">
        <v>384</v>
      </c>
      <c r="F169" s="178">
        <v>1010000</v>
      </c>
      <c r="G169" s="178"/>
      <c r="H169" s="178">
        <v>1010000</v>
      </c>
      <c r="I169" s="178">
        <v>1021134</v>
      </c>
    </row>
    <row r="170" spans="1:9">
      <c r="A170" s="101" t="s">
        <v>184</v>
      </c>
      <c r="B170" s="101" t="s">
        <v>369</v>
      </c>
      <c r="C170" s="101" t="s">
        <v>192</v>
      </c>
      <c r="D170" s="101" t="s">
        <v>385</v>
      </c>
      <c r="E170" s="102" t="s">
        <v>386</v>
      </c>
      <c r="F170" s="178">
        <v>752040</v>
      </c>
      <c r="G170" s="178">
        <v>881754</v>
      </c>
      <c r="H170" s="178">
        <v>-129714</v>
      </c>
      <c r="I170" s="178">
        <v>391567</v>
      </c>
    </row>
    <row r="171" spans="1:9">
      <c r="A171" s="101" t="s">
        <v>184</v>
      </c>
      <c r="B171" s="101" t="s">
        <v>369</v>
      </c>
      <c r="C171" s="101" t="s">
        <v>192</v>
      </c>
      <c r="D171" s="101" t="s">
        <v>1028</v>
      </c>
      <c r="E171" s="102" t="s">
        <v>1029</v>
      </c>
      <c r="F171" s="178"/>
      <c r="G171" s="178">
        <v>34757</v>
      </c>
      <c r="H171" s="178">
        <v>-34757</v>
      </c>
      <c r="I171" s="178">
        <v>34012</v>
      </c>
    </row>
    <row r="172" spans="1:9">
      <c r="A172" s="101" t="s">
        <v>184</v>
      </c>
      <c r="B172" s="101" t="s">
        <v>369</v>
      </c>
      <c r="C172" s="101" t="s">
        <v>192</v>
      </c>
      <c r="D172" s="101" t="s">
        <v>1030</v>
      </c>
      <c r="E172" s="102" t="s">
        <v>1031</v>
      </c>
      <c r="F172" s="178"/>
      <c r="G172" s="178">
        <v>160723</v>
      </c>
      <c r="H172" s="178">
        <v>-160723</v>
      </c>
      <c r="I172" s="178">
        <v>271382</v>
      </c>
    </row>
    <row r="173" spans="1:9">
      <c r="A173" s="101" t="s">
        <v>184</v>
      </c>
      <c r="B173" s="101" t="s">
        <v>369</v>
      </c>
      <c r="C173" s="101" t="s">
        <v>192</v>
      </c>
      <c r="D173" s="101" t="s">
        <v>387</v>
      </c>
      <c r="E173" s="102" t="s">
        <v>388</v>
      </c>
      <c r="F173" s="178">
        <v>4081277</v>
      </c>
      <c r="G173" s="178">
        <v>4917768</v>
      </c>
      <c r="H173" s="178">
        <v>-836491</v>
      </c>
      <c r="I173" s="178">
        <v>3848766</v>
      </c>
    </row>
    <row r="174" spans="1:9">
      <c r="A174" s="101" t="s">
        <v>184</v>
      </c>
      <c r="B174" s="101" t="s">
        <v>369</v>
      </c>
      <c r="C174" s="101" t="s">
        <v>203</v>
      </c>
      <c r="D174" s="101" t="s">
        <v>765</v>
      </c>
      <c r="E174" s="102" t="s">
        <v>766</v>
      </c>
      <c r="F174" s="178"/>
      <c r="G174" s="178">
        <v>9500</v>
      </c>
      <c r="H174" s="178">
        <v>-9500</v>
      </c>
      <c r="I174" s="178">
        <v>15474</v>
      </c>
    </row>
    <row r="175" spans="1:9">
      <c r="A175" s="101" t="s">
        <v>184</v>
      </c>
      <c r="B175" s="101" t="s">
        <v>369</v>
      </c>
      <c r="C175" s="101" t="s">
        <v>203</v>
      </c>
      <c r="D175" s="101" t="s">
        <v>767</v>
      </c>
      <c r="E175" s="102" t="s">
        <v>768</v>
      </c>
      <c r="F175" s="178">
        <v>7460000</v>
      </c>
      <c r="G175" s="178">
        <v>2875401</v>
      </c>
      <c r="H175" s="178">
        <v>4584599</v>
      </c>
      <c r="I175" s="178">
        <v>15509643</v>
      </c>
    </row>
    <row r="176" spans="1:9">
      <c r="A176" s="201"/>
      <c r="B176" s="201"/>
      <c r="C176" s="201"/>
      <c r="D176" s="201"/>
      <c r="E176" s="202" t="s">
        <v>34</v>
      </c>
      <c r="F176" s="203">
        <f>SUM(F5:F175)</f>
        <v>2238261000</v>
      </c>
      <c r="G176" s="203">
        <f>SUM(G5:G175)</f>
        <v>2201101225</v>
      </c>
      <c r="H176" s="203">
        <f>G176-F176</f>
        <v>-37159775</v>
      </c>
      <c r="I176" s="203">
        <f>SUM(I5:I175)</f>
        <v>1897777453</v>
      </c>
    </row>
    <row r="178" spans="6:9">
      <c r="F178" s="184"/>
      <c r="G178" s="184"/>
      <c r="H178" s="184"/>
      <c r="I178" s="184"/>
    </row>
    <row r="179" spans="6:9">
      <c r="F179" s="184"/>
      <c r="G179" s="184"/>
      <c r="H179" s="184"/>
      <c r="I179" s="184"/>
    </row>
  </sheetData>
  <mergeCells count="5">
    <mergeCell ref="A1:I1"/>
    <mergeCell ref="A3:D3"/>
    <mergeCell ref="E3:E4"/>
    <mergeCell ref="F3:H3"/>
    <mergeCell ref="I3:I4"/>
  </mergeCells>
  <pageMargins left="0.29166666666666702" right="0.26041666666666702" top="0.84375" bottom="0.6" header="0.25" footer="0.37"/>
  <pageSetup paperSize="9" scale="84" orientation="portrait" horizontalDpi="300" verticalDpi="300" r:id="rId1"/>
  <headerFooter>
    <oddHeader>&amp;R&amp;"Times New Roman,Regular"Kingdom of Bahrain
Consolidated Final Account
For The Year Ended 31 December 2017</oddHeader>
  </headerFooter>
  <rowBreaks count="1" manualBreakCount="1">
    <brk id="11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20"/>
  <sheetViews>
    <sheetView view="pageBreakPreview" zoomScaleNormal="100" zoomScaleSheetLayoutView="100" workbookViewId="0">
      <selection activeCell="J17" sqref="J17"/>
    </sheetView>
  </sheetViews>
  <sheetFormatPr defaultRowHeight="12.75"/>
  <cols>
    <col min="1" max="1" width="29.140625" style="8" customWidth="1"/>
    <col min="2" max="2" width="14.85546875" style="52" bestFit="1" customWidth="1"/>
    <col min="3" max="3" width="12.28515625" style="52" hidden="1" customWidth="1"/>
    <col min="4" max="4" width="14.85546875" style="9" bestFit="1" customWidth="1"/>
    <col min="5" max="5" width="14.7109375" style="9" hidden="1" customWidth="1"/>
    <col min="6" max="6" width="14" style="52" customWidth="1"/>
    <col min="7" max="8" width="14.85546875" style="52" bestFit="1" customWidth="1"/>
    <col min="9" max="9" width="12.28515625" style="52" bestFit="1" customWidth="1"/>
    <col min="10" max="16384" width="9.140625" style="9"/>
  </cols>
  <sheetData>
    <row r="1" spans="1:9" ht="22.5" customHeight="1">
      <c r="A1" s="259" t="s">
        <v>14</v>
      </c>
      <c r="B1" s="260"/>
      <c r="C1" s="260"/>
      <c r="D1" s="260"/>
      <c r="E1" s="260"/>
      <c r="F1" s="260"/>
      <c r="G1" s="260"/>
      <c r="H1" s="260"/>
      <c r="I1" s="260"/>
    </row>
    <row r="2" spans="1:9" ht="14.25" customHeight="1">
      <c r="A2" s="7"/>
      <c r="B2" s="44"/>
      <c r="C2" s="44"/>
      <c r="D2" s="10"/>
      <c r="E2" s="10"/>
      <c r="F2" s="44"/>
      <c r="G2" s="44"/>
      <c r="H2" s="44"/>
      <c r="I2" s="45" t="s">
        <v>58</v>
      </c>
    </row>
    <row r="3" spans="1:9" s="46" customFormat="1" ht="50.25" customHeight="1">
      <c r="A3" s="64" t="s">
        <v>35</v>
      </c>
      <c r="B3" s="64" t="s">
        <v>75</v>
      </c>
      <c r="C3" s="64" t="s">
        <v>389</v>
      </c>
      <c r="D3" s="64" t="s">
        <v>70</v>
      </c>
      <c r="E3" s="64" t="s">
        <v>44</v>
      </c>
      <c r="F3" s="64" t="s">
        <v>722</v>
      </c>
      <c r="G3" s="64" t="s">
        <v>45</v>
      </c>
      <c r="H3" s="64" t="s">
        <v>868</v>
      </c>
      <c r="I3" s="64" t="s">
        <v>46</v>
      </c>
    </row>
    <row r="4" spans="1:9" s="46" customFormat="1" ht="5.25" customHeight="1">
      <c r="A4" s="137"/>
      <c r="B4" s="137"/>
      <c r="C4" s="137"/>
      <c r="D4" s="137"/>
      <c r="E4" s="137"/>
      <c r="F4" s="137"/>
      <c r="G4" s="137"/>
      <c r="H4" s="137"/>
      <c r="I4" s="137"/>
    </row>
    <row r="5" spans="1:9" s="47" customFormat="1" ht="22.5" customHeight="1">
      <c r="A5" s="138" t="s">
        <v>40</v>
      </c>
      <c r="B5" s="139"/>
      <c r="C5" s="139"/>
      <c r="D5" s="139"/>
      <c r="E5" s="139"/>
      <c r="F5" s="139"/>
      <c r="G5" s="139"/>
      <c r="H5" s="139"/>
      <c r="I5" s="139"/>
    </row>
    <row r="6" spans="1:9" s="47" customFormat="1" ht="22.5" customHeight="1">
      <c r="A6" s="48" t="s">
        <v>24</v>
      </c>
      <c r="B6" s="179">
        <v>1440735751</v>
      </c>
      <c r="C6" s="181" t="s">
        <v>183</v>
      </c>
      <c r="D6" s="167">
        <v>6047017</v>
      </c>
      <c r="E6" s="179">
        <v>1446782768</v>
      </c>
      <c r="F6" s="180">
        <v>0</v>
      </c>
      <c r="G6" s="167">
        <v>1446782768</v>
      </c>
      <c r="H6" s="167">
        <v>1422801853</v>
      </c>
      <c r="I6" s="167">
        <v>23980915</v>
      </c>
    </row>
    <row r="7" spans="1:9" s="47" customFormat="1" ht="22.5" customHeight="1">
      <c r="A7" s="48" t="s">
        <v>25</v>
      </c>
      <c r="B7" s="179">
        <v>195016708</v>
      </c>
      <c r="C7" s="181" t="s">
        <v>183</v>
      </c>
      <c r="D7" s="167">
        <v>7496538</v>
      </c>
      <c r="E7" s="179">
        <v>202513246</v>
      </c>
      <c r="F7" s="180">
        <v>0</v>
      </c>
      <c r="G7" s="167">
        <v>202513246</v>
      </c>
      <c r="H7" s="167">
        <v>221424899</v>
      </c>
      <c r="I7" s="167">
        <v>-18911653</v>
      </c>
    </row>
    <row r="8" spans="1:9" s="47" customFormat="1" ht="22.5" customHeight="1">
      <c r="A8" s="48" t="s">
        <v>26</v>
      </c>
      <c r="B8" s="179">
        <v>112530646</v>
      </c>
      <c r="C8" s="181" t="s">
        <v>183</v>
      </c>
      <c r="D8" s="167">
        <v>18492211</v>
      </c>
      <c r="E8" s="179">
        <v>131022857</v>
      </c>
      <c r="F8" s="180">
        <v>0</v>
      </c>
      <c r="G8" s="167">
        <v>131022857</v>
      </c>
      <c r="H8" s="167">
        <v>134690092</v>
      </c>
      <c r="I8" s="167">
        <v>-3667235</v>
      </c>
    </row>
    <row r="9" spans="1:9" s="47" customFormat="1" ht="22.5" customHeight="1">
      <c r="A9" s="48" t="s">
        <v>27</v>
      </c>
      <c r="B9" s="179">
        <v>16992964</v>
      </c>
      <c r="C9" s="181" t="s">
        <v>183</v>
      </c>
      <c r="D9" s="167">
        <v>6804254</v>
      </c>
      <c r="E9" s="179">
        <v>23797218</v>
      </c>
      <c r="F9" s="180">
        <v>0</v>
      </c>
      <c r="G9" s="167">
        <v>23797218</v>
      </c>
      <c r="H9" s="167">
        <v>32789672</v>
      </c>
      <c r="I9" s="167">
        <v>-8992454</v>
      </c>
    </row>
    <row r="10" spans="1:9" s="47" customFormat="1" ht="22.5" customHeight="1">
      <c r="A10" s="48" t="s">
        <v>28</v>
      </c>
      <c r="B10" s="179">
        <v>40831909</v>
      </c>
      <c r="C10" s="181" t="s">
        <v>183</v>
      </c>
      <c r="D10" s="167">
        <v>-420539</v>
      </c>
      <c r="E10" s="179">
        <v>40411370</v>
      </c>
      <c r="F10" s="180">
        <v>0</v>
      </c>
      <c r="G10" s="167">
        <v>40411370</v>
      </c>
      <c r="H10" s="167">
        <v>66949378</v>
      </c>
      <c r="I10" s="167">
        <v>-26538008</v>
      </c>
    </row>
    <row r="11" spans="1:9" s="47" customFormat="1" ht="22.5" customHeight="1">
      <c r="A11" s="48" t="s">
        <v>29</v>
      </c>
      <c r="B11" s="179">
        <v>677095173</v>
      </c>
      <c r="C11" s="181" t="s">
        <v>183</v>
      </c>
      <c r="D11" s="167">
        <v>-61320639</v>
      </c>
      <c r="E11" s="179">
        <v>615774534</v>
      </c>
      <c r="F11" s="180">
        <v>0</v>
      </c>
      <c r="G11" s="167">
        <v>615774534</v>
      </c>
      <c r="H11" s="167">
        <v>542922680</v>
      </c>
      <c r="I11" s="167">
        <v>72851854</v>
      </c>
    </row>
    <row r="12" spans="1:9" s="47" customFormat="1" ht="22.5" customHeight="1">
      <c r="A12" s="48" t="s">
        <v>773</v>
      </c>
      <c r="B12" s="179">
        <v>766491849</v>
      </c>
      <c r="C12" s="181" t="s">
        <v>183</v>
      </c>
      <c r="D12" s="167">
        <v>2901158</v>
      </c>
      <c r="E12" s="179">
        <v>769393007</v>
      </c>
      <c r="F12" s="180">
        <v>0</v>
      </c>
      <c r="G12" s="167">
        <v>769393007</v>
      </c>
      <c r="H12" s="167">
        <v>760785551</v>
      </c>
      <c r="I12" s="167">
        <v>8607456</v>
      </c>
    </row>
    <row r="13" spans="1:9" ht="22.5" customHeight="1">
      <c r="A13" s="138" t="s">
        <v>38</v>
      </c>
      <c r="B13" s="140">
        <f>SUM(B6:B12)</f>
        <v>3249695000</v>
      </c>
      <c r="C13" s="140" t="s">
        <v>183</v>
      </c>
      <c r="D13" s="140">
        <f t="shared" ref="D13:I13" si="0">SUM(D6:D12)</f>
        <v>-20000000</v>
      </c>
      <c r="E13" s="140">
        <f t="shared" si="0"/>
        <v>3229695000</v>
      </c>
      <c r="F13" s="142">
        <f t="shared" si="0"/>
        <v>0</v>
      </c>
      <c r="G13" s="140">
        <f t="shared" si="0"/>
        <v>3229695000</v>
      </c>
      <c r="H13" s="140">
        <f t="shared" si="0"/>
        <v>3182364125</v>
      </c>
      <c r="I13" s="140">
        <f t="shared" si="0"/>
        <v>47330875</v>
      </c>
    </row>
    <row r="14" spans="1:9" ht="3" customHeight="1">
      <c r="A14" s="49"/>
      <c r="B14" s="68"/>
      <c r="C14" s="69"/>
      <c r="D14" s="68"/>
      <c r="E14" s="68"/>
      <c r="F14" s="68"/>
      <c r="G14" s="68"/>
      <c r="H14" s="68"/>
      <c r="I14" s="68"/>
    </row>
    <row r="15" spans="1:9" ht="22.5" customHeight="1">
      <c r="A15" s="138" t="s">
        <v>30</v>
      </c>
      <c r="B15" s="141">
        <v>330000000</v>
      </c>
      <c r="C15" s="142" t="s">
        <v>183</v>
      </c>
      <c r="D15" s="142">
        <v>20000000</v>
      </c>
      <c r="E15" s="141">
        <v>350000000</v>
      </c>
      <c r="F15" s="143">
        <v>77000000</v>
      </c>
      <c r="G15" s="141">
        <v>427000000</v>
      </c>
      <c r="H15" s="141">
        <v>354511708</v>
      </c>
      <c r="I15" s="142">
        <v>72488292</v>
      </c>
    </row>
    <row r="16" spans="1:9" ht="3" customHeight="1">
      <c r="A16" s="49"/>
      <c r="B16" s="70"/>
      <c r="C16" s="69"/>
      <c r="D16" s="71"/>
      <c r="E16" s="70"/>
      <c r="F16" s="70"/>
      <c r="G16" s="70"/>
      <c r="H16" s="70"/>
      <c r="I16" s="70"/>
    </row>
    <row r="17" spans="1:9" ht="22.5" customHeight="1">
      <c r="A17" s="138" t="s">
        <v>39</v>
      </c>
      <c r="B17" s="140">
        <f>SUM(B13:B15)</f>
        <v>3579695000</v>
      </c>
      <c r="C17" s="142" t="s">
        <v>183</v>
      </c>
      <c r="D17" s="142">
        <f t="shared" ref="D17:I17" si="1">SUM(D13:D15)</f>
        <v>0</v>
      </c>
      <c r="E17" s="140">
        <f t="shared" si="1"/>
        <v>3579695000</v>
      </c>
      <c r="F17" s="140">
        <f t="shared" si="1"/>
        <v>77000000</v>
      </c>
      <c r="G17" s="140">
        <f t="shared" si="1"/>
        <v>3656695000</v>
      </c>
      <c r="H17" s="140">
        <f t="shared" si="1"/>
        <v>3536875833</v>
      </c>
      <c r="I17" s="140">
        <f t="shared" si="1"/>
        <v>119819167</v>
      </c>
    </row>
    <row r="18" spans="1:9" ht="18.75">
      <c r="A18" s="97"/>
      <c r="B18" s="50"/>
      <c r="C18" s="50"/>
      <c r="D18" s="268"/>
      <c r="E18" s="268"/>
      <c r="F18" s="268"/>
      <c r="G18" s="268"/>
      <c r="H18" s="105"/>
      <c r="I18" s="105"/>
    </row>
    <row r="19" spans="1:9" ht="16.5">
      <c r="A19" s="51"/>
    </row>
    <row r="20" spans="1:9" ht="18.75">
      <c r="B20" s="53"/>
      <c r="C20" s="53"/>
      <c r="D20" s="104"/>
      <c r="E20" s="104"/>
      <c r="F20" s="53"/>
      <c r="G20" s="53"/>
      <c r="H20" s="53"/>
      <c r="I20" s="53"/>
    </row>
  </sheetData>
  <mergeCells count="2">
    <mergeCell ref="D18:G18"/>
    <mergeCell ref="A1:I1"/>
  </mergeCells>
  <phoneticPr fontId="0" type="noConversion"/>
  <pageMargins left="0.28999999999999998" right="0.33333333333333298" top="0.82291666666666696" bottom="0.74" header="0.25" footer="0.5"/>
  <pageSetup paperSize="9" orientation="landscape" horizontalDpi="300" verticalDpi="300" r:id="rId1"/>
  <headerFooter>
    <oddHeader xml:space="preserve">&amp;R&amp;"Times New Roman,Regular"Kingdom of Bahrain
Consolidated Final Account
For The Year Ended 31 December 2017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53"/>
  <sheetViews>
    <sheetView showWhiteSpace="0" view="pageBreakPreview" topLeftCell="A77" zoomScaleNormal="100" zoomScaleSheetLayoutView="100" zoomScalePageLayoutView="130" workbookViewId="0">
      <selection activeCell="B111" sqref="B111"/>
    </sheetView>
  </sheetViews>
  <sheetFormatPr defaultRowHeight="12.75"/>
  <cols>
    <col min="1" max="1" width="32.5703125" customWidth="1"/>
    <col min="2" max="2" width="12.140625" bestFit="1" customWidth="1"/>
    <col min="3" max="3" width="8.5703125" hidden="1" customWidth="1"/>
    <col min="4" max="4" width="11.28515625" bestFit="1" customWidth="1"/>
    <col min="5" max="5" width="12" bestFit="1" customWidth="1"/>
    <col min="6" max="6" width="9.7109375" customWidth="1"/>
    <col min="7" max="7" width="12" customWidth="1"/>
  </cols>
  <sheetData>
    <row r="1" spans="1:8" ht="21.75" customHeight="1">
      <c r="A1" s="259" t="s">
        <v>15</v>
      </c>
      <c r="B1" s="269"/>
      <c r="C1" s="269"/>
      <c r="D1" s="269"/>
      <c r="E1" s="269"/>
      <c r="F1" s="269"/>
      <c r="G1" s="270"/>
    </row>
    <row r="2" spans="1:8" ht="15" customHeight="1">
      <c r="G2" s="45" t="s">
        <v>58</v>
      </c>
    </row>
    <row r="3" spans="1:8" ht="72">
      <c r="A3" s="66" t="s">
        <v>777</v>
      </c>
      <c r="B3" s="66" t="s">
        <v>78</v>
      </c>
      <c r="C3" s="120" t="s">
        <v>389</v>
      </c>
      <c r="D3" s="66" t="s">
        <v>67</v>
      </c>
      <c r="E3" s="66" t="s">
        <v>44</v>
      </c>
      <c r="F3" s="76" t="s">
        <v>871</v>
      </c>
      <c r="G3" s="66" t="s">
        <v>45</v>
      </c>
    </row>
    <row r="4" spans="1:8">
      <c r="A4" s="16"/>
      <c r="B4" s="16"/>
      <c r="C4" s="15"/>
      <c r="D4" s="15"/>
      <c r="E4" s="15"/>
      <c r="F4" s="54"/>
      <c r="G4" s="16"/>
    </row>
    <row r="5" spans="1:8" s="110" customFormat="1" ht="18" customHeight="1">
      <c r="A5" s="121" t="s">
        <v>1217</v>
      </c>
      <c r="B5" s="109">
        <f>SUM(B6:B39)</f>
        <v>674418000</v>
      </c>
      <c r="C5" s="109">
        <f t="shared" ref="C5:G5" si="0">SUM(C6:C39)</f>
        <v>0</v>
      </c>
      <c r="D5" s="109">
        <f t="shared" si="0"/>
        <v>-4302428</v>
      </c>
      <c r="E5" s="109">
        <f t="shared" si="0"/>
        <v>670115572</v>
      </c>
      <c r="F5" s="109">
        <f t="shared" si="0"/>
        <v>0</v>
      </c>
      <c r="G5" s="109">
        <f t="shared" si="0"/>
        <v>670115572</v>
      </c>
    </row>
    <row r="6" spans="1:8">
      <c r="A6" s="102" t="s">
        <v>1218</v>
      </c>
      <c r="B6" s="107">
        <v>18128000</v>
      </c>
      <c r="C6" s="108">
        <v>0</v>
      </c>
      <c r="D6" s="108">
        <v>0</v>
      </c>
      <c r="E6" s="107">
        <v>18128000</v>
      </c>
      <c r="F6" s="108">
        <v>0</v>
      </c>
      <c r="G6" s="107">
        <v>18128000</v>
      </c>
    </row>
    <row r="7" spans="1:8">
      <c r="A7" s="102" t="s">
        <v>1219</v>
      </c>
      <c r="B7" s="107">
        <v>1494000</v>
      </c>
      <c r="C7" s="108">
        <v>0</v>
      </c>
      <c r="D7" s="107">
        <v>366000</v>
      </c>
      <c r="E7" s="107">
        <v>1860000</v>
      </c>
      <c r="F7" s="108">
        <v>0</v>
      </c>
      <c r="G7" s="107">
        <v>1860000</v>
      </c>
      <c r="H7" s="169"/>
    </row>
    <row r="8" spans="1:8">
      <c r="A8" s="102" t="s">
        <v>1220</v>
      </c>
      <c r="B8" s="107">
        <v>3221000</v>
      </c>
      <c r="C8" s="108">
        <v>0</v>
      </c>
      <c r="D8" s="107">
        <v>284160</v>
      </c>
      <c r="E8" s="107">
        <v>3505160</v>
      </c>
      <c r="F8" s="108">
        <v>0</v>
      </c>
      <c r="G8" s="107">
        <v>3505160</v>
      </c>
    </row>
    <row r="9" spans="1:8">
      <c r="A9" s="102" t="s">
        <v>1221</v>
      </c>
      <c r="B9" s="107">
        <v>569000</v>
      </c>
      <c r="C9" s="108">
        <v>0</v>
      </c>
      <c r="D9" s="107">
        <v>43000</v>
      </c>
      <c r="E9" s="107">
        <v>612000</v>
      </c>
      <c r="F9" s="108">
        <v>0</v>
      </c>
      <c r="G9" s="107">
        <v>612000</v>
      </c>
    </row>
    <row r="10" spans="1:8">
      <c r="A10" s="102" t="s">
        <v>1222</v>
      </c>
      <c r="B10" s="107">
        <v>565000</v>
      </c>
      <c r="C10" s="108">
        <v>0</v>
      </c>
      <c r="D10" s="108">
        <v>0</v>
      </c>
      <c r="E10" s="107">
        <v>565000</v>
      </c>
      <c r="F10" s="108">
        <v>0</v>
      </c>
      <c r="G10" s="107">
        <v>565000</v>
      </c>
    </row>
    <row r="11" spans="1:8">
      <c r="A11" s="102" t="s">
        <v>1223</v>
      </c>
      <c r="B11" s="107">
        <v>1451000</v>
      </c>
      <c r="C11" s="108">
        <v>0</v>
      </c>
      <c r="D11" s="108">
        <v>0</v>
      </c>
      <c r="E11" s="107">
        <v>1451000</v>
      </c>
      <c r="F11" s="108">
        <v>0</v>
      </c>
      <c r="G11" s="107">
        <v>1451000</v>
      </c>
    </row>
    <row r="12" spans="1:8">
      <c r="A12" s="102" t="s">
        <v>180</v>
      </c>
      <c r="B12" s="107">
        <v>2483000</v>
      </c>
      <c r="C12" s="108">
        <v>0</v>
      </c>
      <c r="D12" s="108">
        <v>0</v>
      </c>
      <c r="E12" s="107">
        <v>2483000</v>
      </c>
      <c r="F12" s="108">
        <v>0</v>
      </c>
      <c r="G12" s="107">
        <v>2483000</v>
      </c>
    </row>
    <row r="13" spans="1:8">
      <c r="A13" s="102" t="s">
        <v>1224</v>
      </c>
      <c r="B13" s="107">
        <v>1357000</v>
      </c>
      <c r="C13" s="108">
        <v>0</v>
      </c>
      <c r="D13" s="107">
        <v>20708</v>
      </c>
      <c r="E13" s="107">
        <v>1377708</v>
      </c>
      <c r="F13" s="108">
        <v>0</v>
      </c>
      <c r="G13" s="107">
        <v>1377708</v>
      </c>
    </row>
    <row r="14" spans="1:8">
      <c r="A14" s="102" t="s">
        <v>64</v>
      </c>
      <c r="B14" s="107">
        <v>9328000</v>
      </c>
      <c r="C14" s="108">
        <v>0</v>
      </c>
      <c r="D14" s="108">
        <v>0</v>
      </c>
      <c r="E14" s="107">
        <v>9328000</v>
      </c>
      <c r="F14" s="108">
        <v>0</v>
      </c>
      <c r="G14" s="107">
        <v>9328000</v>
      </c>
    </row>
    <row r="15" spans="1:8">
      <c r="A15" s="102" t="s">
        <v>1225</v>
      </c>
      <c r="B15" s="107">
        <v>10187000</v>
      </c>
      <c r="C15" s="108">
        <v>0</v>
      </c>
      <c r="D15" s="108">
        <v>0</v>
      </c>
      <c r="E15" s="107">
        <v>10187000</v>
      </c>
      <c r="F15" s="108">
        <v>0</v>
      </c>
      <c r="G15" s="107">
        <v>10187000</v>
      </c>
    </row>
    <row r="16" spans="1:8">
      <c r="A16" s="102" t="s">
        <v>68</v>
      </c>
      <c r="B16" s="107">
        <v>5400000</v>
      </c>
      <c r="C16" s="108">
        <v>0</v>
      </c>
      <c r="D16" s="108">
        <v>0</v>
      </c>
      <c r="E16" s="107">
        <v>5400000</v>
      </c>
      <c r="F16" s="108">
        <v>0</v>
      </c>
      <c r="G16" s="107">
        <v>5400000</v>
      </c>
    </row>
    <row r="17" spans="1:7">
      <c r="A17" s="102" t="s">
        <v>55</v>
      </c>
      <c r="B17" s="107">
        <v>8240000</v>
      </c>
      <c r="C17" s="108">
        <v>0</v>
      </c>
      <c r="D17" s="107">
        <v>790362</v>
      </c>
      <c r="E17" s="107">
        <v>9030362</v>
      </c>
      <c r="F17" s="108">
        <v>0</v>
      </c>
      <c r="G17" s="107">
        <v>9030362</v>
      </c>
    </row>
    <row r="18" spans="1:7">
      <c r="A18" s="102" t="s">
        <v>49</v>
      </c>
      <c r="B18" s="107">
        <v>28638000</v>
      </c>
      <c r="C18" s="108">
        <v>0</v>
      </c>
      <c r="D18" s="107">
        <v>611119</v>
      </c>
      <c r="E18" s="107">
        <v>29249119</v>
      </c>
      <c r="F18" s="108">
        <v>0</v>
      </c>
      <c r="G18" s="107">
        <v>29249119</v>
      </c>
    </row>
    <row r="19" spans="1:7">
      <c r="A19" s="102" t="s">
        <v>1226</v>
      </c>
      <c r="B19" s="107" t="s">
        <v>183</v>
      </c>
      <c r="C19" s="108">
        <v>0</v>
      </c>
      <c r="D19" s="107">
        <v>432410</v>
      </c>
      <c r="E19" s="107">
        <v>432410</v>
      </c>
      <c r="F19" s="108">
        <v>0</v>
      </c>
      <c r="G19" s="107">
        <v>432410</v>
      </c>
    </row>
    <row r="20" spans="1:7">
      <c r="A20" s="102" t="s">
        <v>390</v>
      </c>
      <c r="B20" s="107">
        <v>9801000</v>
      </c>
      <c r="C20" s="108">
        <v>0</v>
      </c>
      <c r="D20" s="107">
        <v>1069434</v>
      </c>
      <c r="E20" s="107">
        <v>10870434</v>
      </c>
      <c r="F20" s="108">
        <v>0</v>
      </c>
      <c r="G20" s="107">
        <v>10870434</v>
      </c>
    </row>
    <row r="21" spans="1:7" s="110" customFormat="1" ht="18" customHeight="1">
      <c r="A21" s="102" t="s">
        <v>1227</v>
      </c>
      <c r="B21" s="107">
        <v>5000000</v>
      </c>
      <c r="C21" s="108">
        <v>0</v>
      </c>
      <c r="D21" s="108">
        <v>0</v>
      </c>
      <c r="E21" s="107">
        <v>5000000</v>
      </c>
      <c r="F21" s="108">
        <v>0</v>
      </c>
      <c r="G21" s="107">
        <v>5000000</v>
      </c>
    </row>
    <row r="22" spans="1:7">
      <c r="A22" s="102" t="s">
        <v>1228</v>
      </c>
      <c r="B22" s="107">
        <v>1802000</v>
      </c>
      <c r="C22" s="108">
        <v>0</v>
      </c>
      <c r="D22" s="108">
        <v>0</v>
      </c>
      <c r="E22" s="107">
        <v>1802000</v>
      </c>
      <c r="F22" s="108">
        <v>0</v>
      </c>
      <c r="G22" s="107">
        <v>1802000</v>
      </c>
    </row>
    <row r="23" spans="1:7">
      <c r="A23" s="102" t="s">
        <v>54</v>
      </c>
      <c r="B23" s="107">
        <v>6398000</v>
      </c>
      <c r="C23" s="108">
        <v>0</v>
      </c>
      <c r="D23" s="108">
        <v>0</v>
      </c>
      <c r="E23" s="107">
        <v>6398000</v>
      </c>
      <c r="F23" s="108">
        <v>0</v>
      </c>
      <c r="G23" s="107">
        <v>6398000</v>
      </c>
    </row>
    <row r="24" spans="1:7">
      <c r="A24" s="102" t="s">
        <v>1229</v>
      </c>
      <c r="B24" s="107">
        <v>12365000</v>
      </c>
      <c r="C24" s="108">
        <v>0</v>
      </c>
      <c r="D24" s="107">
        <v>10000</v>
      </c>
      <c r="E24" s="107">
        <v>12375000</v>
      </c>
      <c r="F24" s="108"/>
      <c r="G24" s="107">
        <v>12375000</v>
      </c>
    </row>
    <row r="25" spans="1:7">
      <c r="A25" s="102" t="s">
        <v>60</v>
      </c>
      <c r="B25" s="107">
        <v>8215000</v>
      </c>
      <c r="C25" s="108">
        <v>0</v>
      </c>
      <c r="D25" s="108">
        <v>0</v>
      </c>
      <c r="E25" s="107">
        <v>8215000</v>
      </c>
      <c r="F25" s="108">
        <v>0</v>
      </c>
      <c r="G25" s="107">
        <v>8215000</v>
      </c>
    </row>
    <row r="26" spans="1:7">
      <c r="A26" s="102" t="s">
        <v>953</v>
      </c>
      <c r="B26" s="107">
        <v>1039000</v>
      </c>
      <c r="C26" s="108">
        <v>0</v>
      </c>
      <c r="D26" s="107">
        <v>13438</v>
      </c>
      <c r="E26" s="107">
        <v>1052438</v>
      </c>
      <c r="F26" s="108">
        <v>0</v>
      </c>
      <c r="G26" s="107">
        <v>1052438</v>
      </c>
    </row>
    <row r="27" spans="1:7">
      <c r="A27" s="102" t="s">
        <v>1230</v>
      </c>
      <c r="B27" s="107">
        <v>868000</v>
      </c>
      <c r="C27" s="108">
        <v>0</v>
      </c>
      <c r="D27" s="108">
        <v>0</v>
      </c>
      <c r="E27" s="107">
        <v>868000</v>
      </c>
      <c r="F27" s="108">
        <v>0</v>
      </c>
      <c r="G27" s="107">
        <v>868000</v>
      </c>
    </row>
    <row r="28" spans="1:7">
      <c r="A28" s="102" t="s">
        <v>1231</v>
      </c>
      <c r="B28" s="107">
        <v>1727000</v>
      </c>
      <c r="C28" s="108">
        <v>0</v>
      </c>
      <c r="D28" s="107">
        <v>488782</v>
      </c>
      <c r="E28" s="107">
        <v>2215782</v>
      </c>
      <c r="F28" s="108">
        <v>0</v>
      </c>
      <c r="G28" s="107">
        <v>2215782</v>
      </c>
    </row>
    <row r="29" spans="1:7">
      <c r="A29" s="102" t="s">
        <v>1059</v>
      </c>
      <c r="B29" s="107">
        <v>1302000</v>
      </c>
      <c r="C29" s="108">
        <v>0</v>
      </c>
      <c r="D29" s="108">
        <v>0</v>
      </c>
      <c r="E29" s="107">
        <v>1302000</v>
      </c>
      <c r="F29" s="108">
        <v>0</v>
      </c>
      <c r="G29" s="107">
        <v>1302000</v>
      </c>
    </row>
    <row r="30" spans="1:7">
      <c r="A30" s="102" t="s">
        <v>1232</v>
      </c>
      <c r="B30" s="107">
        <v>4087000</v>
      </c>
      <c r="C30" s="108">
        <v>0</v>
      </c>
      <c r="D30" s="107">
        <v>425901</v>
      </c>
      <c r="E30" s="107">
        <v>4512901</v>
      </c>
      <c r="F30" s="108">
        <v>0</v>
      </c>
      <c r="G30" s="107">
        <v>4512901</v>
      </c>
    </row>
    <row r="31" spans="1:7">
      <c r="A31" s="102" t="s">
        <v>65</v>
      </c>
      <c r="B31" s="107">
        <v>3162000</v>
      </c>
      <c r="C31" s="108">
        <v>0</v>
      </c>
      <c r="D31" s="108">
        <v>0</v>
      </c>
      <c r="E31" s="107">
        <v>3162000</v>
      </c>
      <c r="F31" s="108">
        <v>0</v>
      </c>
      <c r="G31" s="107">
        <v>3162000</v>
      </c>
    </row>
    <row r="32" spans="1:7" s="110" customFormat="1" ht="18" customHeight="1">
      <c r="A32" s="102" t="s">
        <v>62</v>
      </c>
      <c r="B32" s="107">
        <v>2761000</v>
      </c>
      <c r="C32" s="108">
        <v>0</v>
      </c>
      <c r="D32" s="108">
        <v>0</v>
      </c>
      <c r="E32" s="107">
        <v>2761000</v>
      </c>
      <c r="F32" s="108">
        <v>0</v>
      </c>
      <c r="G32" s="107">
        <v>2761000</v>
      </c>
    </row>
    <row r="33" spans="1:7">
      <c r="A33" s="102" t="s">
        <v>1233</v>
      </c>
      <c r="B33" s="107">
        <v>2761000</v>
      </c>
      <c r="C33" s="108">
        <v>0</v>
      </c>
      <c r="D33" s="108">
        <v>0</v>
      </c>
      <c r="E33" s="107">
        <v>2761000</v>
      </c>
      <c r="F33" s="108">
        <v>0</v>
      </c>
      <c r="G33" s="107">
        <v>2761000</v>
      </c>
    </row>
    <row r="34" spans="1:7">
      <c r="A34" s="102" t="s">
        <v>1234</v>
      </c>
      <c r="B34" s="107">
        <v>76000</v>
      </c>
      <c r="C34" s="108">
        <v>0</v>
      </c>
      <c r="D34" s="108">
        <v>0</v>
      </c>
      <c r="E34" s="107">
        <v>76000</v>
      </c>
      <c r="F34" s="108">
        <v>0</v>
      </c>
      <c r="G34" s="107">
        <v>76000</v>
      </c>
    </row>
    <row r="35" spans="1:7">
      <c r="A35" s="102" t="s">
        <v>1235</v>
      </c>
      <c r="B35" s="107">
        <v>477000000</v>
      </c>
      <c r="C35" s="108">
        <v>0</v>
      </c>
      <c r="D35" s="107">
        <v>2218130</v>
      </c>
      <c r="E35" s="107">
        <v>479218130</v>
      </c>
      <c r="F35" s="108">
        <v>0</v>
      </c>
      <c r="G35" s="107">
        <v>479218130</v>
      </c>
    </row>
    <row r="36" spans="1:7">
      <c r="A36" s="102" t="s">
        <v>392</v>
      </c>
      <c r="B36" s="107">
        <v>541000</v>
      </c>
      <c r="C36" s="108">
        <v>0</v>
      </c>
      <c r="D36" s="108">
        <v>0</v>
      </c>
      <c r="E36" s="107">
        <v>541000</v>
      </c>
      <c r="F36" s="108">
        <v>0</v>
      </c>
      <c r="G36" s="107">
        <v>541000</v>
      </c>
    </row>
    <row r="37" spans="1:7" s="110" customFormat="1" ht="18" customHeight="1">
      <c r="A37" s="102" t="s">
        <v>1236</v>
      </c>
      <c r="B37" s="107">
        <v>2656000</v>
      </c>
      <c r="C37" s="108">
        <v>0</v>
      </c>
      <c r="D37" s="108">
        <v>0</v>
      </c>
      <c r="E37" s="107">
        <v>2656000</v>
      </c>
      <c r="F37" s="108">
        <v>0</v>
      </c>
      <c r="G37" s="107">
        <v>2656000</v>
      </c>
    </row>
    <row r="38" spans="1:7">
      <c r="A38" s="102" t="s">
        <v>869</v>
      </c>
      <c r="B38" s="107">
        <v>14000000</v>
      </c>
      <c r="C38" s="108">
        <v>0</v>
      </c>
      <c r="D38" s="107">
        <v>1300000</v>
      </c>
      <c r="E38" s="107">
        <v>15300000</v>
      </c>
      <c r="F38" s="108">
        <v>0</v>
      </c>
      <c r="G38" s="107">
        <v>15300000</v>
      </c>
    </row>
    <row r="39" spans="1:7">
      <c r="A39" s="102" t="s">
        <v>1237</v>
      </c>
      <c r="B39" s="107">
        <v>27796000</v>
      </c>
      <c r="C39" s="108">
        <v>0</v>
      </c>
      <c r="D39" s="107">
        <v>-12375872</v>
      </c>
      <c r="E39" s="107">
        <v>15420128</v>
      </c>
      <c r="F39" s="108">
        <v>0</v>
      </c>
      <c r="G39" s="107">
        <v>15420128</v>
      </c>
    </row>
    <row r="40" spans="1:7">
      <c r="A40" s="197" t="s">
        <v>1238</v>
      </c>
      <c r="B40" s="199">
        <f>SUM(B41:B43)</f>
        <v>522457000</v>
      </c>
      <c r="C40" s="198">
        <f t="shared" ref="C40:G40" si="1">SUM(C41:C43)</f>
        <v>0</v>
      </c>
      <c r="D40" s="198">
        <f t="shared" si="1"/>
        <v>0</v>
      </c>
      <c r="E40" s="199">
        <f t="shared" si="1"/>
        <v>522457000</v>
      </c>
      <c r="F40" s="198">
        <f t="shared" si="1"/>
        <v>0</v>
      </c>
      <c r="G40" s="199">
        <f t="shared" si="1"/>
        <v>522457000</v>
      </c>
    </row>
    <row r="41" spans="1:7">
      <c r="A41" s="102" t="s">
        <v>1293</v>
      </c>
      <c r="B41" s="107">
        <v>482050000</v>
      </c>
      <c r="C41" s="108">
        <v>0</v>
      </c>
      <c r="D41" s="108">
        <v>0</v>
      </c>
      <c r="E41" s="107">
        <v>482050000</v>
      </c>
      <c r="F41" s="108">
        <v>0</v>
      </c>
      <c r="G41" s="107">
        <v>482050000</v>
      </c>
    </row>
    <row r="42" spans="1:7">
      <c r="A42" s="102" t="s">
        <v>1239</v>
      </c>
      <c r="B42" s="107">
        <v>284000</v>
      </c>
      <c r="C42" s="108">
        <v>0</v>
      </c>
      <c r="D42" s="108">
        <v>0</v>
      </c>
      <c r="E42" s="107">
        <v>284000</v>
      </c>
      <c r="F42" s="108">
        <v>0</v>
      </c>
      <c r="G42" s="107">
        <v>284000</v>
      </c>
    </row>
    <row r="43" spans="1:7" s="110" customFormat="1" ht="18" customHeight="1">
      <c r="A43" s="102" t="s">
        <v>56</v>
      </c>
      <c r="B43" s="107">
        <v>40123000</v>
      </c>
      <c r="C43" s="108">
        <v>0</v>
      </c>
      <c r="D43" s="108">
        <v>0</v>
      </c>
      <c r="E43" s="107">
        <v>40123000</v>
      </c>
      <c r="F43" s="108">
        <v>0</v>
      </c>
      <c r="G43" s="107">
        <v>40123000</v>
      </c>
    </row>
    <row r="44" spans="1:7" ht="23.25" customHeight="1">
      <c r="A44" s="197" t="s">
        <v>1240</v>
      </c>
      <c r="B44" s="199">
        <f>SUM(B45:B52)</f>
        <v>440724000</v>
      </c>
      <c r="C44" s="198">
        <f t="shared" ref="C44:G44" si="2">SUM(C45:C52)</f>
        <v>0</v>
      </c>
      <c r="D44" s="199">
        <f t="shared" si="2"/>
        <v>8352875</v>
      </c>
      <c r="E44" s="199">
        <f t="shared" si="2"/>
        <v>449076875</v>
      </c>
      <c r="F44" s="198">
        <f t="shared" si="2"/>
        <v>0</v>
      </c>
      <c r="G44" s="199">
        <f t="shared" si="2"/>
        <v>449076875</v>
      </c>
    </row>
    <row r="45" spans="1:7">
      <c r="A45" s="102" t="s">
        <v>47</v>
      </c>
      <c r="B45" s="107">
        <v>352256000</v>
      </c>
      <c r="C45" s="108">
        <v>0</v>
      </c>
      <c r="D45" s="108">
        <v>500000</v>
      </c>
      <c r="E45" s="107">
        <v>352756000</v>
      </c>
      <c r="F45" s="108">
        <v>0</v>
      </c>
      <c r="G45" s="107">
        <v>352756000</v>
      </c>
    </row>
    <row r="46" spans="1:7">
      <c r="A46" s="102" t="s">
        <v>1241</v>
      </c>
      <c r="B46" s="107">
        <v>4421000</v>
      </c>
      <c r="C46" s="108">
        <v>0</v>
      </c>
      <c r="D46" s="108">
        <v>0</v>
      </c>
      <c r="E46" s="107">
        <v>4421000</v>
      </c>
      <c r="F46" s="108">
        <v>0</v>
      </c>
      <c r="G46" s="107">
        <v>4421000</v>
      </c>
    </row>
    <row r="47" spans="1:7">
      <c r="A47" s="102" t="s">
        <v>48</v>
      </c>
      <c r="B47" s="107">
        <v>34116000</v>
      </c>
      <c r="C47" s="108">
        <v>0</v>
      </c>
      <c r="D47" s="108">
        <v>7500000</v>
      </c>
      <c r="E47" s="107">
        <v>41616000</v>
      </c>
      <c r="F47" s="108">
        <v>0</v>
      </c>
      <c r="G47" s="107">
        <v>41616000</v>
      </c>
    </row>
    <row r="48" spans="1:7">
      <c r="A48" s="102" t="s">
        <v>182</v>
      </c>
      <c r="B48" s="107">
        <v>19957000</v>
      </c>
      <c r="C48" s="108">
        <v>0</v>
      </c>
      <c r="D48" s="108">
        <v>0</v>
      </c>
      <c r="E48" s="107">
        <v>19957000</v>
      </c>
      <c r="F48" s="108">
        <v>0</v>
      </c>
      <c r="G48" s="107">
        <v>19957000</v>
      </c>
    </row>
    <row r="49" spans="1:7">
      <c r="A49" s="102" t="s">
        <v>783</v>
      </c>
      <c r="B49" s="107">
        <v>12611000</v>
      </c>
      <c r="C49" s="108">
        <v>0</v>
      </c>
      <c r="D49" s="108">
        <v>240000</v>
      </c>
      <c r="E49" s="107">
        <v>12851000</v>
      </c>
      <c r="F49" s="108">
        <v>0</v>
      </c>
      <c r="G49" s="107">
        <v>12851000</v>
      </c>
    </row>
    <row r="50" spans="1:7" s="110" customFormat="1">
      <c r="A50" s="102" t="s">
        <v>1242</v>
      </c>
      <c r="B50" s="107">
        <v>11666000</v>
      </c>
      <c r="C50" s="108">
        <v>0</v>
      </c>
      <c r="D50" s="107">
        <v>20851</v>
      </c>
      <c r="E50" s="107">
        <v>11686851</v>
      </c>
      <c r="F50" s="108">
        <v>0</v>
      </c>
      <c r="G50" s="107">
        <v>11686851</v>
      </c>
    </row>
    <row r="51" spans="1:7">
      <c r="A51" s="102" t="s">
        <v>1243</v>
      </c>
      <c r="B51" s="107">
        <v>3406000</v>
      </c>
      <c r="C51" s="108">
        <v>0</v>
      </c>
      <c r="D51" s="108">
        <v>92024</v>
      </c>
      <c r="E51" s="107">
        <v>3498024</v>
      </c>
      <c r="F51" s="108">
        <v>0</v>
      </c>
      <c r="G51" s="107">
        <v>3498024</v>
      </c>
    </row>
    <row r="52" spans="1:7">
      <c r="A52" s="102" t="s">
        <v>1244</v>
      </c>
      <c r="B52" s="107">
        <v>2291000</v>
      </c>
      <c r="C52" s="108">
        <v>0</v>
      </c>
      <c r="D52" s="108">
        <v>0</v>
      </c>
      <c r="E52" s="107">
        <v>2291000</v>
      </c>
      <c r="F52" s="108">
        <v>0</v>
      </c>
      <c r="G52" s="107">
        <v>2291000</v>
      </c>
    </row>
    <row r="53" spans="1:7">
      <c r="A53" s="197" t="s">
        <v>1245</v>
      </c>
      <c r="B53" s="199">
        <f t="shared" ref="B53:G53" si="3">SUM(B54:B69)</f>
        <v>355971000</v>
      </c>
      <c r="C53" s="198">
        <f t="shared" si="3"/>
        <v>0</v>
      </c>
      <c r="D53" s="199">
        <f t="shared" si="3"/>
        <v>3200487</v>
      </c>
      <c r="E53" s="199">
        <f t="shared" si="3"/>
        <v>359171487</v>
      </c>
      <c r="F53" s="198">
        <f t="shared" si="3"/>
        <v>0</v>
      </c>
      <c r="G53" s="199">
        <f t="shared" si="3"/>
        <v>359171487</v>
      </c>
    </row>
    <row r="54" spans="1:7">
      <c r="A54" s="102" t="s">
        <v>66</v>
      </c>
      <c r="B54" s="107">
        <v>5486000</v>
      </c>
      <c r="C54" s="108">
        <v>0</v>
      </c>
      <c r="D54" s="108">
        <v>197000</v>
      </c>
      <c r="E54" s="107">
        <v>5683000</v>
      </c>
      <c r="F54" s="108">
        <v>0</v>
      </c>
      <c r="G54" s="107">
        <v>5683000</v>
      </c>
    </row>
    <row r="55" spans="1:7">
      <c r="A55" s="102" t="s">
        <v>1246</v>
      </c>
      <c r="B55" s="107">
        <v>11511000</v>
      </c>
      <c r="C55" s="108">
        <v>0</v>
      </c>
      <c r="D55" s="108">
        <v>70665</v>
      </c>
      <c r="E55" s="107">
        <v>11581665</v>
      </c>
      <c r="F55" s="108">
        <v>0</v>
      </c>
      <c r="G55" s="107">
        <v>11581665</v>
      </c>
    </row>
    <row r="56" spans="1:7">
      <c r="A56" s="102" t="s">
        <v>1247</v>
      </c>
      <c r="B56" s="107">
        <v>16025000</v>
      </c>
      <c r="C56" s="108">
        <v>0</v>
      </c>
      <c r="D56" s="108">
        <v>0</v>
      </c>
      <c r="E56" s="107">
        <v>16025000</v>
      </c>
      <c r="F56" s="108">
        <v>0</v>
      </c>
      <c r="G56" s="107">
        <v>16025000</v>
      </c>
    </row>
    <row r="57" spans="1:7">
      <c r="A57" s="102" t="s">
        <v>1248</v>
      </c>
      <c r="B57" s="107">
        <v>8864000</v>
      </c>
      <c r="C57" s="108">
        <v>0</v>
      </c>
      <c r="D57" s="108">
        <v>0</v>
      </c>
      <c r="E57" s="108">
        <v>8864000</v>
      </c>
      <c r="F57" s="108">
        <v>0</v>
      </c>
      <c r="G57" s="108">
        <v>8864000</v>
      </c>
    </row>
    <row r="58" spans="1:7">
      <c r="A58" s="102" t="s">
        <v>978</v>
      </c>
      <c r="B58" s="107">
        <v>180000</v>
      </c>
      <c r="C58" s="108">
        <v>0</v>
      </c>
      <c r="D58" s="107">
        <v>46000</v>
      </c>
      <c r="E58" s="107">
        <v>226000</v>
      </c>
      <c r="F58" s="108">
        <v>0</v>
      </c>
      <c r="G58" s="107">
        <v>226000</v>
      </c>
    </row>
    <row r="59" spans="1:7">
      <c r="A59" s="102" t="s">
        <v>52</v>
      </c>
      <c r="B59" s="107">
        <v>2134000</v>
      </c>
      <c r="C59" s="108">
        <v>0</v>
      </c>
      <c r="D59" s="107">
        <v>89530</v>
      </c>
      <c r="E59" s="107">
        <v>2223530</v>
      </c>
      <c r="F59" s="108">
        <v>0</v>
      </c>
      <c r="G59" s="107">
        <v>2223530</v>
      </c>
    </row>
    <row r="60" spans="1:7">
      <c r="A60" s="102" t="s">
        <v>1249</v>
      </c>
      <c r="B60" s="107">
        <v>249000</v>
      </c>
      <c r="C60" s="108">
        <v>0</v>
      </c>
      <c r="D60" s="108">
        <v>0</v>
      </c>
      <c r="E60" s="107">
        <v>249000</v>
      </c>
      <c r="F60" s="108">
        <v>0</v>
      </c>
      <c r="G60" s="107">
        <v>249000</v>
      </c>
    </row>
    <row r="61" spans="1:7">
      <c r="A61" s="102" t="s">
        <v>1288</v>
      </c>
      <c r="B61" s="107">
        <v>229635000</v>
      </c>
      <c r="C61" s="108">
        <v>0</v>
      </c>
      <c r="D61" s="108">
        <v>0</v>
      </c>
      <c r="E61" s="107">
        <v>229635000</v>
      </c>
      <c r="F61" s="108">
        <v>0</v>
      </c>
      <c r="G61" s="107">
        <v>229635000</v>
      </c>
    </row>
    <row r="62" spans="1:7">
      <c r="A62" s="102" t="s">
        <v>1250</v>
      </c>
      <c r="B62" s="107">
        <v>43011000</v>
      </c>
      <c r="C62" s="108">
        <v>0</v>
      </c>
      <c r="D62" s="108">
        <v>2612458</v>
      </c>
      <c r="E62" s="107">
        <v>45623458</v>
      </c>
      <c r="F62" s="108">
        <v>0</v>
      </c>
      <c r="G62" s="107">
        <v>45623458</v>
      </c>
    </row>
    <row r="63" spans="1:7">
      <c r="A63" s="102" t="s">
        <v>1251</v>
      </c>
      <c r="B63" s="107">
        <v>32510000</v>
      </c>
      <c r="C63" s="108">
        <v>0</v>
      </c>
      <c r="D63" s="108">
        <v>184834</v>
      </c>
      <c r="E63" s="107">
        <v>32694834</v>
      </c>
      <c r="F63" s="108">
        <v>0</v>
      </c>
      <c r="G63" s="107">
        <v>32694834</v>
      </c>
    </row>
    <row r="64" spans="1:7">
      <c r="A64" s="102" t="s">
        <v>1252</v>
      </c>
      <c r="B64" s="107">
        <v>551000</v>
      </c>
      <c r="C64" s="108">
        <v>0</v>
      </c>
      <c r="D64" s="108">
        <v>0</v>
      </c>
      <c r="E64" s="107">
        <v>551000</v>
      </c>
      <c r="F64" s="108">
        <v>0</v>
      </c>
      <c r="G64" s="107">
        <v>551000</v>
      </c>
    </row>
    <row r="65" spans="1:7">
      <c r="A65" s="102" t="s">
        <v>1253</v>
      </c>
      <c r="B65" s="107">
        <v>1771000</v>
      </c>
      <c r="C65" s="108">
        <v>0</v>
      </c>
      <c r="D65" s="108">
        <v>0</v>
      </c>
      <c r="E65" s="107">
        <v>1771000</v>
      </c>
      <c r="F65" s="108">
        <v>0</v>
      </c>
      <c r="G65" s="107">
        <v>1771000</v>
      </c>
    </row>
    <row r="66" spans="1:7">
      <c r="A66" s="102" t="s">
        <v>1254</v>
      </c>
      <c r="B66" s="107">
        <v>1300000</v>
      </c>
      <c r="C66" s="108">
        <v>0</v>
      </c>
      <c r="D66" s="108">
        <v>0</v>
      </c>
      <c r="E66" s="107">
        <v>1300000</v>
      </c>
      <c r="F66" s="108">
        <v>0</v>
      </c>
      <c r="G66" s="107">
        <v>1300000</v>
      </c>
    </row>
    <row r="67" spans="1:7">
      <c r="A67" s="102" t="s">
        <v>1255</v>
      </c>
      <c r="B67" s="107">
        <v>2000000</v>
      </c>
      <c r="C67" s="108">
        <v>0</v>
      </c>
      <c r="D67" s="108">
        <v>0</v>
      </c>
      <c r="E67" s="107">
        <v>2000000</v>
      </c>
      <c r="F67" s="108">
        <v>0</v>
      </c>
      <c r="G67" s="107">
        <v>2000000</v>
      </c>
    </row>
    <row r="68" spans="1:7">
      <c r="A68" s="102" t="s">
        <v>1256</v>
      </c>
      <c r="B68" s="107">
        <v>244000</v>
      </c>
      <c r="C68" s="108">
        <v>0</v>
      </c>
      <c r="D68" s="108">
        <v>0</v>
      </c>
      <c r="E68" s="107">
        <v>244000</v>
      </c>
      <c r="F68" s="108">
        <v>0</v>
      </c>
      <c r="G68" s="107">
        <v>244000</v>
      </c>
    </row>
    <row r="69" spans="1:7">
      <c r="A69" s="102" t="s">
        <v>1257</v>
      </c>
      <c r="B69" s="107">
        <v>500000</v>
      </c>
      <c r="C69" s="108">
        <v>0</v>
      </c>
      <c r="D69" s="108">
        <v>0</v>
      </c>
      <c r="E69" s="107">
        <v>500000</v>
      </c>
      <c r="F69" s="108">
        <v>0</v>
      </c>
      <c r="G69" s="107">
        <v>500000</v>
      </c>
    </row>
    <row r="70" spans="1:7">
      <c r="A70" s="197" t="s">
        <v>1258</v>
      </c>
      <c r="B70" s="199">
        <f>SUM(B71)</f>
        <v>6078000</v>
      </c>
      <c r="C70" s="198">
        <f t="shared" ref="C70:G70" si="4">SUM(C71)</f>
        <v>0</v>
      </c>
      <c r="D70" s="198">
        <f t="shared" si="4"/>
        <v>0</v>
      </c>
      <c r="E70" s="199">
        <f t="shared" si="4"/>
        <v>6078000</v>
      </c>
      <c r="F70" s="198">
        <f t="shared" si="4"/>
        <v>0</v>
      </c>
      <c r="G70" s="199">
        <f t="shared" si="4"/>
        <v>6078000</v>
      </c>
    </row>
    <row r="71" spans="1:7">
      <c r="A71" s="102" t="s">
        <v>1259</v>
      </c>
      <c r="B71" s="107">
        <v>6078000</v>
      </c>
      <c r="C71" s="108">
        <v>0</v>
      </c>
      <c r="D71" s="108">
        <v>0</v>
      </c>
      <c r="E71" s="107">
        <v>6078000</v>
      </c>
      <c r="F71" s="108">
        <v>0</v>
      </c>
      <c r="G71" s="107">
        <v>6078000</v>
      </c>
    </row>
    <row r="72" spans="1:7">
      <c r="A72" s="197" t="s">
        <v>1260</v>
      </c>
      <c r="B72" s="199">
        <f>SUM(B73:B75)</f>
        <v>15077000</v>
      </c>
      <c r="C72" s="198">
        <f t="shared" ref="C72:G72" si="5">SUM(C73:C75)</f>
        <v>0</v>
      </c>
      <c r="D72" s="199">
        <f t="shared" si="5"/>
        <v>1269611</v>
      </c>
      <c r="E72" s="199">
        <f t="shared" si="5"/>
        <v>16346611</v>
      </c>
      <c r="F72" s="198">
        <f t="shared" si="5"/>
        <v>0</v>
      </c>
      <c r="G72" s="199">
        <f t="shared" si="5"/>
        <v>16346611</v>
      </c>
    </row>
    <row r="73" spans="1:7">
      <c r="A73" s="102" t="s">
        <v>181</v>
      </c>
      <c r="B73" s="107">
        <v>4821000</v>
      </c>
      <c r="C73" s="108">
        <v>0</v>
      </c>
      <c r="D73" s="108">
        <v>579561</v>
      </c>
      <c r="E73" s="107">
        <v>5400561</v>
      </c>
      <c r="F73" s="108">
        <v>0</v>
      </c>
      <c r="G73" s="107">
        <v>5400561</v>
      </c>
    </row>
    <row r="74" spans="1:7">
      <c r="A74" s="102" t="s">
        <v>1261</v>
      </c>
      <c r="B74" s="107">
        <v>9644000</v>
      </c>
      <c r="C74" s="108">
        <v>0</v>
      </c>
      <c r="D74" s="108">
        <v>690050</v>
      </c>
      <c r="E74" s="107">
        <v>10334050</v>
      </c>
      <c r="F74" s="108">
        <v>0</v>
      </c>
      <c r="G74" s="107">
        <v>10334050</v>
      </c>
    </row>
    <row r="75" spans="1:7">
      <c r="A75" s="102" t="s">
        <v>1262</v>
      </c>
      <c r="B75" s="107">
        <v>612000</v>
      </c>
      <c r="C75" s="108">
        <v>0</v>
      </c>
      <c r="D75" s="108">
        <v>0</v>
      </c>
      <c r="E75" s="107">
        <v>612000</v>
      </c>
      <c r="F75" s="108">
        <v>0</v>
      </c>
      <c r="G75" s="107">
        <v>612000</v>
      </c>
    </row>
    <row r="76" spans="1:7">
      <c r="A76" s="197" t="s">
        <v>1263</v>
      </c>
      <c r="B76" s="199">
        <f>SUM(B77:B82)</f>
        <v>305358000</v>
      </c>
      <c r="C76" s="198">
        <f t="shared" ref="C76:G76" si="6">SUM(C77:C82)</f>
        <v>0</v>
      </c>
      <c r="D76" s="199">
        <f t="shared" si="6"/>
        <v>15000000</v>
      </c>
      <c r="E76" s="199">
        <f t="shared" si="6"/>
        <v>320358000</v>
      </c>
      <c r="F76" s="198">
        <f t="shared" si="6"/>
        <v>0</v>
      </c>
      <c r="G76" s="199">
        <f t="shared" si="6"/>
        <v>320358000</v>
      </c>
    </row>
    <row r="77" spans="1:7">
      <c r="A77" s="102" t="s">
        <v>1264</v>
      </c>
      <c r="B77" s="107">
        <v>493000</v>
      </c>
      <c r="C77" s="108">
        <v>0</v>
      </c>
      <c r="D77" s="108">
        <v>0</v>
      </c>
      <c r="E77" s="107">
        <v>493000</v>
      </c>
      <c r="F77" s="108">
        <v>0</v>
      </c>
      <c r="G77" s="107">
        <v>493000</v>
      </c>
    </row>
    <row r="78" spans="1:7">
      <c r="A78" s="102" t="s">
        <v>51</v>
      </c>
      <c r="B78" s="107">
        <v>241937000</v>
      </c>
      <c r="C78" s="108">
        <v>0</v>
      </c>
      <c r="D78" s="108">
        <v>15000000</v>
      </c>
      <c r="E78" s="107">
        <v>256937000</v>
      </c>
      <c r="F78" s="108">
        <v>0</v>
      </c>
      <c r="G78" s="107">
        <v>256937000</v>
      </c>
    </row>
    <row r="79" spans="1:7">
      <c r="A79" s="102" t="s">
        <v>979</v>
      </c>
      <c r="B79" s="107">
        <v>2362000</v>
      </c>
      <c r="C79" s="108">
        <v>0</v>
      </c>
      <c r="D79" s="108">
        <v>0</v>
      </c>
      <c r="E79" s="107">
        <v>2362000</v>
      </c>
      <c r="F79" s="108">
        <v>0</v>
      </c>
      <c r="G79" s="107">
        <v>2362000</v>
      </c>
    </row>
    <row r="80" spans="1:7">
      <c r="A80" s="102" t="s">
        <v>1295</v>
      </c>
      <c r="B80" s="107">
        <v>35930000</v>
      </c>
      <c r="C80" s="108">
        <v>0</v>
      </c>
      <c r="D80" s="108">
        <v>0</v>
      </c>
      <c r="E80" s="107">
        <v>35930000</v>
      </c>
      <c r="F80" s="108">
        <v>0</v>
      </c>
      <c r="G80" s="107">
        <v>35930000</v>
      </c>
    </row>
    <row r="81" spans="1:7">
      <c r="A81" s="102" t="s">
        <v>1294</v>
      </c>
      <c r="B81" s="107">
        <v>14636000</v>
      </c>
      <c r="C81" s="108">
        <v>0</v>
      </c>
      <c r="D81" s="108">
        <v>0</v>
      </c>
      <c r="E81" s="107">
        <v>14636000</v>
      </c>
      <c r="F81" s="108">
        <v>0</v>
      </c>
      <c r="G81" s="107">
        <v>14636000</v>
      </c>
    </row>
    <row r="82" spans="1:7">
      <c r="A82" s="102" t="s">
        <v>1289</v>
      </c>
      <c r="B82" s="107">
        <v>10000000</v>
      </c>
      <c r="C82" s="108">
        <v>0</v>
      </c>
      <c r="D82" s="108">
        <v>0</v>
      </c>
      <c r="E82" s="107">
        <v>10000000</v>
      </c>
      <c r="F82" s="108">
        <v>0</v>
      </c>
      <c r="G82" s="107">
        <v>10000000</v>
      </c>
    </row>
    <row r="83" spans="1:7">
      <c r="A83" s="197" t="s">
        <v>1265</v>
      </c>
      <c r="B83" s="199">
        <f>SUM(B84:B91)</f>
        <v>49958000</v>
      </c>
      <c r="C83" s="198">
        <f t="shared" ref="C83:G83" si="7">SUM(C84:C91)</f>
        <v>0</v>
      </c>
      <c r="D83" s="199">
        <f t="shared" si="7"/>
        <v>4465265</v>
      </c>
      <c r="E83" s="199">
        <f t="shared" si="7"/>
        <v>54423265</v>
      </c>
      <c r="F83" s="198">
        <f t="shared" si="7"/>
        <v>0</v>
      </c>
      <c r="G83" s="199">
        <f t="shared" si="7"/>
        <v>54423265</v>
      </c>
    </row>
    <row r="84" spans="1:7">
      <c r="A84" s="102" t="s">
        <v>1266</v>
      </c>
      <c r="B84" s="107">
        <v>10991000</v>
      </c>
      <c r="C84" s="108">
        <v>0</v>
      </c>
      <c r="D84" s="108">
        <v>1378000</v>
      </c>
      <c r="E84" s="107">
        <v>12369000</v>
      </c>
      <c r="F84" s="108">
        <v>0</v>
      </c>
      <c r="G84" s="107">
        <v>12369000</v>
      </c>
    </row>
    <row r="85" spans="1:7">
      <c r="A85" s="102" t="s">
        <v>1267</v>
      </c>
      <c r="B85" s="107">
        <v>9222000</v>
      </c>
      <c r="C85" s="108">
        <v>0</v>
      </c>
      <c r="D85" s="108">
        <v>1448000</v>
      </c>
      <c r="E85" s="107">
        <v>10670000</v>
      </c>
      <c r="F85" s="108">
        <v>0</v>
      </c>
      <c r="G85" s="107">
        <v>10670000</v>
      </c>
    </row>
    <row r="86" spans="1:7">
      <c r="A86" s="102" t="s">
        <v>1268</v>
      </c>
      <c r="B86" s="107">
        <v>1876000</v>
      </c>
      <c r="C86" s="108">
        <v>0</v>
      </c>
      <c r="D86" s="108">
        <v>0</v>
      </c>
      <c r="E86" s="107">
        <v>1876000</v>
      </c>
      <c r="F86" s="108">
        <v>0</v>
      </c>
      <c r="G86" s="107">
        <v>1876000</v>
      </c>
    </row>
    <row r="87" spans="1:7">
      <c r="A87" s="102" t="s">
        <v>1269</v>
      </c>
      <c r="B87" s="108">
        <v>6942000</v>
      </c>
      <c r="C87" s="108">
        <v>0</v>
      </c>
      <c r="D87" s="108">
        <v>273676</v>
      </c>
      <c r="E87" s="107">
        <v>7215676</v>
      </c>
      <c r="F87" s="108">
        <v>0</v>
      </c>
      <c r="G87" s="107">
        <v>7215676</v>
      </c>
    </row>
    <row r="88" spans="1:7">
      <c r="A88" s="102" t="s">
        <v>1270</v>
      </c>
      <c r="B88" s="108">
        <v>1352000</v>
      </c>
      <c r="C88" s="108">
        <v>0</v>
      </c>
      <c r="D88" s="108">
        <v>0</v>
      </c>
      <c r="E88" s="107">
        <v>1352000</v>
      </c>
      <c r="F88" s="108">
        <v>0</v>
      </c>
      <c r="G88" s="107">
        <v>1352000</v>
      </c>
    </row>
    <row r="89" spans="1:7">
      <c r="A89" s="102" t="s">
        <v>1271</v>
      </c>
      <c r="B89" s="108">
        <v>868000</v>
      </c>
      <c r="C89" s="108">
        <v>0</v>
      </c>
      <c r="D89" s="108">
        <v>0</v>
      </c>
      <c r="E89" s="108">
        <v>868000</v>
      </c>
      <c r="F89" s="108">
        <v>0</v>
      </c>
      <c r="G89" s="108">
        <v>868000</v>
      </c>
    </row>
    <row r="90" spans="1:7">
      <c r="A90" s="102" t="s">
        <v>1272</v>
      </c>
      <c r="B90" s="108">
        <v>18458000</v>
      </c>
      <c r="C90" s="108">
        <v>0</v>
      </c>
      <c r="D90" s="108">
        <v>1365589</v>
      </c>
      <c r="E90" s="108">
        <v>19823589</v>
      </c>
      <c r="F90" s="108">
        <v>0</v>
      </c>
      <c r="G90" s="108">
        <v>19823589</v>
      </c>
    </row>
    <row r="91" spans="1:7">
      <c r="A91" s="102" t="s">
        <v>1273</v>
      </c>
      <c r="B91" s="108">
        <v>249000</v>
      </c>
      <c r="C91" s="108">
        <v>0</v>
      </c>
      <c r="D91" s="108">
        <v>0</v>
      </c>
      <c r="E91" s="108">
        <v>249000</v>
      </c>
      <c r="F91" s="108">
        <v>0</v>
      </c>
      <c r="G91" s="108">
        <v>249000</v>
      </c>
    </row>
    <row r="92" spans="1:7">
      <c r="A92" s="197" t="s">
        <v>1274</v>
      </c>
      <c r="B92" s="199">
        <f>SUM(B93:B97)</f>
        <v>381183000</v>
      </c>
      <c r="C92" s="198">
        <f t="shared" ref="C92:G92" si="8">SUM(C93:C97)</f>
        <v>0</v>
      </c>
      <c r="D92" s="199">
        <f t="shared" si="8"/>
        <v>2500000</v>
      </c>
      <c r="E92" s="199">
        <f t="shared" si="8"/>
        <v>383683000</v>
      </c>
      <c r="F92" s="198">
        <f t="shared" si="8"/>
        <v>0</v>
      </c>
      <c r="G92" s="199">
        <f t="shared" si="8"/>
        <v>383683000</v>
      </c>
    </row>
    <row r="93" spans="1:7">
      <c r="A93" s="102" t="s">
        <v>61</v>
      </c>
      <c r="B93" s="107">
        <v>318686000</v>
      </c>
      <c r="C93" s="108">
        <v>0</v>
      </c>
      <c r="D93" s="108">
        <v>2500000</v>
      </c>
      <c r="E93" s="107">
        <v>321186000</v>
      </c>
      <c r="F93" s="108">
        <v>0</v>
      </c>
      <c r="G93" s="107">
        <v>321186000</v>
      </c>
    </row>
    <row r="94" spans="1:7">
      <c r="A94" s="102" t="s">
        <v>1275</v>
      </c>
      <c r="B94" s="107">
        <v>4638000</v>
      </c>
      <c r="C94" s="108">
        <v>0</v>
      </c>
      <c r="D94" s="108">
        <v>0</v>
      </c>
      <c r="E94" s="107">
        <v>4638000</v>
      </c>
      <c r="F94" s="108">
        <v>0</v>
      </c>
      <c r="G94" s="107">
        <v>4638000</v>
      </c>
    </row>
    <row r="95" spans="1:7">
      <c r="A95" s="102" t="s">
        <v>63</v>
      </c>
      <c r="B95" s="108">
        <v>42508000</v>
      </c>
      <c r="C95" s="108">
        <v>0</v>
      </c>
      <c r="D95" s="108">
        <v>0</v>
      </c>
      <c r="E95" s="107">
        <v>42508000</v>
      </c>
      <c r="F95" s="108">
        <v>0</v>
      </c>
      <c r="G95" s="107">
        <v>42508000</v>
      </c>
    </row>
    <row r="96" spans="1:7">
      <c r="A96" s="102" t="s">
        <v>1276</v>
      </c>
      <c r="B96" s="108">
        <v>3862000</v>
      </c>
      <c r="C96" s="108">
        <v>0</v>
      </c>
      <c r="D96" s="108">
        <v>0</v>
      </c>
      <c r="E96" s="107">
        <v>3862000</v>
      </c>
      <c r="F96" s="108">
        <v>0</v>
      </c>
      <c r="G96" s="107">
        <v>3862000</v>
      </c>
    </row>
    <row r="97" spans="1:7">
      <c r="A97" s="102" t="s">
        <v>1277</v>
      </c>
      <c r="B97" s="107">
        <v>11489000</v>
      </c>
      <c r="C97" s="108">
        <v>0</v>
      </c>
      <c r="D97" s="108">
        <v>0</v>
      </c>
      <c r="E97" s="107">
        <v>11489000</v>
      </c>
      <c r="F97" s="108">
        <v>0</v>
      </c>
      <c r="G97" s="107">
        <v>11489000</v>
      </c>
    </row>
    <row r="98" spans="1:7">
      <c r="A98" s="197" t="s">
        <v>1278</v>
      </c>
      <c r="B98" s="199">
        <f>SUM(B99:B109)</f>
        <v>403850000</v>
      </c>
      <c r="C98" s="198">
        <f t="shared" ref="C98:G98" si="9">SUM(C99:C109)</f>
        <v>0</v>
      </c>
      <c r="D98" s="199">
        <f t="shared" si="9"/>
        <v>1359481</v>
      </c>
      <c r="E98" s="199">
        <f t="shared" si="9"/>
        <v>405209481</v>
      </c>
      <c r="F98" s="198">
        <f t="shared" si="9"/>
        <v>0</v>
      </c>
      <c r="G98" s="199">
        <f t="shared" si="9"/>
        <v>405209481</v>
      </c>
    </row>
    <row r="99" spans="1:7">
      <c r="A99" s="102" t="s">
        <v>1287</v>
      </c>
      <c r="B99" s="107">
        <v>17700000</v>
      </c>
      <c r="C99" s="108">
        <v>0</v>
      </c>
      <c r="D99" s="108">
        <v>0</v>
      </c>
      <c r="E99" s="108">
        <v>17700000</v>
      </c>
      <c r="F99" s="108">
        <v>0</v>
      </c>
      <c r="G99" s="108">
        <v>17700000</v>
      </c>
    </row>
    <row r="100" spans="1:7">
      <c r="A100" s="102" t="s">
        <v>757</v>
      </c>
      <c r="B100" s="107">
        <v>18900000</v>
      </c>
      <c r="C100" s="108">
        <v>0</v>
      </c>
      <c r="D100" s="108">
        <v>0</v>
      </c>
      <c r="E100" s="107">
        <v>18900000</v>
      </c>
      <c r="F100" s="108">
        <v>0</v>
      </c>
      <c r="G100" s="107">
        <v>18900000</v>
      </c>
    </row>
    <row r="101" spans="1:7">
      <c r="A101" s="102" t="s">
        <v>1279</v>
      </c>
      <c r="B101" s="107">
        <v>19000000</v>
      </c>
      <c r="C101" s="108">
        <v>0</v>
      </c>
      <c r="D101" s="108">
        <v>0</v>
      </c>
      <c r="E101" s="107">
        <v>19000000</v>
      </c>
      <c r="F101" s="108">
        <v>0</v>
      </c>
      <c r="G101" s="107">
        <v>19000000</v>
      </c>
    </row>
    <row r="102" spans="1:7">
      <c r="A102" s="102" t="s">
        <v>1280</v>
      </c>
      <c r="B102" s="107">
        <v>118000000</v>
      </c>
      <c r="C102" s="108">
        <v>0</v>
      </c>
      <c r="D102" s="108">
        <v>0</v>
      </c>
      <c r="E102" s="107">
        <v>118000000</v>
      </c>
      <c r="F102" s="108">
        <v>0</v>
      </c>
      <c r="G102" s="107">
        <v>118000000</v>
      </c>
    </row>
    <row r="103" spans="1:7">
      <c r="A103" s="102" t="s">
        <v>1281</v>
      </c>
      <c r="B103" s="107">
        <v>800000</v>
      </c>
      <c r="C103" s="108">
        <v>0</v>
      </c>
      <c r="D103" s="108">
        <v>0</v>
      </c>
      <c r="E103" s="107">
        <v>800000</v>
      </c>
      <c r="F103" s="108">
        <v>0</v>
      </c>
      <c r="G103" s="107">
        <v>800000</v>
      </c>
    </row>
    <row r="104" spans="1:7">
      <c r="A104" s="102" t="s">
        <v>1173</v>
      </c>
      <c r="B104" s="107">
        <v>115000000</v>
      </c>
      <c r="C104" s="108">
        <v>0</v>
      </c>
      <c r="D104" s="108">
        <v>0</v>
      </c>
      <c r="E104" s="107">
        <v>115000000</v>
      </c>
      <c r="F104" s="108">
        <v>0</v>
      </c>
      <c r="G104" s="107">
        <v>115000000</v>
      </c>
    </row>
    <row r="105" spans="1:7">
      <c r="A105" s="102" t="s">
        <v>870</v>
      </c>
      <c r="B105" s="107">
        <v>250000</v>
      </c>
      <c r="C105" s="108">
        <v>0</v>
      </c>
      <c r="D105" s="108">
        <v>0</v>
      </c>
      <c r="E105" s="107">
        <v>250000</v>
      </c>
      <c r="F105" s="108">
        <v>0</v>
      </c>
      <c r="G105" s="107">
        <v>250000</v>
      </c>
    </row>
    <row r="106" spans="1:7">
      <c r="A106" s="102" t="s">
        <v>1282</v>
      </c>
      <c r="B106" s="107">
        <v>35200000</v>
      </c>
      <c r="C106" s="108">
        <v>0</v>
      </c>
      <c r="D106" s="108">
        <v>0</v>
      </c>
      <c r="E106" s="107">
        <v>35200000</v>
      </c>
      <c r="F106" s="108">
        <v>0</v>
      </c>
      <c r="G106" s="107">
        <v>35200000</v>
      </c>
    </row>
    <row r="107" spans="1:7">
      <c r="A107" s="102" t="s">
        <v>1283</v>
      </c>
      <c r="B107" s="107">
        <v>18000000</v>
      </c>
      <c r="C107" s="108">
        <v>0</v>
      </c>
      <c r="D107" s="108">
        <v>1359481</v>
      </c>
      <c r="E107" s="107">
        <v>19359481</v>
      </c>
      <c r="F107" s="108">
        <v>0</v>
      </c>
      <c r="G107" s="107">
        <v>19359481</v>
      </c>
    </row>
    <row r="108" spans="1:7">
      <c r="A108" s="102" t="s">
        <v>1284</v>
      </c>
      <c r="B108" s="107">
        <v>57000000</v>
      </c>
      <c r="C108" s="108">
        <v>0</v>
      </c>
      <c r="D108" s="108">
        <v>0</v>
      </c>
      <c r="E108" s="107">
        <v>57000000</v>
      </c>
      <c r="F108" s="108">
        <v>0</v>
      </c>
      <c r="G108" s="107">
        <v>57000000</v>
      </c>
    </row>
    <row r="109" spans="1:7">
      <c r="A109" s="102" t="s">
        <v>1285</v>
      </c>
      <c r="B109" s="107">
        <v>4000000</v>
      </c>
      <c r="C109" s="108">
        <v>0</v>
      </c>
      <c r="D109" s="108">
        <v>0</v>
      </c>
      <c r="E109" s="107">
        <v>4000000</v>
      </c>
      <c r="F109" s="108">
        <v>0</v>
      </c>
      <c r="G109" s="107">
        <v>4000000</v>
      </c>
    </row>
    <row r="110" spans="1:7">
      <c r="A110" s="197" t="s">
        <v>1286</v>
      </c>
      <c r="B110" s="199">
        <v>94621000</v>
      </c>
      <c r="C110" s="200">
        <v>0</v>
      </c>
      <c r="D110" s="200">
        <v>-51845291</v>
      </c>
      <c r="E110" s="199">
        <v>42775709</v>
      </c>
      <c r="F110" s="200">
        <v>0</v>
      </c>
      <c r="G110" s="199">
        <v>42775709</v>
      </c>
    </row>
    <row r="111" spans="1:7" s="196" customFormat="1" ht="17.25" customHeight="1">
      <c r="A111" s="115" t="s">
        <v>34</v>
      </c>
      <c r="B111" s="109">
        <f>B5+B40+B44+B53+B70+B72+B76+B83+B92+B98+B110</f>
        <v>3249695000</v>
      </c>
      <c r="C111" s="109">
        <f t="shared" ref="C111:G111" si="10">C5+C40+C44+C53+C70+C72+C76+C83+C92+C98+C110</f>
        <v>0</v>
      </c>
      <c r="D111" s="109">
        <f t="shared" si="10"/>
        <v>-20000000</v>
      </c>
      <c r="E111" s="109">
        <f t="shared" si="10"/>
        <v>3229695000</v>
      </c>
      <c r="F111" s="109">
        <f t="shared" si="10"/>
        <v>0</v>
      </c>
      <c r="G111" s="109">
        <f t="shared" si="10"/>
        <v>3229695000</v>
      </c>
    </row>
    <row r="112" spans="1:7" hidden="1"/>
    <row r="113" hidden="1"/>
    <row r="114" hidden="1"/>
    <row r="115" hidden="1"/>
    <row r="116" hidden="1"/>
    <row r="117" hidden="1"/>
    <row r="118" ht="1.5" hidden="1" customHeight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7" ht="4.5" customHeight="1"/>
    <row r="138" ht="0.75" hidden="1" customHeight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</sheetData>
  <mergeCells count="1">
    <mergeCell ref="A1:G1"/>
  </mergeCells>
  <pageMargins left="0.21" right="0.27" top="0.90625" bottom="0.41" header="0.25" footer="0.3"/>
  <pageSetup paperSize="9" scale="92" orientation="portrait" horizontalDpi="300" verticalDpi="300" r:id="rId1"/>
  <headerFooter>
    <oddHeader xml:space="preserve">&amp;R&amp;"Times New Roman,Regular"Kingdom of Bahrain
Consolidated Final Account
For The Year Ended 31 December 2017
</oddHeader>
  </headerFooter>
  <rowBreaks count="1" manualBreakCount="1">
    <brk id="5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3"/>
  <sheetViews>
    <sheetView showWhiteSpace="0" view="pageBreakPreview" topLeftCell="B20" zoomScaleNormal="100" zoomScaleSheetLayoutView="100" workbookViewId="0">
      <selection activeCell="L53" sqref="L53"/>
    </sheetView>
  </sheetViews>
  <sheetFormatPr defaultRowHeight="12.75"/>
  <cols>
    <col min="1" max="1" width="33.7109375" style="9" customWidth="1"/>
    <col min="2" max="2" width="11.7109375" style="10" customWidth="1"/>
    <col min="3" max="3" width="10.7109375" style="10" bestFit="1" customWidth="1"/>
    <col min="4" max="4" width="10.5703125" style="10" customWidth="1"/>
    <col min="5" max="5" width="9.7109375" style="10" bestFit="1" customWidth="1"/>
    <col min="6" max="6" width="9.7109375" style="10" customWidth="1"/>
    <col min="7" max="7" width="10.7109375" style="10" bestFit="1" customWidth="1"/>
    <col min="8" max="8" width="10.42578125" style="10" customWidth="1"/>
    <col min="9" max="9" width="12" style="10" customWidth="1"/>
    <col min="10" max="10" width="12" style="10" bestFit="1" customWidth="1"/>
    <col min="11" max="11" width="11.7109375" style="10" customWidth="1"/>
    <col min="12" max="16384" width="9.140625" style="9"/>
  </cols>
  <sheetData>
    <row r="1" spans="1:11" ht="21.75" customHeight="1">
      <c r="A1" s="259" t="s">
        <v>16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</row>
    <row r="2" spans="1:11" ht="14.25" customHeight="1">
      <c r="A2" s="33"/>
      <c r="B2" s="55"/>
      <c r="C2" s="55"/>
      <c r="D2" s="55"/>
      <c r="E2" s="55"/>
      <c r="F2" s="55"/>
      <c r="G2" s="55"/>
      <c r="H2" s="55"/>
      <c r="I2" s="55"/>
      <c r="J2" s="55"/>
      <c r="K2" s="14" t="s">
        <v>58</v>
      </c>
    </row>
    <row r="3" spans="1:11" s="10" customFormat="1" ht="49.5" customHeight="1">
      <c r="A3" s="65" t="s">
        <v>74</v>
      </c>
      <c r="B3" s="65" t="s">
        <v>24</v>
      </c>
      <c r="C3" s="65" t="s">
        <v>25</v>
      </c>
      <c r="D3" s="65" t="s">
        <v>26</v>
      </c>
      <c r="E3" s="65" t="s">
        <v>27</v>
      </c>
      <c r="F3" s="65" t="s">
        <v>28</v>
      </c>
      <c r="G3" s="65" t="s">
        <v>29</v>
      </c>
      <c r="H3" s="76" t="s">
        <v>772</v>
      </c>
      <c r="I3" s="65" t="s">
        <v>34</v>
      </c>
      <c r="J3" s="65" t="s">
        <v>33</v>
      </c>
      <c r="K3" s="67" t="s">
        <v>977</v>
      </c>
    </row>
    <row r="4" spans="1:11">
      <c r="A4" s="182" t="s">
        <v>403</v>
      </c>
      <c r="B4" s="117">
        <v>3884386</v>
      </c>
      <c r="C4" s="117">
        <v>3588210</v>
      </c>
      <c r="D4" s="117">
        <v>111755</v>
      </c>
      <c r="E4" s="117">
        <v>30515</v>
      </c>
      <c r="F4" s="117">
        <v>5255</v>
      </c>
      <c r="G4" s="117">
        <v>10500000</v>
      </c>
      <c r="H4" s="118">
        <v>0</v>
      </c>
      <c r="I4" s="117">
        <v>18120121</v>
      </c>
      <c r="J4" s="117">
        <v>18128000</v>
      </c>
      <c r="K4" s="117">
        <v>19222654</v>
      </c>
    </row>
    <row r="5" spans="1:11">
      <c r="A5" s="182" t="s">
        <v>1047</v>
      </c>
      <c r="B5" s="117">
        <v>396845222</v>
      </c>
      <c r="C5" s="117">
        <v>27122900</v>
      </c>
      <c r="D5" s="117">
        <v>37109397</v>
      </c>
      <c r="E5" s="117">
        <v>21163146</v>
      </c>
      <c r="F5" s="117">
        <v>49702851</v>
      </c>
      <c r="G5" s="205" t="s">
        <v>183</v>
      </c>
      <c r="H5" s="117">
        <v>1268201</v>
      </c>
      <c r="I5" s="117">
        <v>533211717</v>
      </c>
      <c r="J5" s="117">
        <v>482050000</v>
      </c>
      <c r="K5" s="117">
        <v>521881353</v>
      </c>
    </row>
    <row r="6" spans="1:11">
      <c r="A6" s="182" t="s">
        <v>47</v>
      </c>
      <c r="B6" s="117">
        <v>315880354</v>
      </c>
      <c r="C6" s="117">
        <v>19589405</v>
      </c>
      <c r="D6" s="117">
        <v>8317214</v>
      </c>
      <c r="E6" s="117">
        <v>3835764</v>
      </c>
      <c r="F6" s="117">
        <v>6078569</v>
      </c>
      <c r="G6" s="118">
        <v>0</v>
      </c>
      <c r="H6" s="118">
        <v>0</v>
      </c>
      <c r="I6" s="117">
        <v>353701306</v>
      </c>
      <c r="J6" s="117">
        <v>352756000</v>
      </c>
      <c r="K6" s="117">
        <v>357208195</v>
      </c>
    </row>
    <row r="7" spans="1:11">
      <c r="A7" s="182" t="s">
        <v>48</v>
      </c>
      <c r="B7" s="118">
        <v>0</v>
      </c>
      <c r="C7" s="118">
        <v>0</v>
      </c>
      <c r="D7" s="118">
        <v>0</v>
      </c>
      <c r="E7" s="118">
        <v>0</v>
      </c>
      <c r="F7" s="118">
        <v>0</v>
      </c>
      <c r="G7" s="117">
        <v>41616000</v>
      </c>
      <c r="H7" s="118">
        <v>0</v>
      </c>
      <c r="I7" s="117">
        <v>41616000</v>
      </c>
      <c r="J7" s="117">
        <v>41616000</v>
      </c>
      <c r="K7" s="117">
        <v>34842000</v>
      </c>
    </row>
    <row r="8" spans="1:11">
      <c r="A8" s="182" t="s">
        <v>180</v>
      </c>
      <c r="B8" s="117">
        <v>2044627</v>
      </c>
      <c r="C8" s="117">
        <v>349765</v>
      </c>
      <c r="D8" s="117">
        <v>15874</v>
      </c>
      <c r="E8" s="117">
        <v>10671</v>
      </c>
      <c r="F8" s="117">
        <v>15001</v>
      </c>
      <c r="G8" s="118">
        <v>0</v>
      </c>
      <c r="H8" s="118">
        <v>0</v>
      </c>
      <c r="I8" s="117">
        <v>2435938</v>
      </c>
      <c r="J8" s="117">
        <v>2483000</v>
      </c>
      <c r="K8" s="117">
        <v>2530529</v>
      </c>
    </row>
    <row r="9" spans="1:11">
      <c r="A9" s="182" t="s">
        <v>49</v>
      </c>
      <c r="B9" s="117">
        <v>21044773</v>
      </c>
      <c r="C9" s="117">
        <v>7731385</v>
      </c>
      <c r="D9" s="117">
        <v>467043</v>
      </c>
      <c r="E9" s="117">
        <v>290095</v>
      </c>
      <c r="F9" s="117">
        <v>537238</v>
      </c>
      <c r="G9" s="118">
        <v>0</v>
      </c>
      <c r="H9" s="117">
        <v>28152</v>
      </c>
      <c r="I9" s="117">
        <v>30098686</v>
      </c>
      <c r="J9" s="117">
        <v>29249119</v>
      </c>
      <c r="K9" s="117">
        <v>30567635</v>
      </c>
    </row>
    <row r="10" spans="1:11">
      <c r="A10" s="182" t="s">
        <v>963</v>
      </c>
      <c r="B10" s="117">
        <v>8843202</v>
      </c>
      <c r="C10" s="117">
        <v>2430888</v>
      </c>
      <c r="D10" s="117">
        <v>108122</v>
      </c>
      <c r="E10" s="117">
        <v>47160</v>
      </c>
      <c r="F10" s="117">
        <v>94510</v>
      </c>
      <c r="G10" s="118">
        <v>14942</v>
      </c>
      <c r="H10" s="117">
        <v>55000</v>
      </c>
      <c r="I10" s="117">
        <v>11593824</v>
      </c>
      <c r="J10" s="117">
        <v>11686851</v>
      </c>
      <c r="K10" s="117">
        <v>12169486</v>
      </c>
    </row>
    <row r="11" spans="1:11">
      <c r="A11" s="182" t="s">
        <v>50</v>
      </c>
      <c r="B11" s="117">
        <v>280273345</v>
      </c>
      <c r="C11" s="117">
        <v>37390621</v>
      </c>
      <c r="D11" s="117">
        <v>3864861</v>
      </c>
      <c r="E11" s="117">
        <v>1634732</v>
      </c>
      <c r="F11" s="117">
        <v>1821943</v>
      </c>
      <c r="G11" s="118">
        <v>0</v>
      </c>
      <c r="H11" s="117">
        <v>75000</v>
      </c>
      <c r="I11" s="117">
        <v>325060502</v>
      </c>
      <c r="J11" s="117">
        <v>321186000</v>
      </c>
      <c r="K11" s="117">
        <v>334558748</v>
      </c>
    </row>
    <row r="12" spans="1:11">
      <c r="A12" s="182" t="s">
        <v>51</v>
      </c>
      <c r="B12" s="117">
        <v>144873918</v>
      </c>
      <c r="C12" s="117">
        <v>28835530</v>
      </c>
      <c r="D12" s="117">
        <v>63803490</v>
      </c>
      <c r="E12" s="117">
        <v>318970</v>
      </c>
      <c r="F12" s="117">
        <v>2926949</v>
      </c>
      <c r="G12" s="118">
        <v>0</v>
      </c>
      <c r="H12" s="118">
        <v>0</v>
      </c>
      <c r="I12" s="117">
        <v>240758857</v>
      </c>
      <c r="J12" s="117">
        <v>256937000</v>
      </c>
      <c r="K12" s="117">
        <v>261116093</v>
      </c>
    </row>
    <row r="13" spans="1:11">
      <c r="A13" s="182" t="s">
        <v>969</v>
      </c>
      <c r="B13" s="117">
        <v>8176968</v>
      </c>
      <c r="C13" s="117">
        <v>1782645</v>
      </c>
      <c r="D13" s="117">
        <v>214908</v>
      </c>
      <c r="E13" s="117">
        <v>41594</v>
      </c>
      <c r="F13" s="117">
        <v>114420</v>
      </c>
      <c r="G13" s="118">
        <v>0</v>
      </c>
      <c r="H13" s="118">
        <v>0</v>
      </c>
      <c r="I13" s="117">
        <v>10330535</v>
      </c>
      <c r="J13" s="117">
        <v>10334050</v>
      </c>
      <c r="K13" s="117">
        <v>10756348</v>
      </c>
    </row>
    <row r="14" spans="1:11">
      <c r="A14" s="182" t="s">
        <v>1292</v>
      </c>
      <c r="B14" s="117">
        <v>3562460</v>
      </c>
      <c r="C14" s="117">
        <v>4059526</v>
      </c>
      <c r="D14" s="117">
        <v>57393</v>
      </c>
      <c r="E14" s="117">
        <v>89131</v>
      </c>
      <c r="F14" s="117">
        <v>408152</v>
      </c>
      <c r="G14" s="117">
        <v>2007315</v>
      </c>
      <c r="H14" s="117">
        <v>2177458</v>
      </c>
      <c r="I14" s="117">
        <v>12361435</v>
      </c>
      <c r="J14" s="117">
        <v>12369000</v>
      </c>
      <c r="K14" s="117">
        <v>12183012</v>
      </c>
    </row>
    <row r="15" spans="1:11">
      <c r="A15" s="182" t="s">
        <v>947</v>
      </c>
      <c r="B15" s="117">
        <v>983350</v>
      </c>
      <c r="C15" s="117">
        <v>427367</v>
      </c>
      <c r="D15" s="117">
        <v>65244</v>
      </c>
      <c r="E15" s="117">
        <v>105171</v>
      </c>
      <c r="F15" s="117">
        <v>219299</v>
      </c>
      <c r="G15" s="118">
        <v>0</v>
      </c>
      <c r="H15" s="118">
        <v>0</v>
      </c>
      <c r="I15" s="117">
        <v>1800431</v>
      </c>
      <c r="J15" s="117">
        <v>1876000</v>
      </c>
      <c r="K15" s="117">
        <v>1831514</v>
      </c>
    </row>
    <row r="16" spans="1:11">
      <c r="A16" s="183" t="s">
        <v>1062</v>
      </c>
      <c r="B16" s="117">
        <v>12232392</v>
      </c>
      <c r="C16" s="117">
        <v>2883923</v>
      </c>
      <c r="D16" s="117">
        <v>200880</v>
      </c>
      <c r="E16" s="117">
        <v>77341</v>
      </c>
      <c r="F16" s="117">
        <v>177340</v>
      </c>
      <c r="G16" s="118">
        <v>0</v>
      </c>
      <c r="H16" s="117">
        <v>319720</v>
      </c>
      <c r="I16" s="117">
        <v>15891596</v>
      </c>
      <c r="J16" s="117">
        <v>16025000</v>
      </c>
      <c r="K16" s="117">
        <v>16726294</v>
      </c>
    </row>
    <row r="17" spans="1:11">
      <c r="A17" s="183" t="s">
        <v>940</v>
      </c>
      <c r="B17" s="117">
        <v>289811</v>
      </c>
      <c r="C17" s="119">
        <v>181932</v>
      </c>
      <c r="D17" s="119">
        <v>6811</v>
      </c>
      <c r="E17" s="118">
        <v>1011</v>
      </c>
      <c r="F17" s="118">
        <v>3196</v>
      </c>
      <c r="G17" s="118">
        <v>0</v>
      </c>
      <c r="H17" s="118">
        <v>0</v>
      </c>
      <c r="I17" s="119">
        <v>482761</v>
      </c>
      <c r="J17" s="119">
        <v>565000</v>
      </c>
      <c r="K17" s="119">
        <v>547707</v>
      </c>
    </row>
    <row r="18" spans="1:11">
      <c r="A18" s="182" t="s">
        <v>941</v>
      </c>
      <c r="B18" s="117">
        <v>7586726</v>
      </c>
      <c r="C18" s="117">
        <v>3712383</v>
      </c>
      <c r="D18" s="117">
        <v>84753</v>
      </c>
      <c r="E18" s="119">
        <v>99456</v>
      </c>
      <c r="F18" s="117">
        <v>84609</v>
      </c>
      <c r="G18" s="118">
        <v>0</v>
      </c>
      <c r="H18" s="118">
        <v>0</v>
      </c>
      <c r="I18" s="117">
        <v>11567927</v>
      </c>
      <c r="J18" s="117">
        <v>11581665</v>
      </c>
      <c r="K18" s="117">
        <v>11611015</v>
      </c>
    </row>
    <row r="19" spans="1:11">
      <c r="A19" s="182" t="s">
        <v>181</v>
      </c>
      <c r="B19" s="117">
        <v>4181633</v>
      </c>
      <c r="C19" s="117">
        <v>984490</v>
      </c>
      <c r="D19" s="117">
        <v>54943</v>
      </c>
      <c r="E19" s="117">
        <v>36664</v>
      </c>
      <c r="F19" s="117">
        <v>142830</v>
      </c>
      <c r="G19" s="118">
        <v>0</v>
      </c>
      <c r="H19" s="118">
        <v>0</v>
      </c>
      <c r="I19" s="117">
        <v>5400560</v>
      </c>
      <c r="J19" s="117">
        <v>5400561</v>
      </c>
      <c r="K19" s="117">
        <v>5113630</v>
      </c>
    </row>
    <row r="20" spans="1:11">
      <c r="A20" s="182" t="s">
        <v>782</v>
      </c>
      <c r="B20" s="117">
        <v>1295293</v>
      </c>
      <c r="C20" s="117">
        <v>200971</v>
      </c>
      <c r="D20" s="117">
        <v>40732</v>
      </c>
      <c r="E20" s="117">
        <v>45646</v>
      </c>
      <c r="F20" s="117">
        <v>9117</v>
      </c>
      <c r="G20" s="118">
        <v>0</v>
      </c>
      <c r="H20" s="118">
        <v>45000</v>
      </c>
      <c r="I20" s="117">
        <v>1636759</v>
      </c>
      <c r="J20" s="117">
        <v>1860000</v>
      </c>
      <c r="K20" s="117">
        <v>1429831</v>
      </c>
    </row>
    <row r="21" spans="1:11">
      <c r="A21" s="114" t="s">
        <v>964</v>
      </c>
      <c r="B21" s="117">
        <v>2662339</v>
      </c>
      <c r="C21" s="117">
        <v>446480</v>
      </c>
      <c r="D21" s="117">
        <v>42472</v>
      </c>
      <c r="E21" s="117">
        <v>7125</v>
      </c>
      <c r="F21" s="117">
        <v>13334</v>
      </c>
      <c r="G21" s="118">
        <v>0</v>
      </c>
      <c r="H21" s="118">
        <v>0</v>
      </c>
      <c r="I21" s="117">
        <v>3171750</v>
      </c>
      <c r="J21" s="117">
        <v>3505160</v>
      </c>
      <c r="K21" s="117">
        <v>3254329</v>
      </c>
    </row>
    <row r="22" spans="1:11">
      <c r="A22" s="183" t="s">
        <v>965</v>
      </c>
      <c r="B22" s="117">
        <v>365546</v>
      </c>
      <c r="C22" s="117">
        <v>101338</v>
      </c>
      <c r="D22" s="117">
        <v>1621</v>
      </c>
      <c r="E22" s="117">
        <v>475</v>
      </c>
      <c r="F22" s="117">
        <v>634</v>
      </c>
      <c r="G22" s="118">
        <v>0</v>
      </c>
      <c r="H22" s="118">
        <v>0</v>
      </c>
      <c r="I22" s="117">
        <v>469614</v>
      </c>
      <c r="J22" s="117">
        <v>612000</v>
      </c>
      <c r="K22" s="117">
        <v>493996</v>
      </c>
    </row>
    <row r="23" spans="1:11">
      <c r="A23" s="182" t="s">
        <v>918</v>
      </c>
      <c r="B23" s="117">
        <v>135272</v>
      </c>
      <c r="C23" s="117">
        <v>60359</v>
      </c>
      <c r="D23" s="117">
        <v>18175</v>
      </c>
      <c r="E23" s="117">
        <v>2339</v>
      </c>
      <c r="F23" s="118">
        <v>5165</v>
      </c>
      <c r="G23" s="118">
        <v>0</v>
      </c>
      <c r="H23" s="118">
        <v>0</v>
      </c>
      <c r="I23" s="117">
        <v>221310</v>
      </c>
      <c r="J23" s="117">
        <v>249000</v>
      </c>
      <c r="K23" s="117">
        <v>232161</v>
      </c>
    </row>
    <row r="24" spans="1:11">
      <c r="A24" s="182" t="s">
        <v>960</v>
      </c>
      <c r="B24" s="117">
        <v>3795433</v>
      </c>
      <c r="C24" s="117">
        <v>951792</v>
      </c>
      <c r="D24" s="117">
        <v>143745</v>
      </c>
      <c r="E24" s="119">
        <v>188496</v>
      </c>
      <c r="F24" s="117">
        <v>185133</v>
      </c>
      <c r="G24" s="118">
        <v>0</v>
      </c>
      <c r="H24" s="118">
        <v>0</v>
      </c>
      <c r="I24" s="117">
        <v>5264599</v>
      </c>
      <c r="J24" s="117">
        <v>6078000</v>
      </c>
      <c r="K24" s="117">
        <v>5929430</v>
      </c>
    </row>
    <row r="25" spans="1:11">
      <c r="A25" s="182" t="s">
        <v>1048</v>
      </c>
      <c r="B25" s="117">
        <v>9451002</v>
      </c>
      <c r="C25" s="117">
        <v>119765</v>
      </c>
      <c r="D25" s="117">
        <v>5683979</v>
      </c>
      <c r="E25" s="117">
        <v>850080</v>
      </c>
      <c r="F25" s="117">
        <v>301311</v>
      </c>
      <c r="G25" s="118">
        <v>0</v>
      </c>
      <c r="H25" s="118">
        <v>0</v>
      </c>
      <c r="I25" s="117">
        <v>16406137</v>
      </c>
      <c r="J25" s="117">
        <v>14636000</v>
      </c>
      <c r="K25" s="117">
        <v>15464999</v>
      </c>
    </row>
    <row r="26" spans="1:11">
      <c r="A26" s="182" t="s">
        <v>961</v>
      </c>
      <c r="B26" s="117">
        <v>23593310</v>
      </c>
      <c r="C26" s="117">
        <v>19516009</v>
      </c>
      <c r="D26" s="117">
        <v>180032</v>
      </c>
      <c r="E26" s="117">
        <v>233058</v>
      </c>
      <c r="F26" s="117">
        <v>125037</v>
      </c>
      <c r="G26" s="118">
        <v>0</v>
      </c>
      <c r="H26" s="118">
        <v>0</v>
      </c>
      <c r="I26" s="117">
        <v>43647446</v>
      </c>
      <c r="J26" s="117">
        <v>45623458</v>
      </c>
      <c r="K26" s="117">
        <v>45201214</v>
      </c>
    </row>
    <row r="27" spans="1:11">
      <c r="A27" s="182" t="s">
        <v>1049</v>
      </c>
      <c r="B27" s="118">
        <v>0</v>
      </c>
      <c r="C27" s="118">
        <v>0</v>
      </c>
      <c r="D27" s="118">
        <v>0</v>
      </c>
      <c r="E27" s="118">
        <v>0</v>
      </c>
      <c r="F27" s="118">
        <v>0</v>
      </c>
      <c r="G27" s="117">
        <v>229635000</v>
      </c>
      <c r="H27" s="118">
        <v>0</v>
      </c>
      <c r="I27" s="117">
        <v>229635000</v>
      </c>
      <c r="J27" s="117">
        <v>229635000</v>
      </c>
      <c r="K27" s="117">
        <v>268971800</v>
      </c>
    </row>
    <row r="28" spans="1:11">
      <c r="A28" s="182" t="s">
        <v>966</v>
      </c>
      <c r="B28" s="117">
        <v>15187497</v>
      </c>
      <c r="C28" s="117">
        <v>16342908</v>
      </c>
      <c r="D28" s="117">
        <v>155560</v>
      </c>
      <c r="E28" s="117">
        <v>110720</v>
      </c>
      <c r="F28" s="117">
        <v>898148</v>
      </c>
      <c r="G28" s="118">
        <v>0</v>
      </c>
      <c r="H28" s="118">
        <v>0</v>
      </c>
      <c r="I28" s="117">
        <v>32694833</v>
      </c>
      <c r="J28" s="117">
        <v>32694834</v>
      </c>
      <c r="K28" s="117">
        <v>33020801</v>
      </c>
    </row>
    <row r="29" spans="1:11">
      <c r="A29" s="182" t="s">
        <v>56</v>
      </c>
      <c r="B29" s="117">
        <v>39205613</v>
      </c>
      <c r="C29" s="117">
        <v>575304</v>
      </c>
      <c r="D29" s="117">
        <v>221689</v>
      </c>
      <c r="E29" s="118">
        <v>0</v>
      </c>
      <c r="F29" s="117">
        <v>25644</v>
      </c>
      <c r="G29" s="118">
        <v>0</v>
      </c>
      <c r="H29" s="117">
        <v>94750</v>
      </c>
      <c r="I29" s="117">
        <v>40123000</v>
      </c>
      <c r="J29" s="117">
        <v>40123000</v>
      </c>
      <c r="K29" s="117">
        <v>40199999</v>
      </c>
    </row>
    <row r="30" spans="1:11">
      <c r="A30" s="182" t="s">
        <v>52</v>
      </c>
      <c r="B30" s="117">
        <v>1377954</v>
      </c>
      <c r="C30" s="117">
        <v>815214</v>
      </c>
      <c r="D30" s="117">
        <v>8410</v>
      </c>
      <c r="E30" s="117">
        <v>14312</v>
      </c>
      <c r="F30" s="117">
        <v>7639</v>
      </c>
      <c r="G30" s="118">
        <v>0</v>
      </c>
      <c r="H30" s="118">
        <v>0</v>
      </c>
      <c r="I30" s="117">
        <v>2223529</v>
      </c>
      <c r="J30" s="117">
        <v>2223530</v>
      </c>
      <c r="K30" s="117">
        <v>2405895</v>
      </c>
    </row>
    <row r="31" spans="1:11">
      <c r="A31" s="182" t="s">
        <v>872</v>
      </c>
      <c r="B31" s="117">
        <v>1141696</v>
      </c>
      <c r="C31" s="117">
        <v>208026</v>
      </c>
      <c r="D31" s="117">
        <v>7883</v>
      </c>
      <c r="E31" s="117">
        <v>15566</v>
      </c>
      <c r="F31" s="117">
        <v>1777</v>
      </c>
      <c r="G31" s="118">
        <v>0</v>
      </c>
      <c r="H31" s="118">
        <v>0</v>
      </c>
      <c r="I31" s="117">
        <v>1374948</v>
      </c>
      <c r="J31" s="117">
        <v>1377708</v>
      </c>
      <c r="K31" s="117">
        <v>1354086</v>
      </c>
    </row>
    <row r="32" spans="1:11">
      <c r="A32" s="182" t="s">
        <v>1291</v>
      </c>
      <c r="B32" s="117">
        <v>12977451</v>
      </c>
      <c r="C32" s="117">
        <v>5775555</v>
      </c>
      <c r="D32" s="117">
        <v>580918</v>
      </c>
      <c r="E32" s="117">
        <v>117946</v>
      </c>
      <c r="F32" s="118">
        <v>366718</v>
      </c>
      <c r="G32" s="118">
        <v>0</v>
      </c>
      <c r="H32" s="118">
        <v>5000</v>
      </c>
      <c r="I32" s="117">
        <v>19823588</v>
      </c>
      <c r="J32" s="117">
        <v>19823589</v>
      </c>
      <c r="K32" s="117">
        <v>22313878</v>
      </c>
    </row>
    <row r="33" spans="1:11">
      <c r="A33" s="182" t="s">
        <v>953</v>
      </c>
      <c r="B33" s="117">
        <v>738911</v>
      </c>
      <c r="C33" s="117">
        <v>268264</v>
      </c>
      <c r="D33" s="117">
        <v>26066</v>
      </c>
      <c r="E33" s="117">
        <v>16373</v>
      </c>
      <c r="F33" s="117">
        <v>2823</v>
      </c>
      <c r="G33" s="118">
        <v>0</v>
      </c>
      <c r="H33" s="118">
        <v>0</v>
      </c>
      <c r="I33" s="117">
        <v>1052437</v>
      </c>
      <c r="J33" s="117">
        <v>1052438</v>
      </c>
      <c r="K33" s="117">
        <v>986584</v>
      </c>
    </row>
    <row r="34" spans="1:11">
      <c r="A34" s="182" t="s">
        <v>1050</v>
      </c>
      <c r="B34" s="118">
        <v>0</v>
      </c>
      <c r="C34" s="117">
        <v>15664237</v>
      </c>
      <c r="D34" s="118">
        <v>0</v>
      </c>
      <c r="E34" s="118">
        <v>0</v>
      </c>
      <c r="F34" s="118">
        <v>0</v>
      </c>
      <c r="G34" s="117">
        <v>248398570</v>
      </c>
      <c r="H34" s="117">
        <v>756506770</v>
      </c>
      <c r="I34" s="117">
        <v>1020569577</v>
      </c>
      <c r="J34" s="117">
        <v>1104833074</v>
      </c>
      <c r="K34" s="117">
        <v>915271526</v>
      </c>
    </row>
    <row r="35" spans="1:11">
      <c r="A35" s="182" t="s">
        <v>978</v>
      </c>
      <c r="B35" s="118">
        <v>108893</v>
      </c>
      <c r="C35" s="117">
        <v>31084</v>
      </c>
      <c r="D35" s="118">
        <v>3153</v>
      </c>
      <c r="E35" s="118">
        <v>8067</v>
      </c>
      <c r="F35" s="118">
        <v>120</v>
      </c>
      <c r="G35" s="118">
        <v>0</v>
      </c>
      <c r="H35" s="118">
        <v>0</v>
      </c>
      <c r="I35" s="117">
        <v>151317</v>
      </c>
      <c r="J35" s="117">
        <v>226000</v>
      </c>
      <c r="K35" s="118">
        <v>89993</v>
      </c>
    </row>
    <row r="36" spans="1:11">
      <c r="A36" s="182" t="s">
        <v>942</v>
      </c>
      <c r="B36" s="117">
        <v>3584953</v>
      </c>
      <c r="C36" s="117">
        <v>2134573</v>
      </c>
      <c r="D36" s="117">
        <v>42146</v>
      </c>
      <c r="E36" s="117">
        <v>20688</v>
      </c>
      <c r="F36" s="117">
        <v>240816</v>
      </c>
      <c r="G36" s="117">
        <v>1000000</v>
      </c>
      <c r="H36" s="117">
        <v>192500</v>
      </c>
      <c r="I36" s="117">
        <v>7215676</v>
      </c>
      <c r="J36" s="117">
        <v>7215676</v>
      </c>
      <c r="K36" s="117">
        <v>7645639</v>
      </c>
    </row>
    <row r="37" spans="1:11">
      <c r="A37" s="182" t="s">
        <v>923</v>
      </c>
      <c r="B37" s="117">
        <v>136554</v>
      </c>
      <c r="C37" s="117">
        <v>136389</v>
      </c>
      <c r="D37" s="117">
        <v>6672</v>
      </c>
      <c r="E37" s="117">
        <v>18317</v>
      </c>
      <c r="F37" s="117">
        <v>2479</v>
      </c>
      <c r="G37" s="118">
        <v>0</v>
      </c>
      <c r="H37" s="118">
        <v>0</v>
      </c>
      <c r="I37" s="117">
        <v>300411</v>
      </c>
      <c r="J37" s="117">
        <v>493000</v>
      </c>
      <c r="K37" s="117">
        <v>239578</v>
      </c>
    </row>
    <row r="38" spans="1:11">
      <c r="A38" s="182" t="s">
        <v>922</v>
      </c>
      <c r="B38" s="117">
        <v>2443336</v>
      </c>
      <c r="C38" s="117">
        <v>924437</v>
      </c>
      <c r="D38" s="117">
        <v>57269</v>
      </c>
      <c r="E38" s="117">
        <v>42652</v>
      </c>
      <c r="F38" s="117">
        <v>30329</v>
      </c>
      <c r="G38" s="118">
        <v>0</v>
      </c>
      <c r="H38" s="118">
        <v>0</v>
      </c>
      <c r="I38" s="117">
        <v>3498023</v>
      </c>
      <c r="J38" s="117">
        <v>3498024</v>
      </c>
      <c r="K38" s="117">
        <v>3528237</v>
      </c>
    </row>
    <row r="39" spans="1:11">
      <c r="A39" s="182" t="s">
        <v>1057</v>
      </c>
      <c r="B39" s="117">
        <v>3408896</v>
      </c>
      <c r="C39" s="117">
        <v>990937</v>
      </c>
      <c r="D39" s="117">
        <v>46931</v>
      </c>
      <c r="E39" s="117">
        <v>12320</v>
      </c>
      <c r="F39" s="117">
        <v>34048</v>
      </c>
      <c r="G39" s="118">
        <v>0</v>
      </c>
      <c r="H39" s="118">
        <v>0</v>
      </c>
      <c r="I39" s="117">
        <v>4493132</v>
      </c>
      <c r="J39" s="117">
        <v>4638000</v>
      </c>
      <c r="K39" s="118">
        <v>0</v>
      </c>
    </row>
    <row r="40" spans="1:11">
      <c r="A40" s="182" t="s">
        <v>54</v>
      </c>
      <c r="B40" s="117">
        <v>5096607</v>
      </c>
      <c r="C40" s="117">
        <v>611910</v>
      </c>
      <c r="D40" s="117">
        <v>24843</v>
      </c>
      <c r="E40" s="117">
        <v>64862</v>
      </c>
      <c r="F40" s="117">
        <v>23545</v>
      </c>
      <c r="G40" s="118">
        <v>0</v>
      </c>
      <c r="H40" s="118">
        <v>0</v>
      </c>
      <c r="I40" s="117">
        <v>5821767</v>
      </c>
      <c r="J40" s="117">
        <v>6398000</v>
      </c>
      <c r="K40" s="117">
        <v>5916332</v>
      </c>
    </row>
    <row r="41" spans="1:11">
      <c r="A41" s="182" t="s">
        <v>956</v>
      </c>
      <c r="B41" s="117">
        <v>1194202</v>
      </c>
      <c r="C41" s="117">
        <v>198489</v>
      </c>
      <c r="D41" s="117">
        <v>16170</v>
      </c>
      <c r="E41" s="117">
        <v>19568</v>
      </c>
      <c r="F41" s="117">
        <v>1857</v>
      </c>
      <c r="G41" s="118">
        <v>0</v>
      </c>
      <c r="H41" s="118">
        <v>0</v>
      </c>
      <c r="I41" s="117">
        <v>1430286</v>
      </c>
      <c r="J41" s="117">
        <v>1451000</v>
      </c>
      <c r="K41" s="117">
        <v>1356258</v>
      </c>
    </row>
    <row r="42" spans="1:11">
      <c r="A42" s="182" t="s">
        <v>1061</v>
      </c>
      <c r="B42" s="117">
        <v>8431202</v>
      </c>
      <c r="C42" s="117">
        <v>1985610</v>
      </c>
      <c r="D42" s="117">
        <v>1230480</v>
      </c>
      <c r="E42" s="117">
        <v>109505</v>
      </c>
      <c r="F42" s="117">
        <v>410082</v>
      </c>
      <c r="G42" s="118">
        <v>0</v>
      </c>
      <c r="H42" s="118">
        <v>0</v>
      </c>
      <c r="I42" s="117">
        <v>12166879</v>
      </c>
      <c r="J42" s="117">
        <v>12375000</v>
      </c>
      <c r="K42" s="117">
        <v>9087656</v>
      </c>
    </row>
    <row r="43" spans="1:11">
      <c r="A43" s="182" t="s">
        <v>968</v>
      </c>
      <c r="B43" s="117">
        <v>693860</v>
      </c>
      <c r="C43" s="117">
        <v>174094</v>
      </c>
      <c r="D43" s="117">
        <v>11133</v>
      </c>
      <c r="E43" s="117">
        <v>2598</v>
      </c>
      <c r="F43" s="117">
        <v>6744</v>
      </c>
      <c r="G43" s="117">
        <v>9750853</v>
      </c>
      <c r="H43" s="118">
        <v>18000</v>
      </c>
      <c r="I43" s="117">
        <v>10657282</v>
      </c>
      <c r="J43" s="117">
        <v>10670000</v>
      </c>
      <c r="K43" s="117">
        <v>11055021</v>
      </c>
    </row>
    <row r="44" spans="1:11">
      <c r="A44" s="182" t="s">
        <v>783</v>
      </c>
      <c r="B44" s="117">
        <v>12055347</v>
      </c>
      <c r="C44" s="117">
        <v>753896</v>
      </c>
      <c r="D44" s="117">
        <v>28389</v>
      </c>
      <c r="E44" s="117">
        <v>2741</v>
      </c>
      <c r="F44" s="117">
        <v>8015</v>
      </c>
      <c r="G44" s="118">
        <v>0</v>
      </c>
      <c r="H44" s="118">
        <v>0</v>
      </c>
      <c r="I44" s="117">
        <v>12848388</v>
      </c>
      <c r="J44" s="117">
        <v>12851000</v>
      </c>
      <c r="K44" s="118">
        <v>13139837</v>
      </c>
    </row>
    <row r="45" spans="1:11">
      <c r="A45" s="182" t="s">
        <v>967</v>
      </c>
      <c r="B45" s="117">
        <v>1714188</v>
      </c>
      <c r="C45" s="117">
        <v>2591237</v>
      </c>
      <c r="D45" s="117">
        <v>10376</v>
      </c>
      <c r="E45" s="117">
        <v>20109</v>
      </c>
      <c r="F45" s="117">
        <v>23148</v>
      </c>
      <c r="G45" s="118">
        <v>0</v>
      </c>
      <c r="H45" s="118">
        <v>0</v>
      </c>
      <c r="I45" s="117">
        <v>4359058</v>
      </c>
      <c r="J45" s="117">
        <v>4512901</v>
      </c>
      <c r="K45" s="117">
        <v>4270580</v>
      </c>
    </row>
    <row r="46" spans="1:11">
      <c r="A46" s="182" t="s">
        <v>1058</v>
      </c>
      <c r="B46" s="117">
        <v>5488389</v>
      </c>
      <c r="C46" s="117">
        <v>2522643</v>
      </c>
      <c r="D46" s="117">
        <v>38832</v>
      </c>
      <c r="E46" s="117">
        <v>4222</v>
      </c>
      <c r="F46" s="117">
        <v>122255</v>
      </c>
      <c r="G46" s="118">
        <v>0</v>
      </c>
      <c r="H46" s="118">
        <v>0</v>
      </c>
      <c r="I46" s="117">
        <v>8176341</v>
      </c>
      <c r="J46" s="117">
        <v>8215000</v>
      </c>
      <c r="K46" s="117">
        <v>8501067</v>
      </c>
    </row>
    <row r="47" spans="1:11">
      <c r="A47" s="182" t="s">
        <v>1059</v>
      </c>
      <c r="B47" s="117">
        <v>577518</v>
      </c>
      <c r="C47" s="117">
        <v>471465</v>
      </c>
      <c r="D47" s="117">
        <v>29852</v>
      </c>
      <c r="E47" s="117">
        <v>12841</v>
      </c>
      <c r="F47" s="117">
        <v>14089</v>
      </c>
      <c r="G47" s="118">
        <v>0</v>
      </c>
      <c r="H47" s="118">
        <v>0</v>
      </c>
      <c r="I47" s="117">
        <v>1105765</v>
      </c>
      <c r="J47" s="117">
        <v>1302000</v>
      </c>
      <c r="K47" s="118">
        <v>0</v>
      </c>
    </row>
    <row r="48" spans="1:11">
      <c r="A48" s="182" t="s">
        <v>55</v>
      </c>
      <c r="B48" s="117">
        <v>6175821</v>
      </c>
      <c r="C48" s="117">
        <v>1152255</v>
      </c>
      <c r="D48" s="117">
        <v>77767</v>
      </c>
      <c r="E48" s="117">
        <v>119033</v>
      </c>
      <c r="F48" s="117">
        <v>150914</v>
      </c>
      <c r="G48" s="118">
        <v>0</v>
      </c>
      <c r="H48" s="118">
        <v>0</v>
      </c>
      <c r="I48" s="117">
        <v>7675790</v>
      </c>
      <c r="J48" s="117">
        <v>9030362</v>
      </c>
      <c r="K48" s="117">
        <v>7714587</v>
      </c>
    </row>
    <row r="49" spans="1:11">
      <c r="A49" s="182" t="s">
        <v>182</v>
      </c>
      <c r="B49" s="117">
        <v>15908982</v>
      </c>
      <c r="C49" s="117">
        <v>649653</v>
      </c>
      <c r="D49" s="117">
        <v>155825</v>
      </c>
      <c r="E49" s="117">
        <v>78153</v>
      </c>
      <c r="F49" s="117">
        <v>94016</v>
      </c>
      <c r="G49" s="118">
        <v>0</v>
      </c>
      <c r="H49" s="118">
        <v>0</v>
      </c>
      <c r="I49" s="117">
        <v>16886629</v>
      </c>
      <c r="J49" s="117">
        <v>19957000</v>
      </c>
      <c r="K49" s="117">
        <v>18480271</v>
      </c>
    </row>
    <row r="50" spans="1:11">
      <c r="A50" s="182" t="s">
        <v>1289</v>
      </c>
      <c r="B50" s="117">
        <v>8413140</v>
      </c>
      <c r="C50" s="117">
        <v>1235</v>
      </c>
      <c r="D50" s="117">
        <v>767724</v>
      </c>
      <c r="E50" s="117">
        <v>817901</v>
      </c>
      <c r="F50" s="118">
        <v>0</v>
      </c>
      <c r="G50" s="118">
        <v>0</v>
      </c>
      <c r="H50" s="118">
        <v>0</v>
      </c>
      <c r="I50" s="117">
        <v>10000000</v>
      </c>
      <c r="J50" s="117">
        <v>10000000</v>
      </c>
      <c r="K50" s="118">
        <v>0</v>
      </c>
    </row>
    <row r="51" spans="1:11">
      <c r="A51" s="182" t="s">
        <v>1051</v>
      </c>
      <c r="B51" s="117">
        <v>23209592</v>
      </c>
      <c r="C51" s="117">
        <v>3305446</v>
      </c>
      <c r="D51" s="117">
        <v>10503106</v>
      </c>
      <c r="E51" s="117">
        <v>2032315</v>
      </c>
      <c r="F51" s="117">
        <v>1507759</v>
      </c>
      <c r="G51" s="118">
        <v>0</v>
      </c>
      <c r="H51" s="118">
        <v>0</v>
      </c>
      <c r="I51" s="117">
        <v>40558218</v>
      </c>
      <c r="J51" s="117">
        <v>35930000</v>
      </c>
      <c r="K51" s="117">
        <v>39025937</v>
      </c>
    </row>
    <row r="52" spans="1:11">
      <c r="A52" s="182" t="s">
        <v>979</v>
      </c>
      <c r="B52" s="117">
        <v>1529889</v>
      </c>
      <c r="C52" s="117">
        <v>672354</v>
      </c>
      <c r="D52" s="117">
        <v>45454</v>
      </c>
      <c r="E52" s="117">
        <v>20223</v>
      </c>
      <c r="F52" s="117">
        <v>4520</v>
      </c>
      <c r="G52" s="118">
        <v>0</v>
      </c>
      <c r="H52" s="118">
        <v>0</v>
      </c>
      <c r="I52" s="117">
        <v>2272440</v>
      </c>
      <c r="J52" s="117">
        <v>2362000</v>
      </c>
      <c r="K52" s="118">
        <v>1965318</v>
      </c>
    </row>
    <row r="53" spans="1:11">
      <c r="A53" s="144" t="s">
        <v>34</v>
      </c>
      <c r="B53" s="145">
        <f t="shared" ref="B53:K53" si="0">SUM(B4:B52)</f>
        <v>1422801853</v>
      </c>
      <c r="C53" s="145">
        <f t="shared" si="0"/>
        <v>221424899</v>
      </c>
      <c r="D53" s="145">
        <f t="shared" si="0"/>
        <v>134690092</v>
      </c>
      <c r="E53" s="145">
        <f t="shared" si="0"/>
        <v>32789672</v>
      </c>
      <c r="F53" s="145">
        <f t="shared" si="0"/>
        <v>66949378</v>
      </c>
      <c r="G53" s="145">
        <f t="shared" si="0"/>
        <v>542922680</v>
      </c>
      <c r="H53" s="145">
        <f t="shared" si="0"/>
        <v>760785551</v>
      </c>
      <c r="I53" s="145">
        <f t="shared" si="0"/>
        <v>3182364125</v>
      </c>
      <c r="J53" s="145">
        <f t="shared" si="0"/>
        <v>3229695000</v>
      </c>
      <c r="K53" s="145">
        <f t="shared" si="0"/>
        <v>3121413053</v>
      </c>
    </row>
  </sheetData>
  <mergeCells count="1">
    <mergeCell ref="A1:K1"/>
  </mergeCells>
  <phoneticPr fontId="0" type="noConversion"/>
  <pageMargins left="0.23" right="0.36458333333333298" top="0.83333333333333304" bottom="0.28999999999999998" header="0.25" footer="0.27"/>
  <pageSetup paperSize="9" orientation="landscape" horizontalDpi="300" verticalDpi="300" r:id="rId1"/>
  <headerFooter>
    <oddHeader xml:space="preserve">&amp;R&amp;"Times New Roman,Regular"Kingdom of Bahrain
Consolidated Final Account
For The Year Ended 31 December 2017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1"/>
  <sheetViews>
    <sheetView view="pageBreakPreview" topLeftCell="A361" zoomScaleNormal="100" zoomScaleSheetLayoutView="100" workbookViewId="0">
      <selection activeCell="F31" sqref="F31"/>
    </sheetView>
  </sheetViews>
  <sheetFormatPr defaultRowHeight="12.75"/>
  <cols>
    <col min="1" max="3" width="3.7109375" style="9" customWidth="1"/>
    <col min="4" max="4" width="5.28515625" style="9" bestFit="1" customWidth="1"/>
    <col min="5" max="5" width="39.42578125" style="9" customWidth="1"/>
    <col min="6" max="6" width="12.85546875" style="9" bestFit="1" customWidth="1"/>
    <col min="7" max="7" width="12.85546875" style="9" customWidth="1"/>
    <col min="8" max="8" width="10.42578125" style="9" bestFit="1" customWidth="1"/>
    <col min="9" max="9" width="12.85546875" style="9" bestFit="1" customWidth="1"/>
    <col min="10" max="16384" width="9.140625" style="9"/>
  </cols>
  <sheetData>
    <row r="1" spans="1:9" ht="22.5" customHeight="1">
      <c r="A1" s="259" t="s">
        <v>763</v>
      </c>
      <c r="B1" s="260"/>
      <c r="C1" s="260"/>
      <c r="D1" s="261"/>
      <c r="E1" s="261"/>
      <c r="F1" s="261"/>
      <c r="G1" s="261"/>
      <c r="H1" s="261"/>
      <c r="I1" s="261"/>
    </row>
    <row r="2" spans="1:9" ht="13.5" customHeight="1">
      <c r="I2" s="14" t="s">
        <v>58</v>
      </c>
    </row>
    <row r="3" spans="1:9" ht="18.75" customHeight="1">
      <c r="A3" s="262" t="s">
        <v>90</v>
      </c>
      <c r="B3" s="263"/>
      <c r="C3" s="263"/>
      <c r="D3" s="263"/>
      <c r="E3" s="272" t="s">
        <v>35</v>
      </c>
      <c r="F3" s="262">
        <v>2017</v>
      </c>
      <c r="G3" s="262"/>
      <c r="H3" s="262"/>
      <c r="I3" s="266" t="s">
        <v>977</v>
      </c>
    </row>
    <row r="4" spans="1:9" ht="18.75" customHeight="1">
      <c r="A4" s="72" t="s">
        <v>733</v>
      </c>
      <c r="B4" s="72" t="s">
        <v>755</v>
      </c>
      <c r="C4" s="72" t="s">
        <v>730</v>
      </c>
      <c r="D4" s="72" t="s">
        <v>754</v>
      </c>
      <c r="E4" s="273"/>
      <c r="F4" s="72" t="s">
        <v>33</v>
      </c>
      <c r="G4" s="72" t="s">
        <v>57</v>
      </c>
      <c r="H4" s="72" t="s">
        <v>91</v>
      </c>
      <c r="I4" s="267"/>
    </row>
    <row r="5" spans="1:9">
      <c r="A5" s="100" t="s">
        <v>356</v>
      </c>
      <c r="B5" s="100" t="s">
        <v>185</v>
      </c>
      <c r="C5" s="100" t="s">
        <v>185</v>
      </c>
      <c r="D5" s="100" t="s">
        <v>405</v>
      </c>
      <c r="E5" s="187" t="s">
        <v>1041</v>
      </c>
      <c r="F5" s="103">
        <v>825736724</v>
      </c>
      <c r="G5" s="103">
        <v>805978082</v>
      </c>
      <c r="H5" s="103">
        <v>19758645</v>
      </c>
      <c r="I5" s="103">
        <v>797039073</v>
      </c>
    </row>
    <row r="6" spans="1:9">
      <c r="A6" s="100" t="s">
        <v>356</v>
      </c>
      <c r="B6" s="100" t="s">
        <v>185</v>
      </c>
      <c r="C6" s="100" t="s">
        <v>185</v>
      </c>
      <c r="D6" s="100" t="s">
        <v>406</v>
      </c>
      <c r="E6" s="187" t="s">
        <v>133</v>
      </c>
      <c r="F6" s="103">
        <v>11850777</v>
      </c>
      <c r="G6" s="103">
        <v>11996659</v>
      </c>
      <c r="H6" s="103">
        <v>-145882</v>
      </c>
      <c r="I6" s="103">
        <v>14560877</v>
      </c>
    </row>
    <row r="7" spans="1:9">
      <c r="A7" s="100" t="s">
        <v>356</v>
      </c>
      <c r="B7" s="100" t="s">
        <v>185</v>
      </c>
      <c r="C7" s="100" t="s">
        <v>185</v>
      </c>
      <c r="D7" s="100" t="s">
        <v>407</v>
      </c>
      <c r="E7" s="187" t="s">
        <v>134</v>
      </c>
      <c r="F7" s="103">
        <v>47893804</v>
      </c>
      <c r="G7" s="103">
        <v>47300091</v>
      </c>
      <c r="H7" s="103">
        <v>593713</v>
      </c>
      <c r="I7" s="103">
        <v>46889357</v>
      </c>
    </row>
    <row r="8" spans="1:9">
      <c r="A8" s="100" t="s">
        <v>356</v>
      </c>
      <c r="B8" s="100" t="s">
        <v>185</v>
      </c>
      <c r="C8" s="100" t="s">
        <v>185</v>
      </c>
      <c r="D8" s="100" t="s">
        <v>735</v>
      </c>
      <c r="E8" s="187" t="s">
        <v>736</v>
      </c>
      <c r="F8" s="103">
        <v>61506198</v>
      </c>
      <c r="G8" s="103">
        <v>59464279</v>
      </c>
      <c r="H8" s="103">
        <v>2041919</v>
      </c>
      <c r="I8" s="103">
        <v>59111893</v>
      </c>
    </row>
    <row r="9" spans="1:9">
      <c r="A9" s="100" t="s">
        <v>356</v>
      </c>
      <c r="B9" s="100" t="s">
        <v>185</v>
      </c>
      <c r="C9" s="100" t="s">
        <v>185</v>
      </c>
      <c r="D9" s="100" t="s">
        <v>980</v>
      </c>
      <c r="E9" s="187" t="s">
        <v>981</v>
      </c>
      <c r="F9" s="103">
        <v>1475793</v>
      </c>
      <c r="G9" s="103">
        <v>32149</v>
      </c>
      <c r="H9" s="103">
        <v>1443644</v>
      </c>
      <c r="I9" s="103">
        <v>457</v>
      </c>
    </row>
    <row r="10" spans="1:9">
      <c r="A10" s="100" t="s">
        <v>356</v>
      </c>
      <c r="B10" s="100" t="s">
        <v>185</v>
      </c>
      <c r="C10" s="100" t="s">
        <v>185</v>
      </c>
      <c r="D10" s="100" t="s">
        <v>982</v>
      </c>
      <c r="E10" s="187" t="s">
        <v>983</v>
      </c>
      <c r="F10" s="103">
        <v>10000</v>
      </c>
      <c r="G10" s="103">
        <v>6000</v>
      </c>
      <c r="H10" s="103">
        <v>4000</v>
      </c>
      <c r="I10" s="103">
        <v>2000</v>
      </c>
    </row>
    <row r="11" spans="1:9">
      <c r="A11" s="100" t="s">
        <v>356</v>
      </c>
      <c r="B11" s="100" t="s">
        <v>185</v>
      </c>
      <c r="C11" s="100" t="s">
        <v>185</v>
      </c>
      <c r="D11" s="100" t="s">
        <v>1063</v>
      </c>
      <c r="E11" s="187" t="s">
        <v>1064</v>
      </c>
      <c r="F11" s="103">
        <v>2523297</v>
      </c>
      <c r="G11" s="103">
        <v>849254</v>
      </c>
      <c r="H11" s="103">
        <v>1674043</v>
      </c>
      <c r="I11" s="103"/>
    </row>
    <row r="12" spans="1:9">
      <c r="A12" s="100" t="s">
        <v>356</v>
      </c>
      <c r="B12" s="100" t="s">
        <v>185</v>
      </c>
      <c r="C12" s="100" t="s">
        <v>185</v>
      </c>
      <c r="D12" s="100" t="s">
        <v>984</v>
      </c>
      <c r="E12" s="102" t="s">
        <v>985</v>
      </c>
      <c r="F12" s="103">
        <v>56163</v>
      </c>
      <c r="G12" s="103">
        <v>37887</v>
      </c>
      <c r="H12" s="103">
        <v>18276</v>
      </c>
      <c r="I12" s="116">
        <v>402</v>
      </c>
    </row>
    <row r="13" spans="1:9">
      <c r="A13" s="100" t="s">
        <v>356</v>
      </c>
      <c r="B13" s="100" t="s">
        <v>185</v>
      </c>
      <c r="C13" s="100" t="s">
        <v>185</v>
      </c>
      <c r="D13" s="100" t="s">
        <v>1065</v>
      </c>
      <c r="E13" s="102" t="s">
        <v>1066</v>
      </c>
      <c r="F13" s="103">
        <v>10800</v>
      </c>
      <c r="G13" s="103">
        <v>19330</v>
      </c>
      <c r="H13" s="103">
        <v>-8530</v>
      </c>
      <c r="I13" s="103"/>
    </row>
    <row r="14" spans="1:9">
      <c r="A14" s="100" t="s">
        <v>356</v>
      </c>
      <c r="B14" s="100" t="s">
        <v>185</v>
      </c>
      <c r="C14" s="100" t="s">
        <v>185</v>
      </c>
      <c r="D14" s="100" t="s">
        <v>408</v>
      </c>
      <c r="E14" s="187" t="s">
        <v>1036</v>
      </c>
      <c r="F14" s="103">
        <v>24323793</v>
      </c>
      <c r="G14" s="103">
        <v>25280494</v>
      </c>
      <c r="H14" s="103">
        <v>-956701</v>
      </c>
      <c r="I14" s="103">
        <v>25014423</v>
      </c>
    </row>
    <row r="15" spans="1:9">
      <c r="A15" s="100" t="s">
        <v>356</v>
      </c>
      <c r="B15" s="100" t="s">
        <v>185</v>
      </c>
      <c r="C15" s="100" t="s">
        <v>185</v>
      </c>
      <c r="D15" s="100" t="s">
        <v>409</v>
      </c>
      <c r="E15" s="102" t="s">
        <v>1037</v>
      </c>
      <c r="F15" s="103">
        <v>3775634</v>
      </c>
      <c r="G15" s="103">
        <v>3793180</v>
      </c>
      <c r="H15" s="103">
        <v>-17546</v>
      </c>
      <c r="I15" s="103">
        <v>3661962</v>
      </c>
    </row>
    <row r="16" spans="1:9">
      <c r="A16" s="100" t="s">
        <v>356</v>
      </c>
      <c r="B16" s="100" t="s">
        <v>185</v>
      </c>
      <c r="C16" s="100" t="s">
        <v>185</v>
      </c>
      <c r="D16" s="100" t="s">
        <v>410</v>
      </c>
      <c r="E16" s="102" t="s">
        <v>135</v>
      </c>
      <c r="F16" s="103">
        <v>37436046</v>
      </c>
      <c r="G16" s="103">
        <v>39338437</v>
      </c>
      <c r="H16" s="103">
        <v>-1902391</v>
      </c>
      <c r="I16" s="103">
        <v>39346406</v>
      </c>
    </row>
    <row r="17" spans="1:9">
      <c r="A17" s="100" t="s">
        <v>356</v>
      </c>
      <c r="B17" s="100" t="s">
        <v>185</v>
      </c>
      <c r="C17" s="100" t="s">
        <v>185</v>
      </c>
      <c r="D17" s="100" t="s">
        <v>411</v>
      </c>
      <c r="E17" s="102" t="s">
        <v>1039</v>
      </c>
      <c r="F17" s="103">
        <v>229346</v>
      </c>
      <c r="G17" s="116">
        <v>86542</v>
      </c>
      <c r="H17" s="103">
        <v>142804</v>
      </c>
      <c r="I17" s="116">
        <v>13126</v>
      </c>
    </row>
    <row r="18" spans="1:9">
      <c r="A18" s="100" t="s">
        <v>356</v>
      </c>
      <c r="B18" s="100" t="s">
        <v>185</v>
      </c>
      <c r="C18" s="100" t="s">
        <v>185</v>
      </c>
      <c r="D18" s="100" t="s">
        <v>874</v>
      </c>
      <c r="E18" s="187" t="s">
        <v>1038</v>
      </c>
      <c r="F18" s="103">
        <v>23400</v>
      </c>
      <c r="G18" s="103">
        <v>14874</v>
      </c>
      <c r="H18" s="103">
        <v>8526</v>
      </c>
      <c r="I18" s="103">
        <v>3000</v>
      </c>
    </row>
    <row r="19" spans="1:9">
      <c r="A19" s="100" t="s">
        <v>356</v>
      </c>
      <c r="B19" s="100" t="s">
        <v>185</v>
      </c>
      <c r="C19" s="100" t="s">
        <v>185</v>
      </c>
      <c r="D19" s="100" t="s">
        <v>412</v>
      </c>
      <c r="E19" s="102" t="s">
        <v>1067</v>
      </c>
      <c r="F19" s="103">
        <v>81000</v>
      </c>
      <c r="G19" s="103">
        <v>4600</v>
      </c>
      <c r="H19" s="103">
        <v>76400</v>
      </c>
      <c r="I19" s="103">
        <v>42000</v>
      </c>
    </row>
    <row r="20" spans="1:9">
      <c r="A20" s="100" t="s">
        <v>356</v>
      </c>
      <c r="B20" s="100" t="s">
        <v>185</v>
      </c>
      <c r="C20" s="100" t="s">
        <v>185</v>
      </c>
      <c r="D20" s="100" t="s">
        <v>413</v>
      </c>
      <c r="E20" s="187" t="s">
        <v>593</v>
      </c>
      <c r="F20" s="103">
        <v>2917000</v>
      </c>
      <c r="G20" s="103">
        <v>3366621</v>
      </c>
      <c r="H20" s="103">
        <v>-449621</v>
      </c>
      <c r="I20" s="103">
        <v>2935894</v>
      </c>
    </row>
    <row r="21" spans="1:9">
      <c r="A21" s="100" t="s">
        <v>356</v>
      </c>
      <c r="B21" s="100" t="s">
        <v>185</v>
      </c>
      <c r="C21" s="100" t="s">
        <v>185</v>
      </c>
      <c r="D21" s="100" t="s">
        <v>414</v>
      </c>
      <c r="E21" s="187" t="s">
        <v>1068</v>
      </c>
      <c r="F21" s="103">
        <v>3864980</v>
      </c>
      <c r="G21" s="103">
        <v>3507025</v>
      </c>
      <c r="H21" s="103">
        <v>357955</v>
      </c>
      <c r="I21" s="103">
        <v>3721669</v>
      </c>
    </row>
    <row r="22" spans="1:9">
      <c r="A22" s="100" t="s">
        <v>356</v>
      </c>
      <c r="B22" s="100" t="s">
        <v>185</v>
      </c>
      <c r="C22" s="100" t="s">
        <v>185</v>
      </c>
      <c r="D22" s="100" t="s">
        <v>415</v>
      </c>
      <c r="E22" s="102" t="s">
        <v>594</v>
      </c>
      <c r="F22" s="103">
        <v>1340000</v>
      </c>
      <c r="G22" s="103">
        <v>1218354</v>
      </c>
      <c r="H22" s="103">
        <v>121646</v>
      </c>
      <c r="I22" s="103">
        <v>1196334</v>
      </c>
    </row>
    <row r="23" spans="1:9">
      <c r="A23" s="100" t="s">
        <v>356</v>
      </c>
      <c r="B23" s="100" t="s">
        <v>185</v>
      </c>
      <c r="C23" s="100" t="s">
        <v>185</v>
      </c>
      <c r="D23" s="100" t="s">
        <v>786</v>
      </c>
      <c r="E23" s="102" t="s">
        <v>787</v>
      </c>
      <c r="F23" s="103">
        <v>591600</v>
      </c>
      <c r="G23" s="103">
        <v>660975</v>
      </c>
      <c r="H23" s="103">
        <v>-69375</v>
      </c>
      <c r="I23" s="103">
        <v>533272</v>
      </c>
    </row>
    <row r="24" spans="1:9">
      <c r="A24" s="100" t="s">
        <v>356</v>
      </c>
      <c r="B24" s="100" t="s">
        <v>185</v>
      </c>
      <c r="C24" s="100" t="s">
        <v>185</v>
      </c>
      <c r="D24" s="100" t="s">
        <v>416</v>
      </c>
      <c r="E24" s="187" t="s">
        <v>595</v>
      </c>
      <c r="F24" s="103"/>
      <c r="G24" s="103"/>
      <c r="H24" s="103">
        <v>0</v>
      </c>
      <c r="I24" s="103"/>
    </row>
    <row r="25" spans="1:9">
      <c r="A25" s="100" t="s">
        <v>356</v>
      </c>
      <c r="B25" s="100" t="s">
        <v>185</v>
      </c>
      <c r="C25" s="100" t="s">
        <v>185</v>
      </c>
      <c r="D25" s="100" t="s">
        <v>417</v>
      </c>
      <c r="E25" s="102" t="s">
        <v>1040</v>
      </c>
      <c r="F25" s="103">
        <v>4338581</v>
      </c>
      <c r="G25" s="103">
        <v>3675771</v>
      </c>
      <c r="H25" s="103">
        <v>662810</v>
      </c>
      <c r="I25" s="103">
        <v>3906359</v>
      </c>
    </row>
    <row r="26" spans="1:9">
      <c r="A26" s="100" t="s">
        <v>356</v>
      </c>
      <c r="B26" s="100" t="s">
        <v>185</v>
      </c>
      <c r="C26" s="100" t="s">
        <v>185</v>
      </c>
      <c r="D26" s="100" t="s">
        <v>1069</v>
      </c>
      <c r="E26" s="187" t="s">
        <v>1070</v>
      </c>
      <c r="F26" s="103">
        <v>39600</v>
      </c>
      <c r="G26" s="103">
        <v>45021</v>
      </c>
      <c r="H26" s="103">
        <v>-5421</v>
      </c>
      <c r="I26" s="103"/>
    </row>
    <row r="27" spans="1:9">
      <c r="A27" s="100" t="s">
        <v>356</v>
      </c>
      <c r="B27" s="100" t="s">
        <v>185</v>
      </c>
      <c r="C27" s="100" t="s">
        <v>185</v>
      </c>
      <c r="D27" s="100" t="s">
        <v>418</v>
      </c>
      <c r="E27" s="187" t="s">
        <v>596</v>
      </c>
      <c r="F27" s="103">
        <v>10564704</v>
      </c>
      <c r="G27" s="103">
        <v>10135141</v>
      </c>
      <c r="H27" s="103">
        <v>429563</v>
      </c>
      <c r="I27" s="103">
        <v>11661036</v>
      </c>
    </row>
    <row r="28" spans="1:9">
      <c r="A28" s="100" t="s">
        <v>356</v>
      </c>
      <c r="B28" s="100" t="s">
        <v>185</v>
      </c>
      <c r="C28" s="100" t="s">
        <v>192</v>
      </c>
      <c r="D28" s="100" t="s">
        <v>405</v>
      </c>
      <c r="E28" s="187" t="s">
        <v>1041</v>
      </c>
      <c r="F28" s="103">
        <v>134882577</v>
      </c>
      <c r="G28" s="103">
        <v>126359695</v>
      </c>
      <c r="H28" s="103">
        <v>8522882</v>
      </c>
      <c r="I28" s="103">
        <v>130665414</v>
      </c>
    </row>
    <row r="29" spans="1:9">
      <c r="A29" s="100" t="s">
        <v>356</v>
      </c>
      <c r="B29" s="100" t="s">
        <v>185</v>
      </c>
      <c r="C29" s="100" t="s">
        <v>192</v>
      </c>
      <c r="D29" s="100" t="s">
        <v>406</v>
      </c>
      <c r="E29" s="102" t="s">
        <v>133</v>
      </c>
      <c r="F29" s="103">
        <v>2660518</v>
      </c>
      <c r="G29" s="103">
        <v>2187783</v>
      </c>
      <c r="H29" s="103">
        <v>472735</v>
      </c>
      <c r="I29" s="103">
        <v>2799034</v>
      </c>
    </row>
    <row r="30" spans="1:9">
      <c r="A30" s="100" t="s">
        <v>356</v>
      </c>
      <c r="B30" s="100" t="s">
        <v>185</v>
      </c>
      <c r="C30" s="100" t="s">
        <v>192</v>
      </c>
      <c r="D30" s="100" t="s">
        <v>407</v>
      </c>
      <c r="E30" s="102" t="s">
        <v>134</v>
      </c>
      <c r="F30" s="103">
        <v>7076588</v>
      </c>
      <c r="G30" s="103">
        <v>7135262</v>
      </c>
      <c r="H30" s="103">
        <v>-58674</v>
      </c>
      <c r="I30" s="103">
        <v>7133790</v>
      </c>
    </row>
    <row r="31" spans="1:9">
      <c r="A31" s="100" t="s">
        <v>356</v>
      </c>
      <c r="B31" s="100" t="s">
        <v>185</v>
      </c>
      <c r="C31" s="100" t="s">
        <v>192</v>
      </c>
      <c r="D31" s="100" t="s">
        <v>735</v>
      </c>
      <c r="E31" s="187" t="s">
        <v>736</v>
      </c>
      <c r="F31" s="103">
        <v>4080</v>
      </c>
      <c r="G31" s="103">
        <v>57889</v>
      </c>
      <c r="H31" s="103">
        <v>-53809</v>
      </c>
      <c r="I31" s="103">
        <v>60118</v>
      </c>
    </row>
    <row r="32" spans="1:9">
      <c r="A32" s="100" t="s">
        <v>356</v>
      </c>
      <c r="B32" s="100" t="s">
        <v>185</v>
      </c>
      <c r="C32" s="100" t="s">
        <v>192</v>
      </c>
      <c r="D32" s="100" t="s">
        <v>980</v>
      </c>
      <c r="E32" s="102" t="s">
        <v>981</v>
      </c>
      <c r="F32" s="103">
        <v>2640</v>
      </c>
      <c r="G32" s="103"/>
      <c r="H32" s="103">
        <v>2640</v>
      </c>
      <c r="I32" s="103"/>
    </row>
    <row r="33" spans="1:9">
      <c r="A33" s="100" t="s">
        <v>356</v>
      </c>
      <c r="B33" s="100" t="s">
        <v>185</v>
      </c>
      <c r="C33" s="100" t="s">
        <v>192</v>
      </c>
      <c r="D33" s="100" t="s">
        <v>408</v>
      </c>
      <c r="E33" s="187" t="s">
        <v>1036</v>
      </c>
      <c r="F33" s="103">
        <v>3577816</v>
      </c>
      <c r="G33" s="103">
        <v>3614919</v>
      </c>
      <c r="H33" s="103">
        <v>-37103</v>
      </c>
      <c r="I33" s="103">
        <v>3624350</v>
      </c>
    </row>
    <row r="34" spans="1:9">
      <c r="A34" s="100" t="s">
        <v>356</v>
      </c>
      <c r="B34" s="100" t="s">
        <v>185</v>
      </c>
      <c r="C34" s="100" t="s">
        <v>192</v>
      </c>
      <c r="D34" s="100" t="s">
        <v>409</v>
      </c>
      <c r="E34" s="187" t="s">
        <v>1037</v>
      </c>
      <c r="F34" s="103">
        <v>199770</v>
      </c>
      <c r="G34" s="103">
        <v>190211</v>
      </c>
      <c r="H34" s="103">
        <v>9559</v>
      </c>
      <c r="I34" s="116">
        <v>179735</v>
      </c>
    </row>
    <row r="35" spans="1:9">
      <c r="A35" s="100" t="s">
        <v>356</v>
      </c>
      <c r="B35" s="100" t="s">
        <v>185</v>
      </c>
      <c r="C35" s="100" t="s">
        <v>192</v>
      </c>
      <c r="D35" s="100" t="s">
        <v>410</v>
      </c>
      <c r="E35" s="187" t="s">
        <v>135</v>
      </c>
      <c r="F35" s="103">
        <v>13182523</v>
      </c>
      <c r="G35" s="103">
        <v>13281413</v>
      </c>
      <c r="H35" s="103">
        <v>-98890</v>
      </c>
      <c r="I35" s="103">
        <v>12387475</v>
      </c>
    </row>
    <row r="36" spans="1:9">
      <c r="A36" s="100" t="s">
        <v>356</v>
      </c>
      <c r="B36" s="100" t="s">
        <v>185</v>
      </c>
      <c r="C36" s="100" t="s">
        <v>192</v>
      </c>
      <c r="D36" s="100" t="s">
        <v>412</v>
      </c>
      <c r="E36" s="187" t="s">
        <v>1067</v>
      </c>
      <c r="F36" s="103">
        <v>22400</v>
      </c>
      <c r="G36" s="103">
        <v>1000</v>
      </c>
      <c r="H36" s="103">
        <v>21400</v>
      </c>
      <c r="I36" s="103">
        <v>16800</v>
      </c>
    </row>
    <row r="37" spans="1:9">
      <c r="A37" s="100" t="s">
        <v>356</v>
      </c>
      <c r="B37" s="100" t="s">
        <v>185</v>
      </c>
      <c r="C37" s="100" t="s">
        <v>192</v>
      </c>
      <c r="D37" s="100" t="s">
        <v>413</v>
      </c>
      <c r="E37" s="187" t="s">
        <v>593</v>
      </c>
      <c r="F37" s="103">
        <v>14000</v>
      </c>
      <c r="G37" s="103">
        <v>12676</v>
      </c>
      <c r="H37" s="103">
        <v>1324</v>
      </c>
      <c r="I37" s="103">
        <v>13804</v>
      </c>
    </row>
    <row r="38" spans="1:9">
      <c r="A38" s="100" t="s">
        <v>356</v>
      </c>
      <c r="B38" s="100" t="s">
        <v>185</v>
      </c>
      <c r="C38" s="100" t="s">
        <v>192</v>
      </c>
      <c r="D38" s="100" t="s">
        <v>419</v>
      </c>
      <c r="E38" s="187" t="s">
        <v>597</v>
      </c>
      <c r="F38" s="103">
        <v>369568</v>
      </c>
      <c r="G38" s="103">
        <v>249824</v>
      </c>
      <c r="H38" s="103">
        <v>119744</v>
      </c>
      <c r="I38" s="103">
        <v>345136</v>
      </c>
    </row>
    <row r="39" spans="1:9">
      <c r="A39" s="100" t="s">
        <v>356</v>
      </c>
      <c r="B39" s="100" t="s">
        <v>185</v>
      </c>
      <c r="C39" s="100" t="s">
        <v>192</v>
      </c>
      <c r="D39" s="100" t="s">
        <v>420</v>
      </c>
      <c r="E39" s="187" t="s">
        <v>598</v>
      </c>
      <c r="F39" s="116">
        <v>5310690</v>
      </c>
      <c r="G39" s="103">
        <v>5629178</v>
      </c>
      <c r="H39" s="103">
        <v>-318488</v>
      </c>
      <c r="I39" s="103">
        <v>15868543</v>
      </c>
    </row>
    <row r="40" spans="1:9">
      <c r="A40" s="100" t="s">
        <v>356</v>
      </c>
      <c r="B40" s="100" t="s">
        <v>185</v>
      </c>
      <c r="C40" s="100" t="s">
        <v>192</v>
      </c>
      <c r="D40" s="100" t="s">
        <v>416</v>
      </c>
      <c r="E40" s="187" t="s">
        <v>595</v>
      </c>
      <c r="F40" s="116">
        <v>15662431</v>
      </c>
      <c r="G40" s="103">
        <v>17391568</v>
      </c>
      <c r="H40" s="103">
        <v>-1729137</v>
      </c>
      <c r="I40" s="103">
        <v>17341527</v>
      </c>
    </row>
    <row r="41" spans="1:9">
      <c r="A41" s="100" t="s">
        <v>356</v>
      </c>
      <c r="B41" s="100" t="s">
        <v>185</v>
      </c>
      <c r="C41" s="100" t="s">
        <v>192</v>
      </c>
      <c r="D41" s="100" t="s">
        <v>418</v>
      </c>
      <c r="E41" s="187" t="s">
        <v>596</v>
      </c>
      <c r="F41" s="116">
        <v>10990093</v>
      </c>
      <c r="G41" s="116">
        <v>9789184</v>
      </c>
      <c r="H41" s="103">
        <v>1200909</v>
      </c>
      <c r="I41" s="116">
        <v>11640172</v>
      </c>
    </row>
    <row r="42" spans="1:9">
      <c r="A42" s="100" t="s">
        <v>356</v>
      </c>
      <c r="B42" s="100" t="s">
        <v>185</v>
      </c>
      <c r="C42" s="100" t="s">
        <v>192</v>
      </c>
      <c r="D42" s="100" t="s">
        <v>429</v>
      </c>
      <c r="E42" s="187" t="s">
        <v>602</v>
      </c>
      <c r="F42" s="103">
        <v>130654</v>
      </c>
      <c r="G42" s="103">
        <v>85503</v>
      </c>
      <c r="H42" s="103">
        <v>45151</v>
      </c>
      <c r="I42" s="103">
        <v>17622</v>
      </c>
    </row>
    <row r="43" spans="1:9">
      <c r="A43" s="100" t="s">
        <v>356</v>
      </c>
      <c r="B43" s="100" t="s">
        <v>185</v>
      </c>
      <c r="C43" s="100" t="s">
        <v>192</v>
      </c>
      <c r="D43" s="100" t="s">
        <v>1071</v>
      </c>
      <c r="E43" s="102" t="s">
        <v>1072</v>
      </c>
      <c r="F43" s="103"/>
      <c r="G43" s="103">
        <v>7910</v>
      </c>
      <c r="H43" s="103">
        <v>-7910</v>
      </c>
      <c r="I43" s="103"/>
    </row>
    <row r="44" spans="1:9">
      <c r="A44" s="100" t="s">
        <v>356</v>
      </c>
      <c r="B44" s="100" t="s">
        <v>185</v>
      </c>
      <c r="C44" s="100" t="s">
        <v>203</v>
      </c>
      <c r="D44" s="100" t="s">
        <v>405</v>
      </c>
      <c r="E44" s="102" t="s">
        <v>1041</v>
      </c>
      <c r="F44" s="103">
        <v>3085373</v>
      </c>
      <c r="G44" s="103">
        <v>3064375</v>
      </c>
      <c r="H44" s="103">
        <v>20998</v>
      </c>
      <c r="I44" s="103">
        <v>3060212</v>
      </c>
    </row>
    <row r="45" spans="1:9">
      <c r="A45" s="100" t="s">
        <v>356</v>
      </c>
      <c r="B45" s="100" t="s">
        <v>185</v>
      </c>
      <c r="C45" s="100" t="s">
        <v>203</v>
      </c>
      <c r="D45" s="100" t="s">
        <v>406</v>
      </c>
      <c r="E45" s="187" t="s">
        <v>133</v>
      </c>
      <c r="F45" s="103">
        <v>3926</v>
      </c>
      <c r="G45" s="103">
        <v>1242</v>
      </c>
      <c r="H45" s="103">
        <v>2684</v>
      </c>
      <c r="I45" s="103">
        <v>3001</v>
      </c>
    </row>
    <row r="46" spans="1:9">
      <c r="A46" s="100" t="s">
        <v>356</v>
      </c>
      <c r="B46" s="100" t="s">
        <v>185</v>
      </c>
      <c r="C46" s="100" t="s">
        <v>203</v>
      </c>
      <c r="D46" s="100" t="s">
        <v>407</v>
      </c>
      <c r="E46" s="187" t="s">
        <v>134</v>
      </c>
      <c r="F46" s="116">
        <v>21359</v>
      </c>
      <c r="G46" s="116">
        <v>11963</v>
      </c>
      <c r="H46" s="103">
        <v>9396</v>
      </c>
      <c r="I46" s="103">
        <v>11563</v>
      </c>
    </row>
    <row r="47" spans="1:9">
      <c r="A47" s="100" t="s">
        <v>356</v>
      </c>
      <c r="B47" s="100" t="s">
        <v>185</v>
      </c>
      <c r="C47" s="100" t="s">
        <v>203</v>
      </c>
      <c r="D47" s="100" t="s">
        <v>980</v>
      </c>
      <c r="E47" s="187" t="s">
        <v>981</v>
      </c>
      <c r="F47" s="103"/>
      <c r="G47" s="103"/>
      <c r="H47" s="103">
        <v>0</v>
      </c>
      <c r="I47" s="103">
        <v>165</v>
      </c>
    </row>
    <row r="48" spans="1:9">
      <c r="A48" s="100" t="s">
        <v>356</v>
      </c>
      <c r="B48" s="100" t="s">
        <v>185</v>
      </c>
      <c r="C48" s="100" t="s">
        <v>203</v>
      </c>
      <c r="D48" s="100" t="s">
        <v>408</v>
      </c>
      <c r="E48" s="187" t="s">
        <v>1036</v>
      </c>
      <c r="F48" s="103">
        <v>10864</v>
      </c>
      <c r="G48" s="116">
        <v>5812</v>
      </c>
      <c r="H48" s="103">
        <v>5052</v>
      </c>
      <c r="I48" s="103">
        <v>4496</v>
      </c>
    </row>
    <row r="49" spans="1:9">
      <c r="A49" s="100" t="s">
        <v>356</v>
      </c>
      <c r="B49" s="100" t="s">
        <v>185</v>
      </c>
      <c r="C49" s="100" t="s">
        <v>203</v>
      </c>
      <c r="D49" s="100" t="s">
        <v>409</v>
      </c>
      <c r="E49" s="187" t="s">
        <v>1037</v>
      </c>
      <c r="F49" s="103"/>
      <c r="G49" s="103">
        <v>675</v>
      </c>
      <c r="H49" s="103">
        <v>-675</v>
      </c>
      <c r="I49" s="103">
        <v>575</v>
      </c>
    </row>
    <row r="50" spans="1:9">
      <c r="A50" s="100" t="s">
        <v>356</v>
      </c>
      <c r="B50" s="100" t="s">
        <v>185</v>
      </c>
      <c r="C50" s="100" t="s">
        <v>203</v>
      </c>
      <c r="D50" s="100" t="s">
        <v>410</v>
      </c>
      <c r="E50" s="102" t="s">
        <v>135</v>
      </c>
      <c r="F50" s="103"/>
      <c r="G50" s="103">
        <v>3079</v>
      </c>
      <c r="H50" s="103">
        <v>-3079</v>
      </c>
      <c r="I50" s="103">
        <v>459</v>
      </c>
    </row>
    <row r="51" spans="1:9">
      <c r="A51" s="100" t="s">
        <v>356</v>
      </c>
      <c r="B51" s="100" t="s">
        <v>185</v>
      </c>
      <c r="C51" s="100" t="s">
        <v>203</v>
      </c>
      <c r="D51" s="100" t="s">
        <v>418</v>
      </c>
      <c r="E51" s="187" t="s">
        <v>596</v>
      </c>
      <c r="F51" s="116"/>
      <c r="G51" s="103">
        <v>936</v>
      </c>
      <c r="H51" s="103">
        <v>-936</v>
      </c>
      <c r="I51" s="116">
        <v>3510</v>
      </c>
    </row>
    <row r="52" spans="1:9">
      <c r="A52" s="100" t="s">
        <v>356</v>
      </c>
      <c r="B52" s="100" t="s">
        <v>185</v>
      </c>
      <c r="C52" s="100" t="s">
        <v>184</v>
      </c>
      <c r="D52" s="100" t="s">
        <v>405</v>
      </c>
      <c r="E52" s="187" t="s">
        <v>1041</v>
      </c>
      <c r="F52" s="116">
        <v>29594</v>
      </c>
      <c r="G52" s="103"/>
      <c r="H52" s="103">
        <v>29594</v>
      </c>
      <c r="I52" s="116">
        <v>8229</v>
      </c>
    </row>
    <row r="53" spans="1:9">
      <c r="A53" s="100" t="s">
        <v>356</v>
      </c>
      <c r="B53" s="100" t="s">
        <v>185</v>
      </c>
      <c r="C53" s="100" t="s">
        <v>184</v>
      </c>
      <c r="D53" s="100" t="s">
        <v>406</v>
      </c>
      <c r="E53" s="102" t="s">
        <v>133</v>
      </c>
      <c r="F53" s="103">
        <v>693</v>
      </c>
      <c r="G53" s="103"/>
      <c r="H53" s="103">
        <v>693</v>
      </c>
      <c r="I53" s="103"/>
    </row>
    <row r="54" spans="1:9">
      <c r="A54" s="100" t="s">
        <v>356</v>
      </c>
      <c r="B54" s="100" t="s">
        <v>185</v>
      </c>
      <c r="C54" s="100" t="s">
        <v>184</v>
      </c>
      <c r="D54" s="100" t="s">
        <v>407</v>
      </c>
      <c r="E54" s="187" t="s">
        <v>134</v>
      </c>
      <c r="F54" s="103">
        <v>1907</v>
      </c>
      <c r="G54" s="103"/>
      <c r="H54" s="103">
        <v>1907</v>
      </c>
      <c r="I54" s="103"/>
    </row>
    <row r="55" spans="1:9">
      <c r="A55" s="100" t="s">
        <v>356</v>
      </c>
      <c r="B55" s="100" t="s">
        <v>185</v>
      </c>
      <c r="C55" s="100" t="s">
        <v>184</v>
      </c>
      <c r="D55" s="100" t="s">
        <v>408</v>
      </c>
      <c r="E55" s="187" t="s">
        <v>1036</v>
      </c>
      <c r="F55" s="103">
        <v>693</v>
      </c>
      <c r="G55" s="116"/>
      <c r="H55" s="103">
        <v>693</v>
      </c>
      <c r="I55" s="116"/>
    </row>
    <row r="56" spans="1:9">
      <c r="A56" s="100" t="s">
        <v>356</v>
      </c>
      <c r="B56" s="100" t="s">
        <v>185</v>
      </c>
      <c r="C56" s="100" t="s">
        <v>353</v>
      </c>
      <c r="D56" s="100" t="s">
        <v>421</v>
      </c>
      <c r="E56" s="187" t="s">
        <v>136</v>
      </c>
      <c r="F56" s="103">
        <v>6000</v>
      </c>
      <c r="G56" s="103">
        <v>6410</v>
      </c>
      <c r="H56" s="103">
        <v>-410</v>
      </c>
      <c r="I56" s="103">
        <v>66547</v>
      </c>
    </row>
    <row r="57" spans="1:9">
      <c r="A57" s="100" t="s">
        <v>356</v>
      </c>
      <c r="B57" s="100" t="s">
        <v>185</v>
      </c>
      <c r="C57" s="100" t="s">
        <v>353</v>
      </c>
      <c r="D57" s="100" t="s">
        <v>422</v>
      </c>
      <c r="E57" s="187" t="s">
        <v>758</v>
      </c>
      <c r="F57" s="103"/>
      <c r="G57" s="103"/>
      <c r="H57" s="103">
        <v>0</v>
      </c>
      <c r="I57" s="116"/>
    </row>
    <row r="58" spans="1:9">
      <c r="A58" s="100" t="s">
        <v>356</v>
      </c>
      <c r="B58" s="100" t="s">
        <v>185</v>
      </c>
      <c r="C58" s="100" t="s">
        <v>353</v>
      </c>
      <c r="D58" s="100" t="s">
        <v>423</v>
      </c>
      <c r="E58" s="187" t="s">
        <v>1073</v>
      </c>
      <c r="F58" s="103">
        <v>3449500</v>
      </c>
      <c r="G58" s="103">
        <v>8687767</v>
      </c>
      <c r="H58" s="103">
        <v>-5238267</v>
      </c>
      <c r="I58" s="103">
        <v>7464386</v>
      </c>
    </row>
    <row r="59" spans="1:9">
      <c r="A59" s="100" t="s">
        <v>356</v>
      </c>
      <c r="B59" s="100" t="s">
        <v>185</v>
      </c>
      <c r="C59" s="100" t="s">
        <v>353</v>
      </c>
      <c r="D59" s="100" t="s">
        <v>424</v>
      </c>
      <c r="E59" s="187" t="s">
        <v>137</v>
      </c>
      <c r="F59" s="103"/>
      <c r="G59" s="116">
        <v>1300</v>
      </c>
      <c r="H59" s="103">
        <v>-1300</v>
      </c>
      <c r="I59" s="116">
        <v>580</v>
      </c>
    </row>
    <row r="60" spans="1:9">
      <c r="A60" s="100" t="s">
        <v>356</v>
      </c>
      <c r="B60" s="100" t="s">
        <v>185</v>
      </c>
      <c r="C60" s="100" t="s">
        <v>353</v>
      </c>
      <c r="D60" s="100" t="s">
        <v>788</v>
      </c>
      <c r="E60" s="187" t="s">
        <v>789</v>
      </c>
      <c r="F60" s="103">
        <v>2500</v>
      </c>
      <c r="G60" s="103"/>
      <c r="H60" s="103">
        <v>2500</v>
      </c>
      <c r="I60" s="103">
        <v>4095</v>
      </c>
    </row>
    <row r="61" spans="1:9">
      <c r="A61" s="100" t="s">
        <v>356</v>
      </c>
      <c r="B61" s="100" t="s">
        <v>185</v>
      </c>
      <c r="C61" s="100" t="s">
        <v>353</v>
      </c>
      <c r="D61" s="100" t="s">
        <v>1074</v>
      </c>
      <c r="E61" s="187" t="s">
        <v>1075</v>
      </c>
      <c r="F61" s="103">
        <v>372922</v>
      </c>
      <c r="G61" s="116">
        <v>58593</v>
      </c>
      <c r="H61" s="103">
        <v>314329</v>
      </c>
      <c r="I61" s="103"/>
    </row>
    <row r="62" spans="1:9">
      <c r="A62" s="100" t="s">
        <v>356</v>
      </c>
      <c r="B62" s="100" t="s">
        <v>185</v>
      </c>
      <c r="C62" s="100" t="s">
        <v>353</v>
      </c>
      <c r="D62" s="100" t="s">
        <v>1076</v>
      </c>
      <c r="E62" s="102" t="s">
        <v>1077</v>
      </c>
      <c r="F62" s="103">
        <v>840169</v>
      </c>
      <c r="G62" s="103">
        <v>150948</v>
      </c>
      <c r="H62" s="103">
        <v>689221</v>
      </c>
      <c r="I62" s="103"/>
    </row>
    <row r="63" spans="1:9">
      <c r="A63" s="100" t="s">
        <v>356</v>
      </c>
      <c r="B63" s="100" t="s">
        <v>185</v>
      </c>
      <c r="C63" s="100" t="s">
        <v>353</v>
      </c>
      <c r="D63" s="100" t="s">
        <v>1078</v>
      </c>
      <c r="E63" s="187" t="s">
        <v>1079</v>
      </c>
      <c r="F63" s="103">
        <v>683993</v>
      </c>
      <c r="G63" s="103">
        <v>1985</v>
      </c>
      <c r="H63" s="103">
        <v>682008</v>
      </c>
      <c r="I63" s="103"/>
    </row>
    <row r="64" spans="1:9">
      <c r="A64" s="100" t="s">
        <v>356</v>
      </c>
      <c r="B64" s="100" t="s">
        <v>185</v>
      </c>
      <c r="C64" s="100" t="s">
        <v>353</v>
      </c>
      <c r="D64" s="100" t="s">
        <v>1080</v>
      </c>
      <c r="E64" s="187" t="s">
        <v>1081</v>
      </c>
      <c r="F64" s="103">
        <v>27754</v>
      </c>
      <c r="G64" s="116"/>
      <c r="H64" s="103">
        <v>27754</v>
      </c>
      <c r="I64" s="116"/>
    </row>
    <row r="65" spans="1:9">
      <c r="A65" s="100" t="s">
        <v>356</v>
      </c>
      <c r="B65" s="100" t="s">
        <v>185</v>
      </c>
      <c r="C65" s="100" t="s">
        <v>353</v>
      </c>
      <c r="D65" s="100" t="s">
        <v>426</v>
      </c>
      <c r="E65" s="187" t="s">
        <v>599</v>
      </c>
      <c r="F65" s="103"/>
      <c r="G65" s="103">
        <v>167595</v>
      </c>
      <c r="H65" s="103">
        <v>-167595</v>
      </c>
      <c r="I65" s="103">
        <v>118293</v>
      </c>
    </row>
    <row r="66" spans="1:9">
      <c r="A66" s="100" t="s">
        <v>356</v>
      </c>
      <c r="B66" s="100" t="s">
        <v>185</v>
      </c>
      <c r="C66" s="100" t="s">
        <v>353</v>
      </c>
      <c r="D66" s="100" t="s">
        <v>427</v>
      </c>
      <c r="E66" s="187" t="s">
        <v>600</v>
      </c>
      <c r="F66" s="116"/>
      <c r="G66" s="103">
        <v>8231</v>
      </c>
      <c r="H66" s="103">
        <v>-8231</v>
      </c>
      <c r="I66" s="116">
        <v>12145</v>
      </c>
    </row>
    <row r="67" spans="1:9">
      <c r="A67" s="100" t="s">
        <v>356</v>
      </c>
      <c r="B67" s="100" t="s">
        <v>185</v>
      </c>
      <c r="C67" s="100" t="s">
        <v>353</v>
      </c>
      <c r="D67" s="100" t="s">
        <v>790</v>
      </c>
      <c r="E67" s="187" t="s">
        <v>791</v>
      </c>
      <c r="F67" s="103">
        <v>1000</v>
      </c>
      <c r="G67" s="103"/>
      <c r="H67" s="103">
        <v>1000</v>
      </c>
      <c r="I67" s="103"/>
    </row>
    <row r="68" spans="1:9">
      <c r="A68" s="100" t="s">
        <v>356</v>
      </c>
      <c r="B68" s="100" t="s">
        <v>185</v>
      </c>
      <c r="C68" s="100" t="s">
        <v>356</v>
      </c>
      <c r="D68" s="100" t="s">
        <v>421</v>
      </c>
      <c r="E68" s="187" t="s">
        <v>136</v>
      </c>
      <c r="F68" s="103">
        <v>8595000</v>
      </c>
      <c r="G68" s="103">
        <v>14574181</v>
      </c>
      <c r="H68" s="103">
        <v>-5979181</v>
      </c>
      <c r="I68" s="103">
        <v>10878161</v>
      </c>
    </row>
    <row r="69" spans="1:9">
      <c r="A69" s="100" t="s">
        <v>356</v>
      </c>
      <c r="B69" s="100" t="s">
        <v>185</v>
      </c>
      <c r="C69" s="100" t="s">
        <v>356</v>
      </c>
      <c r="D69" s="100" t="s">
        <v>428</v>
      </c>
      <c r="E69" s="187" t="s">
        <v>601</v>
      </c>
      <c r="F69" s="103">
        <v>150000</v>
      </c>
      <c r="G69" s="103">
        <v>101183</v>
      </c>
      <c r="H69" s="103">
        <v>48817</v>
      </c>
      <c r="I69" s="103">
        <v>192142</v>
      </c>
    </row>
    <row r="70" spans="1:9">
      <c r="A70" s="100" t="s">
        <v>356</v>
      </c>
      <c r="B70" s="100" t="s">
        <v>185</v>
      </c>
      <c r="C70" s="100" t="s">
        <v>356</v>
      </c>
      <c r="D70" s="100" t="s">
        <v>423</v>
      </c>
      <c r="E70" s="187" t="s">
        <v>1073</v>
      </c>
      <c r="F70" s="103">
        <v>3970000</v>
      </c>
      <c r="G70" s="103">
        <v>6572952</v>
      </c>
      <c r="H70" s="103">
        <v>-2602952</v>
      </c>
      <c r="I70" s="103">
        <v>7838801</v>
      </c>
    </row>
    <row r="71" spans="1:9">
      <c r="A71" s="100" t="s">
        <v>356</v>
      </c>
      <c r="B71" s="100" t="s">
        <v>185</v>
      </c>
      <c r="C71" s="100" t="s">
        <v>356</v>
      </c>
      <c r="D71" s="100" t="s">
        <v>424</v>
      </c>
      <c r="E71" s="187" t="s">
        <v>137</v>
      </c>
      <c r="F71" s="103"/>
      <c r="G71" s="103"/>
      <c r="H71" s="103">
        <v>0</v>
      </c>
      <c r="I71" s="116"/>
    </row>
    <row r="72" spans="1:9">
      <c r="A72" s="100" t="s">
        <v>356</v>
      </c>
      <c r="B72" s="100" t="s">
        <v>185</v>
      </c>
      <c r="C72" s="100" t="s">
        <v>356</v>
      </c>
      <c r="D72" s="100" t="s">
        <v>788</v>
      </c>
      <c r="E72" s="187" t="s">
        <v>789</v>
      </c>
      <c r="F72" s="103"/>
      <c r="G72" s="103">
        <v>771</v>
      </c>
      <c r="H72" s="103">
        <v>-771</v>
      </c>
      <c r="I72" s="103">
        <v>150</v>
      </c>
    </row>
    <row r="73" spans="1:9">
      <c r="A73" s="100" t="s">
        <v>356</v>
      </c>
      <c r="B73" s="100" t="s">
        <v>185</v>
      </c>
      <c r="C73" s="100" t="s">
        <v>356</v>
      </c>
      <c r="D73" s="100" t="s">
        <v>1074</v>
      </c>
      <c r="E73" s="187" t="s">
        <v>1075</v>
      </c>
      <c r="F73" s="103">
        <v>231232</v>
      </c>
      <c r="G73" s="103">
        <v>244188</v>
      </c>
      <c r="H73" s="103">
        <v>-12956</v>
      </c>
      <c r="I73" s="103"/>
    </row>
    <row r="74" spans="1:9">
      <c r="A74" s="100" t="s">
        <v>356</v>
      </c>
      <c r="B74" s="100" t="s">
        <v>185</v>
      </c>
      <c r="C74" s="100" t="s">
        <v>356</v>
      </c>
      <c r="D74" s="100" t="s">
        <v>1076</v>
      </c>
      <c r="E74" s="187" t="s">
        <v>1077</v>
      </c>
      <c r="F74" s="103">
        <v>1005737</v>
      </c>
      <c r="G74" s="103">
        <v>50206</v>
      </c>
      <c r="H74" s="103">
        <v>955531</v>
      </c>
      <c r="I74" s="103"/>
    </row>
    <row r="75" spans="1:9">
      <c r="A75" s="100" t="s">
        <v>356</v>
      </c>
      <c r="B75" s="100" t="s">
        <v>185</v>
      </c>
      <c r="C75" s="100" t="s">
        <v>356</v>
      </c>
      <c r="D75" s="100" t="s">
        <v>1078</v>
      </c>
      <c r="E75" s="187" t="s">
        <v>1079</v>
      </c>
      <c r="F75" s="103">
        <v>1323163</v>
      </c>
      <c r="G75" s="103">
        <v>17964</v>
      </c>
      <c r="H75" s="103">
        <v>1305199</v>
      </c>
      <c r="I75" s="103"/>
    </row>
    <row r="76" spans="1:9">
      <c r="A76" s="100" t="s">
        <v>356</v>
      </c>
      <c r="B76" s="100" t="s">
        <v>185</v>
      </c>
      <c r="C76" s="100" t="s">
        <v>356</v>
      </c>
      <c r="D76" s="100" t="s">
        <v>1080</v>
      </c>
      <c r="E76" s="187" t="s">
        <v>1081</v>
      </c>
      <c r="F76" s="103">
        <v>10584</v>
      </c>
      <c r="G76" s="103">
        <v>949</v>
      </c>
      <c r="H76" s="103">
        <v>9635</v>
      </c>
      <c r="I76" s="103"/>
    </row>
    <row r="77" spans="1:9">
      <c r="A77" s="100" t="s">
        <v>356</v>
      </c>
      <c r="B77" s="100" t="s">
        <v>185</v>
      </c>
      <c r="C77" s="100" t="s">
        <v>356</v>
      </c>
      <c r="D77" s="100" t="s">
        <v>426</v>
      </c>
      <c r="E77" s="187" t="s">
        <v>599</v>
      </c>
      <c r="F77" s="103"/>
      <c r="G77" s="103">
        <v>415004</v>
      </c>
      <c r="H77" s="103">
        <v>-415004</v>
      </c>
      <c r="I77" s="103">
        <v>35368</v>
      </c>
    </row>
    <row r="78" spans="1:9">
      <c r="A78" s="100" t="s">
        <v>356</v>
      </c>
      <c r="B78" s="100" t="s">
        <v>185</v>
      </c>
      <c r="C78" s="100" t="s">
        <v>356</v>
      </c>
      <c r="D78" s="100" t="s">
        <v>1082</v>
      </c>
      <c r="E78" s="187" t="s">
        <v>1083</v>
      </c>
      <c r="F78" s="103">
        <v>153280</v>
      </c>
      <c r="G78" s="103">
        <v>15548</v>
      </c>
      <c r="H78" s="103">
        <v>137732</v>
      </c>
      <c r="I78" s="103"/>
    </row>
    <row r="79" spans="1:9">
      <c r="A79" s="100" t="s">
        <v>356</v>
      </c>
      <c r="B79" s="100" t="s">
        <v>185</v>
      </c>
      <c r="C79" s="100" t="s">
        <v>356</v>
      </c>
      <c r="D79" s="100" t="s">
        <v>1084</v>
      </c>
      <c r="E79" s="187" t="s">
        <v>1085</v>
      </c>
      <c r="F79" s="103">
        <v>340280</v>
      </c>
      <c r="G79" s="103">
        <v>120105</v>
      </c>
      <c r="H79" s="103">
        <v>220175</v>
      </c>
      <c r="I79" s="103"/>
    </row>
    <row r="80" spans="1:9">
      <c r="A80" s="100" t="s">
        <v>356</v>
      </c>
      <c r="B80" s="100" t="s">
        <v>185</v>
      </c>
      <c r="C80" s="100" t="s">
        <v>356</v>
      </c>
      <c r="D80" s="100" t="s">
        <v>1086</v>
      </c>
      <c r="E80" s="187" t="s">
        <v>1087</v>
      </c>
      <c r="F80" s="103">
        <v>178500</v>
      </c>
      <c r="G80" s="103">
        <v>7323</v>
      </c>
      <c r="H80" s="103">
        <v>171177</v>
      </c>
      <c r="I80" s="103"/>
    </row>
    <row r="81" spans="1:9">
      <c r="A81" s="100" t="s">
        <v>356</v>
      </c>
      <c r="B81" s="100" t="s">
        <v>185</v>
      </c>
      <c r="C81" s="100" t="s">
        <v>356</v>
      </c>
      <c r="D81" s="100" t="s">
        <v>1088</v>
      </c>
      <c r="E81" s="187" t="s">
        <v>1089</v>
      </c>
      <c r="F81" s="103">
        <v>4100</v>
      </c>
      <c r="G81" s="103">
        <v>3669</v>
      </c>
      <c r="H81" s="103">
        <v>431</v>
      </c>
      <c r="I81" s="103"/>
    </row>
    <row r="82" spans="1:9">
      <c r="A82" s="100" t="s">
        <v>356</v>
      </c>
      <c r="B82" s="100" t="s">
        <v>185</v>
      </c>
      <c r="C82" s="100" t="s">
        <v>356</v>
      </c>
      <c r="D82" s="100" t="s">
        <v>429</v>
      </c>
      <c r="E82" s="187" t="s">
        <v>602</v>
      </c>
      <c r="F82" s="103">
        <v>3087000</v>
      </c>
      <c r="G82" s="103">
        <v>4647900</v>
      </c>
      <c r="H82" s="103">
        <v>-1560900</v>
      </c>
      <c r="I82" s="103">
        <v>4634602</v>
      </c>
    </row>
    <row r="83" spans="1:9">
      <c r="A83" s="100" t="s">
        <v>356</v>
      </c>
      <c r="B83" s="100" t="s">
        <v>185</v>
      </c>
      <c r="C83" s="100" t="s">
        <v>356</v>
      </c>
      <c r="D83" s="100" t="s">
        <v>430</v>
      </c>
      <c r="E83" s="187" t="s">
        <v>759</v>
      </c>
      <c r="F83" s="103"/>
      <c r="G83" s="103"/>
      <c r="H83" s="103">
        <v>0</v>
      </c>
      <c r="I83" s="103"/>
    </row>
    <row r="84" spans="1:9">
      <c r="A84" s="100" t="s">
        <v>356</v>
      </c>
      <c r="B84" s="100" t="s">
        <v>185</v>
      </c>
      <c r="C84" s="100" t="s">
        <v>356</v>
      </c>
      <c r="D84" s="100" t="s">
        <v>427</v>
      </c>
      <c r="E84" s="187" t="s">
        <v>600</v>
      </c>
      <c r="F84" s="103"/>
      <c r="G84" s="116">
        <v>1594</v>
      </c>
      <c r="H84" s="103">
        <v>-1594</v>
      </c>
      <c r="I84" s="116">
        <v>1646</v>
      </c>
    </row>
    <row r="85" spans="1:9">
      <c r="A85" s="100" t="s">
        <v>356</v>
      </c>
      <c r="B85" s="100" t="s">
        <v>185</v>
      </c>
      <c r="C85" s="100" t="s">
        <v>369</v>
      </c>
      <c r="D85" s="100" t="s">
        <v>986</v>
      </c>
      <c r="E85" s="187" t="s">
        <v>987</v>
      </c>
      <c r="F85" s="103">
        <v>25000</v>
      </c>
      <c r="G85" s="103">
        <v>37400</v>
      </c>
      <c r="H85" s="103">
        <v>-12400</v>
      </c>
      <c r="I85" s="103">
        <v>5200</v>
      </c>
    </row>
    <row r="86" spans="1:9">
      <c r="A86" s="100" t="s">
        <v>356</v>
      </c>
      <c r="B86" s="100" t="s">
        <v>185</v>
      </c>
      <c r="C86" s="100" t="s">
        <v>369</v>
      </c>
      <c r="D86" s="100" t="s">
        <v>431</v>
      </c>
      <c r="E86" s="187" t="s">
        <v>1090</v>
      </c>
      <c r="F86" s="103">
        <v>81738557</v>
      </c>
      <c r="G86" s="103">
        <v>79580815</v>
      </c>
      <c r="H86" s="103">
        <v>2157742</v>
      </c>
      <c r="I86" s="103">
        <v>79443813</v>
      </c>
    </row>
    <row r="87" spans="1:9">
      <c r="A87" s="100" t="s">
        <v>356</v>
      </c>
      <c r="B87" s="100" t="s">
        <v>185</v>
      </c>
      <c r="C87" s="100" t="s">
        <v>369</v>
      </c>
      <c r="D87" s="100" t="s">
        <v>432</v>
      </c>
      <c r="E87" s="187" t="s">
        <v>603</v>
      </c>
      <c r="F87" s="103">
        <v>61136831</v>
      </c>
      <c r="G87" s="103">
        <v>59045372</v>
      </c>
      <c r="H87" s="103">
        <v>2091459</v>
      </c>
      <c r="I87" s="103">
        <v>57706487</v>
      </c>
    </row>
    <row r="88" spans="1:9">
      <c r="A88" s="100" t="s">
        <v>356</v>
      </c>
      <c r="B88" s="100" t="s">
        <v>185</v>
      </c>
      <c r="C88" s="100" t="s">
        <v>369</v>
      </c>
      <c r="D88" s="100" t="s">
        <v>433</v>
      </c>
      <c r="E88" s="187" t="s">
        <v>604</v>
      </c>
      <c r="F88" s="116">
        <v>7466800</v>
      </c>
      <c r="G88" s="103">
        <v>7166934</v>
      </c>
      <c r="H88" s="103">
        <v>299866</v>
      </c>
      <c r="I88" s="116">
        <v>7181405</v>
      </c>
    </row>
    <row r="89" spans="1:9">
      <c r="A89" s="100" t="s">
        <v>356</v>
      </c>
      <c r="B89" s="100" t="s">
        <v>185</v>
      </c>
      <c r="C89" s="100" t="s">
        <v>369</v>
      </c>
      <c r="D89" s="100" t="s">
        <v>434</v>
      </c>
      <c r="E89" s="187" t="s">
        <v>393</v>
      </c>
      <c r="F89" s="116">
        <v>8034271</v>
      </c>
      <c r="G89" s="103">
        <v>8476092</v>
      </c>
      <c r="H89" s="103">
        <v>-441821</v>
      </c>
      <c r="I89" s="116">
        <v>8549067</v>
      </c>
    </row>
    <row r="90" spans="1:9">
      <c r="A90" s="100" t="s">
        <v>356</v>
      </c>
      <c r="B90" s="100" t="s">
        <v>185</v>
      </c>
      <c r="C90" s="100" t="s">
        <v>369</v>
      </c>
      <c r="D90" s="100" t="s">
        <v>792</v>
      </c>
      <c r="E90" s="187" t="s">
        <v>793</v>
      </c>
      <c r="F90" s="116">
        <v>4086271</v>
      </c>
      <c r="G90" s="103">
        <v>3240207</v>
      </c>
      <c r="H90" s="103">
        <v>846064</v>
      </c>
      <c r="I90" s="116">
        <v>3863466</v>
      </c>
    </row>
    <row r="91" spans="1:9">
      <c r="A91" s="100" t="s">
        <v>356</v>
      </c>
      <c r="B91" s="100" t="s">
        <v>185</v>
      </c>
      <c r="C91" s="100" t="s">
        <v>369</v>
      </c>
      <c r="D91" s="100" t="s">
        <v>1091</v>
      </c>
      <c r="E91" s="187" t="s">
        <v>1092</v>
      </c>
      <c r="F91" s="116">
        <v>54022</v>
      </c>
      <c r="G91" s="103">
        <v>4078</v>
      </c>
      <c r="H91" s="103">
        <v>49944</v>
      </c>
      <c r="I91" s="116"/>
    </row>
    <row r="92" spans="1:9">
      <c r="A92" s="100" t="s">
        <v>356</v>
      </c>
      <c r="B92" s="100" t="s">
        <v>185</v>
      </c>
      <c r="C92" s="100" t="s">
        <v>369</v>
      </c>
      <c r="D92" s="100" t="s">
        <v>435</v>
      </c>
      <c r="E92" s="187" t="s">
        <v>138</v>
      </c>
      <c r="F92" s="116">
        <v>5569299</v>
      </c>
      <c r="G92" s="103">
        <v>4849878</v>
      </c>
      <c r="H92" s="103">
        <v>719421</v>
      </c>
      <c r="I92" s="116">
        <v>6147728</v>
      </c>
    </row>
    <row r="93" spans="1:9">
      <c r="A93" s="100" t="s">
        <v>356</v>
      </c>
      <c r="B93" s="100" t="s">
        <v>185</v>
      </c>
      <c r="C93" s="100" t="s">
        <v>369</v>
      </c>
      <c r="D93" s="100" t="s">
        <v>436</v>
      </c>
      <c r="E93" s="187" t="s">
        <v>139</v>
      </c>
      <c r="F93" s="103">
        <v>10902111</v>
      </c>
      <c r="G93" s="103">
        <v>13697434</v>
      </c>
      <c r="H93" s="103">
        <v>-2795323</v>
      </c>
      <c r="I93" s="103">
        <v>15517366</v>
      </c>
    </row>
    <row r="94" spans="1:9">
      <c r="A94" s="100" t="s">
        <v>356</v>
      </c>
      <c r="B94" s="100" t="s">
        <v>185</v>
      </c>
      <c r="C94" s="100" t="s">
        <v>437</v>
      </c>
      <c r="D94" s="100" t="s">
        <v>438</v>
      </c>
      <c r="E94" s="187" t="s">
        <v>605</v>
      </c>
      <c r="F94" s="103">
        <v>1257048</v>
      </c>
      <c r="G94" s="103">
        <v>1213287</v>
      </c>
      <c r="H94" s="103">
        <v>43761</v>
      </c>
      <c r="I94" s="103">
        <v>934761</v>
      </c>
    </row>
    <row r="95" spans="1:9">
      <c r="A95" s="100" t="s">
        <v>356</v>
      </c>
      <c r="B95" s="100" t="s">
        <v>185</v>
      </c>
      <c r="C95" s="100" t="s">
        <v>437</v>
      </c>
      <c r="D95" s="100" t="s">
        <v>439</v>
      </c>
      <c r="E95" s="102" t="s">
        <v>140</v>
      </c>
      <c r="F95" s="103">
        <v>4249847</v>
      </c>
      <c r="G95" s="103">
        <v>3741130</v>
      </c>
      <c r="H95" s="103">
        <v>508717</v>
      </c>
      <c r="I95" s="103">
        <v>3722292</v>
      </c>
    </row>
    <row r="96" spans="1:9">
      <c r="A96" s="100" t="s">
        <v>356</v>
      </c>
      <c r="B96" s="100" t="s">
        <v>192</v>
      </c>
      <c r="C96" s="100" t="s">
        <v>185</v>
      </c>
      <c r="D96" s="100" t="s">
        <v>425</v>
      </c>
      <c r="E96" s="187" t="s">
        <v>141</v>
      </c>
      <c r="F96" s="103">
        <v>1429075</v>
      </c>
      <c r="G96" s="103">
        <v>1162261</v>
      </c>
      <c r="H96" s="103">
        <v>266812</v>
      </c>
      <c r="I96" s="103">
        <v>972925</v>
      </c>
    </row>
    <row r="97" spans="1:9">
      <c r="A97" s="100" t="s">
        <v>356</v>
      </c>
      <c r="B97" s="100" t="s">
        <v>192</v>
      </c>
      <c r="C97" s="100" t="s">
        <v>185</v>
      </c>
      <c r="D97" s="100" t="s">
        <v>440</v>
      </c>
      <c r="E97" s="102" t="s">
        <v>1093</v>
      </c>
      <c r="F97" s="103">
        <v>6799026</v>
      </c>
      <c r="G97" s="103">
        <v>9171728</v>
      </c>
      <c r="H97" s="103">
        <v>-2372702</v>
      </c>
      <c r="I97" s="103">
        <v>10042496</v>
      </c>
    </row>
    <row r="98" spans="1:9">
      <c r="A98" s="100" t="s">
        <v>356</v>
      </c>
      <c r="B98" s="100" t="s">
        <v>192</v>
      </c>
      <c r="C98" s="100" t="s">
        <v>185</v>
      </c>
      <c r="D98" s="100" t="s">
        <v>441</v>
      </c>
      <c r="E98" s="102" t="s">
        <v>606</v>
      </c>
      <c r="F98" s="103">
        <v>6044</v>
      </c>
      <c r="G98" s="103">
        <v>24746</v>
      </c>
      <c r="H98" s="103">
        <v>-18702</v>
      </c>
      <c r="I98" s="103">
        <v>69260</v>
      </c>
    </row>
    <row r="99" spans="1:9">
      <c r="A99" s="100" t="s">
        <v>356</v>
      </c>
      <c r="B99" s="100" t="s">
        <v>192</v>
      </c>
      <c r="C99" s="100" t="s">
        <v>185</v>
      </c>
      <c r="D99" s="100" t="s">
        <v>442</v>
      </c>
      <c r="E99" s="187" t="s">
        <v>1094</v>
      </c>
      <c r="F99" s="103">
        <v>1700581</v>
      </c>
      <c r="G99" s="103">
        <v>1157132</v>
      </c>
      <c r="H99" s="103">
        <v>543449</v>
      </c>
      <c r="I99" s="103">
        <v>2051811</v>
      </c>
    </row>
    <row r="100" spans="1:9">
      <c r="A100" s="100" t="s">
        <v>356</v>
      </c>
      <c r="B100" s="100" t="s">
        <v>192</v>
      </c>
      <c r="C100" s="100" t="s">
        <v>185</v>
      </c>
      <c r="D100" s="100" t="s">
        <v>1095</v>
      </c>
      <c r="E100" s="187" t="s">
        <v>1096</v>
      </c>
      <c r="F100" s="103">
        <v>7000</v>
      </c>
      <c r="G100" s="103">
        <v>3522</v>
      </c>
      <c r="H100" s="103">
        <v>3478</v>
      </c>
      <c r="I100" s="103"/>
    </row>
    <row r="101" spans="1:9">
      <c r="A101" s="100" t="s">
        <v>356</v>
      </c>
      <c r="B101" s="100" t="s">
        <v>192</v>
      </c>
      <c r="C101" s="100" t="s">
        <v>185</v>
      </c>
      <c r="D101" s="100" t="s">
        <v>1097</v>
      </c>
      <c r="E101" s="187" t="s">
        <v>1098</v>
      </c>
      <c r="F101" s="103">
        <v>9700</v>
      </c>
      <c r="G101" s="103">
        <v>14553</v>
      </c>
      <c r="H101" s="103">
        <v>-4853</v>
      </c>
      <c r="I101" s="103"/>
    </row>
    <row r="102" spans="1:9">
      <c r="A102" s="100" t="s">
        <v>356</v>
      </c>
      <c r="B102" s="100" t="s">
        <v>192</v>
      </c>
      <c r="C102" s="100" t="s">
        <v>185</v>
      </c>
      <c r="D102" s="100" t="s">
        <v>443</v>
      </c>
      <c r="E102" s="187" t="s">
        <v>607</v>
      </c>
      <c r="F102" s="103">
        <v>183336</v>
      </c>
      <c r="G102" s="103">
        <v>48822</v>
      </c>
      <c r="H102" s="103">
        <v>134514</v>
      </c>
      <c r="I102" s="103">
        <v>80083</v>
      </c>
    </row>
    <row r="103" spans="1:9">
      <c r="A103" s="100" t="s">
        <v>356</v>
      </c>
      <c r="B103" s="100" t="s">
        <v>192</v>
      </c>
      <c r="C103" s="100" t="s">
        <v>185</v>
      </c>
      <c r="D103" s="100" t="s">
        <v>444</v>
      </c>
      <c r="E103" s="102" t="s">
        <v>608</v>
      </c>
      <c r="F103" s="103">
        <v>875321</v>
      </c>
      <c r="G103" s="103">
        <v>960855</v>
      </c>
      <c r="H103" s="103">
        <v>-85534</v>
      </c>
      <c r="I103" s="103">
        <v>496788</v>
      </c>
    </row>
    <row r="104" spans="1:9">
      <c r="A104" s="100" t="s">
        <v>356</v>
      </c>
      <c r="B104" s="100" t="s">
        <v>192</v>
      </c>
      <c r="C104" s="100" t="s">
        <v>185</v>
      </c>
      <c r="D104" s="100" t="s">
        <v>445</v>
      </c>
      <c r="E104" s="102" t="s">
        <v>142</v>
      </c>
      <c r="F104" s="116">
        <v>3386303</v>
      </c>
      <c r="G104" s="103">
        <v>2163601</v>
      </c>
      <c r="H104" s="103">
        <v>1222702</v>
      </c>
      <c r="I104" s="116">
        <v>2836366</v>
      </c>
    </row>
    <row r="105" spans="1:9">
      <c r="A105" s="100" t="s">
        <v>356</v>
      </c>
      <c r="B105" s="100" t="s">
        <v>192</v>
      </c>
      <c r="C105" s="100" t="s">
        <v>192</v>
      </c>
      <c r="D105" s="100" t="s">
        <v>446</v>
      </c>
      <c r="E105" s="187" t="s">
        <v>609</v>
      </c>
      <c r="F105" s="116">
        <v>5377355</v>
      </c>
      <c r="G105" s="103">
        <v>6575838</v>
      </c>
      <c r="H105" s="103">
        <v>-1198483</v>
      </c>
      <c r="I105" s="116">
        <v>7291064</v>
      </c>
    </row>
    <row r="106" spans="1:9">
      <c r="A106" s="100" t="s">
        <v>356</v>
      </c>
      <c r="B106" s="100" t="s">
        <v>192</v>
      </c>
      <c r="C106" s="100" t="s">
        <v>192</v>
      </c>
      <c r="D106" s="100" t="s">
        <v>447</v>
      </c>
      <c r="E106" s="187" t="s">
        <v>610</v>
      </c>
      <c r="F106" s="103">
        <v>4271</v>
      </c>
      <c r="G106" s="103">
        <v>194</v>
      </c>
      <c r="H106" s="103">
        <v>4077</v>
      </c>
      <c r="I106" s="103">
        <v>30870</v>
      </c>
    </row>
    <row r="107" spans="1:9">
      <c r="A107" s="100" t="s">
        <v>356</v>
      </c>
      <c r="B107" s="100" t="s">
        <v>192</v>
      </c>
      <c r="C107" s="100" t="s">
        <v>192</v>
      </c>
      <c r="D107" s="100" t="s">
        <v>448</v>
      </c>
      <c r="E107" s="102" t="s">
        <v>143</v>
      </c>
      <c r="F107" s="103">
        <v>4430</v>
      </c>
      <c r="G107" s="103">
        <v>1862</v>
      </c>
      <c r="H107" s="103">
        <v>2568</v>
      </c>
      <c r="I107" s="103">
        <v>1319</v>
      </c>
    </row>
    <row r="108" spans="1:9">
      <c r="A108" s="100" t="s">
        <v>356</v>
      </c>
      <c r="B108" s="100" t="s">
        <v>192</v>
      </c>
      <c r="C108" s="100" t="s">
        <v>192</v>
      </c>
      <c r="D108" s="100" t="s">
        <v>449</v>
      </c>
      <c r="E108" s="102" t="s">
        <v>144</v>
      </c>
      <c r="F108" s="103">
        <v>24020</v>
      </c>
      <c r="G108" s="103">
        <v>25407</v>
      </c>
      <c r="H108" s="103">
        <v>-1387</v>
      </c>
      <c r="I108" s="103">
        <v>18753</v>
      </c>
    </row>
    <row r="109" spans="1:9">
      <c r="A109" s="100" t="s">
        <v>356</v>
      </c>
      <c r="B109" s="100" t="s">
        <v>192</v>
      </c>
      <c r="C109" s="100" t="s">
        <v>192</v>
      </c>
      <c r="D109" s="100" t="s">
        <v>450</v>
      </c>
      <c r="E109" s="187" t="s">
        <v>145</v>
      </c>
      <c r="F109" s="103">
        <v>20800</v>
      </c>
      <c r="G109" s="103">
        <v>642</v>
      </c>
      <c r="H109" s="103">
        <v>20158</v>
      </c>
      <c r="I109" s="103">
        <v>31864</v>
      </c>
    </row>
    <row r="110" spans="1:9">
      <c r="A110" s="100" t="s">
        <v>356</v>
      </c>
      <c r="B110" s="100" t="s">
        <v>192</v>
      </c>
      <c r="C110" s="100" t="s">
        <v>192</v>
      </c>
      <c r="D110" s="100" t="s">
        <v>875</v>
      </c>
      <c r="E110" s="187" t="s">
        <v>876</v>
      </c>
      <c r="F110" s="103">
        <v>1630033</v>
      </c>
      <c r="G110" s="103">
        <v>473430</v>
      </c>
      <c r="H110" s="103">
        <v>1156603</v>
      </c>
      <c r="I110" s="103">
        <v>953839</v>
      </c>
    </row>
    <row r="111" spans="1:9">
      <c r="A111" s="100" t="s">
        <v>356</v>
      </c>
      <c r="B111" s="100" t="s">
        <v>192</v>
      </c>
      <c r="C111" s="100" t="s">
        <v>192</v>
      </c>
      <c r="D111" s="100" t="s">
        <v>794</v>
      </c>
      <c r="E111" s="187" t="s">
        <v>795</v>
      </c>
      <c r="F111" s="103">
        <v>638327</v>
      </c>
      <c r="G111" s="103">
        <v>890932</v>
      </c>
      <c r="H111" s="103">
        <v>-252605</v>
      </c>
      <c r="I111" s="103">
        <v>739884</v>
      </c>
    </row>
    <row r="112" spans="1:9">
      <c r="A112" s="100" t="s">
        <v>356</v>
      </c>
      <c r="B112" s="100" t="s">
        <v>192</v>
      </c>
      <c r="C112" s="100" t="s">
        <v>192</v>
      </c>
      <c r="D112" s="100" t="s">
        <v>796</v>
      </c>
      <c r="E112" s="187" t="s">
        <v>797</v>
      </c>
      <c r="F112" s="103">
        <v>364876</v>
      </c>
      <c r="G112" s="103">
        <v>518339</v>
      </c>
      <c r="H112" s="103">
        <v>-153463</v>
      </c>
      <c r="I112" s="103">
        <v>223066</v>
      </c>
    </row>
    <row r="113" spans="1:9">
      <c r="A113" s="100" t="s">
        <v>356</v>
      </c>
      <c r="B113" s="100" t="s">
        <v>192</v>
      </c>
      <c r="C113" s="100" t="s">
        <v>192</v>
      </c>
      <c r="D113" s="100" t="s">
        <v>798</v>
      </c>
      <c r="E113" s="187" t="s">
        <v>799</v>
      </c>
      <c r="F113" s="103">
        <v>777682</v>
      </c>
      <c r="G113" s="103">
        <v>827496</v>
      </c>
      <c r="H113" s="103">
        <v>-49814</v>
      </c>
      <c r="I113" s="103">
        <v>778565</v>
      </c>
    </row>
    <row r="114" spans="1:9">
      <c r="A114" s="100" t="s">
        <v>356</v>
      </c>
      <c r="B114" s="100" t="s">
        <v>192</v>
      </c>
      <c r="C114" s="100" t="s">
        <v>192</v>
      </c>
      <c r="D114" s="100" t="s">
        <v>877</v>
      </c>
      <c r="E114" s="187" t="s">
        <v>1099</v>
      </c>
      <c r="F114" s="103">
        <v>475619</v>
      </c>
      <c r="G114" s="103">
        <v>349240</v>
      </c>
      <c r="H114" s="103">
        <v>126379</v>
      </c>
      <c r="I114" s="103">
        <v>381092</v>
      </c>
    </row>
    <row r="115" spans="1:9">
      <c r="A115" s="100" t="s">
        <v>356</v>
      </c>
      <c r="B115" s="100" t="s">
        <v>192</v>
      </c>
      <c r="C115" s="100" t="s">
        <v>192</v>
      </c>
      <c r="D115" s="100" t="s">
        <v>878</v>
      </c>
      <c r="E115" s="187" t="s">
        <v>879</v>
      </c>
      <c r="F115" s="103">
        <v>218724</v>
      </c>
      <c r="G115" s="103">
        <v>263228</v>
      </c>
      <c r="H115" s="103">
        <v>-44504</v>
      </c>
      <c r="I115" s="103">
        <v>130746</v>
      </c>
    </row>
    <row r="116" spans="1:9">
      <c r="A116" s="100" t="s">
        <v>356</v>
      </c>
      <c r="B116" s="100" t="s">
        <v>192</v>
      </c>
      <c r="C116" s="100" t="s">
        <v>192</v>
      </c>
      <c r="D116" s="100" t="s">
        <v>800</v>
      </c>
      <c r="E116" s="187" t="s">
        <v>1100</v>
      </c>
      <c r="F116" s="103">
        <v>171542</v>
      </c>
      <c r="G116" s="103">
        <v>219675</v>
      </c>
      <c r="H116" s="103">
        <v>-48133</v>
      </c>
      <c r="I116" s="103">
        <v>90930</v>
      </c>
    </row>
    <row r="117" spans="1:9">
      <c r="A117" s="100" t="s">
        <v>356</v>
      </c>
      <c r="B117" s="100" t="s">
        <v>192</v>
      </c>
      <c r="C117" s="100" t="s">
        <v>192</v>
      </c>
      <c r="D117" s="100" t="s">
        <v>801</v>
      </c>
      <c r="E117" s="187" t="s">
        <v>1101</v>
      </c>
      <c r="F117" s="103">
        <v>63093</v>
      </c>
      <c r="G117" s="103">
        <v>37377</v>
      </c>
      <c r="H117" s="103">
        <v>25716</v>
      </c>
      <c r="I117" s="103">
        <v>77975</v>
      </c>
    </row>
    <row r="118" spans="1:9">
      <c r="A118" s="100" t="s">
        <v>356</v>
      </c>
      <c r="B118" s="100" t="s">
        <v>192</v>
      </c>
      <c r="C118" s="100" t="s">
        <v>192</v>
      </c>
      <c r="D118" s="100" t="s">
        <v>880</v>
      </c>
      <c r="E118" s="187" t="s">
        <v>881</v>
      </c>
      <c r="F118" s="103">
        <v>2141014</v>
      </c>
      <c r="G118" s="103">
        <v>2350165</v>
      </c>
      <c r="H118" s="103">
        <v>-209151</v>
      </c>
      <c r="I118" s="103">
        <v>1096420</v>
      </c>
    </row>
    <row r="119" spans="1:9">
      <c r="A119" s="100" t="s">
        <v>356</v>
      </c>
      <c r="B119" s="100" t="s">
        <v>192</v>
      </c>
      <c r="C119" s="100" t="s">
        <v>192</v>
      </c>
      <c r="D119" s="100" t="s">
        <v>882</v>
      </c>
      <c r="E119" s="187" t="s">
        <v>883</v>
      </c>
      <c r="F119" s="103">
        <v>12000</v>
      </c>
      <c r="G119" s="103">
        <v>13498</v>
      </c>
      <c r="H119" s="103">
        <v>-1498</v>
      </c>
      <c r="I119" s="103">
        <v>4830</v>
      </c>
    </row>
    <row r="120" spans="1:9">
      <c r="A120" s="100" t="s">
        <v>356</v>
      </c>
      <c r="B120" s="100" t="s">
        <v>192</v>
      </c>
      <c r="C120" s="100" t="s">
        <v>192</v>
      </c>
      <c r="D120" s="100" t="s">
        <v>1102</v>
      </c>
      <c r="E120" s="187" t="s">
        <v>1103</v>
      </c>
      <c r="F120" s="103">
        <v>180980</v>
      </c>
      <c r="G120" s="103">
        <v>197430</v>
      </c>
      <c r="H120" s="103">
        <v>-16450</v>
      </c>
      <c r="I120" s="103"/>
    </row>
    <row r="121" spans="1:9">
      <c r="A121" s="100" t="s">
        <v>356</v>
      </c>
      <c r="B121" s="100" t="s">
        <v>192</v>
      </c>
      <c r="C121" s="100" t="s">
        <v>192</v>
      </c>
      <c r="D121" s="100" t="s">
        <v>1104</v>
      </c>
      <c r="E121" s="187" t="s">
        <v>1105</v>
      </c>
      <c r="F121" s="103">
        <v>4800</v>
      </c>
      <c r="G121" s="116">
        <v>184437</v>
      </c>
      <c r="H121" s="103">
        <v>-179637</v>
      </c>
      <c r="I121" s="116"/>
    </row>
    <row r="122" spans="1:9">
      <c r="A122" s="100" t="s">
        <v>356</v>
      </c>
      <c r="B122" s="100" t="s">
        <v>192</v>
      </c>
      <c r="C122" s="100" t="s">
        <v>192</v>
      </c>
      <c r="D122" s="100" t="s">
        <v>451</v>
      </c>
      <c r="E122" s="187" t="s">
        <v>1106</v>
      </c>
      <c r="F122" s="103">
        <v>222209</v>
      </c>
      <c r="G122" s="103">
        <v>217385</v>
      </c>
      <c r="H122" s="103">
        <v>4824</v>
      </c>
      <c r="I122" s="103">
        <v>224367</v>
      </c>
    </row>
    <row r="123" spans="1:9">
      <c r="A123" s="100" t="s">
        <v>356</v>
      </c>
      <c r="B123" s="100" t="s">
        <v>192</v>
      </c>
      <c r="C123" s="100" t="s">
        <v>192</v>
      </c>
      <c r="D123" s="100" t="s">
        <v>1107</v>
      </c>
      <c r="E123" s="187" t="s">
        <v>1108</v>
      </c>
      <c r="F123" s="103"/>
      <c r="G123" s="103">
        <v>12478</v>
      </c>
      <c r="H123" s="103">
        <v>-12478</v>
      </c>
      <c r="I123" s="103"/>
    </row>
    <row r="124" spans="1:9">
      <c r="A124" s="100" t="s">
        <v>356</v>
      </c>
      <c r="B124" s="100" t="s">
        <v>192</v>
      </c>
      <c r="C124" s="100" t="s">
        <v>203</v>
      </c>
      <c r="D124" s="100" t="s">
        <v>452</v>
      </c>
      <c r="E124" s="102" t="s">
        <v>611</v>
      </c>
      <c r="F124" s="103">
        <v>1907982</v>
      </c>
      <c r="G124" s="103">
        <v>1901163</v>
      </c>
      <c r="H124" s="103">
        <v>6819</v>
      </c>
      <c r="I124" s="103">
        <v>1508575</v>
      </c>
    </row>
    <row r="125" spans="1:9">
      <c r="A125" s="100" t="s">
        <v>356</v>
      </c>
      <c r="B125" s="100" t="s">
        <v>192</v>
      </c>
      <c r="C125" s="100" t="s">
        <v>203</v>
      </c>
      <c r="D125" s="100" t="s">
        <v>453</v>
      </c>
      <c r="E125" s="187" t="s">
        <v>1109</v>
      </c>
      <c r="F125" s="103">
        <v>17373520</v>
      </c>
      <c r="G125" s="103">
        <v>22872197</v>
      </c>
      <c r="H125" s="103">
        <v>-5498677</v>
      </c>
      <c r="I125" s="116">
        <v>22025234</v>
      </c>
    </row>
    <row r="126" spans="1:9">
      <c r="A126" s="100" t="s">
        <v>356</v>
      </c>
      <c r="B126" s="100" t="s">
        <v>192</v>
      </c>
      <c r="C126" s="100" t="s">
        <v>203</v>
      </c>
      <c r="D126" s="100" t="s">
        <v>737</v>
      </c>
      <c r="E126" s="187" t="s">
        <v>1110</v>
      </c>
      <c r="F126" s="103">
        <v>6500</v>
      </c>
      <c r="G126" s="103">
        <v>6313</v>
      </c>
      <c r="H126" s="103">
        <v>187</v>
      </c>
      <c r="I126" s="103">
        <v>51554</v>
      </c>
    </row>
    <row r="127" spans="1:9">
      <c r="A127" s="100" t="s">
        <v>356</v>
      </c>
      <c r="B127" s="100" t="s">
        <v>192</v>
      </c>
      <c r="C127" s="100" t="s">
        <v>203</v>
      </c>
      <c r="D127" s="100" t="s">
        <v>1111</v>
      </c>
      <c r="E127" s="187" t="s">
        <v>1112</v>
      </c>
      <c r="F127" s="103">
        <v>15105000</v>
      </c>
      <c r="G127" s="103">
        <v>14737248</v>
      </c>
      <c r="H127" s="103">
        <v>367752</v>
      </c>
      <c r="I127" s="103"/>
    </row>
    <row r="128" spans="1:9">
      <c r="A128" s="100" t="s">
        <v>356</v>
      </c>
      <c r="B128" s="100" t="s">
        <v>192</v>
      </c>
      <c r="C128" s="100" t="s">
        <v>203</v>
      </c>
      <c r="D128" s="100" t="s">
        <v>454</v>
      </c>
      <c r="E128" s="187" t="s">
        <v>146</v>
      </c>
      <c r="F128" s="103">
        <v>372502</v>
      </c>
      <c r="G128" s="103">
        <v>157056</v>
      </c>
      <c r="H128" s="103">
        <v>215446</v>
      </c>
      <c r="I128" s="103">
        <v>347021</v>
      </c>
    </row>
    <row r="129" spans="1:9">
      <c r="A129" s="100" t="s">
        <v>356</v>
      </c>
      <c r="B129" s="100" t="s">
        <v>192</v>
      </c>
      <c r="C129" s="100" t="s">
        <v>184</v>
      </c>
      <c r="D129" s="100" t="s">
        <v>455</v>
      </c>
      <c r="E129" s="187" t="s">
        <v>147</v>
      </c>
      <c r="F129" s="103">
        <v>408301</v>
      </c>
      <c r="G129" s="103">
        <v>620395</v>
      </c>
      <c r="H129" s="103">
        <v>-212094</v>
      </c>
      <c r="I129" s="103">
        <v>717019</v>
      </c>
    </row>
    <row r="130" spans="1:9">
      <c r="A130" s="100" t="s">
        <v>356</v>
      </c>
      <c r="B130" s="100" t="s">
        <v>192</v>
      </c>
      <c r="C130" s="100" t="s">
        <v>184</v>
      </c>
      <c r="D130" s="100" t="s">
        <v>456</v>
      </c>
      <c r="E130" s="187" t="s">
        <v>1113</v>
      </c>
      <c r="F130" s="116">
        <v>8970347</v>
      </c>
      <c r="G130" s="116">
        <v>9370907</v>
      </c>
      <c r="H130" s="103">
        <v>-400560</v>
      </c>
      <c r="I130" s="103">
        <v>8979472</v>
      </c>
    </row>
    <row r="131" spans="1:9">
      <c r="A131" s="100" t="s">
        <v>356</v>
      </c>
      <c r="B131" s="100" t="s">
        <v>192</v>
      </c>
      <c r="C131" s="100" t="s">
        <v>184</v>
      </c>
      <c r="D131" s="100" t="s">
        <v>457</v>
      </c>
      <c r="E131" s="187" t="s">
        <v>1114</v>
      </c>
      <c r="F131" s="103">
        <v>2076907</v>
      </c>
      <c r="G131" s="103">
        <v>2085261</v>
      </c>
      <c r="H131" s="103">
        <v>-8354</v>
      </c>
      <c r="I131" s="103">
        <v>18570107</v>
      </c>
    </row>
    <row r="132" spans="1:9">
      <c r="A132" s="100" t="s">
        <v>356</v>
      </c>
      <c r="B132" s="100" t="s">
        <v>192</v>
      </c>
      <c r="C132" s="100" t="s">
        <v>184</v>
      </c>
      <c r="D132" s="100" t="s">
        <v>458</v>
      </c>
      <c r="E132" s="187" t="s">
        <v>148</v>
      </c>
      <c r="F132" s="103"/>
      <c r="G132" s="103">
        <v>79980</v>
      </c>
      <c r="H132" s="103">
        <v>-79980</v>
      </c>
      <c r="I132" s="103">
        <v>709466</v>
      </c>
    </row>
    <row r="133" spans="1:9">
      <c r="A133" s="100" t="s">
        <v>356</v>
      </c>
      <c r="B133" s="100" t="s">
        <v>192</v>
      </c>
      <c r="C133" s="100" t="s">
        <v>184</v>
      </c>
      <c r="D133" s="100" t="s">
        <v>459</v>
      </c>
      <c r="E133" s="187" t="s">
        <v>149</v>
      </c>
      <c r="F133" s="116">
        <v>45000</v>
      </c>
      <c r="G133" s="116">
        <v>128547</v>
      </c>
      <c r="H133" s="103">
        <v>-83547</v>
      </c>
      <c r="I133" s="103">
        <v>148363</v>
      </c>
    </row>
    <row r="134" spans="1:9">
      <c r="A134" s="100" t="s">
        <v>356</v>
      </c>
      <c r="B134" s="100" t="s">
        <v>192</v>
      </c>
      <c r="C134" s="100" t="s">
        <v>184</v>
      </c>
      <c r="D134" s="100" t="s">
        <v>460</v>
      </c>
      <c r="E134" s="187" t="s">
        <v>150</v>
      </c>
      <c r="F134" s="103"/>
      <c r="G134" s="103">
        <v>56294</v>
      </c>
      <c r="H134" s="103">
        <v>-56294</v>
      </c>
      <c r="I134" s="103">
        <v>141136</v>
      </c>
    </row>
    <row r="135" spans="1:9">
      <c r="A135" s="100" t="s">
        <v>356</v>
      </c>
      <c r="B135" s="100" t="s">
        <v>192</v>
      </c>
      <c r="C135" s="100" t="s">
        <v>184</v>
      </c>
      <c r="D135" s="100" t="s">
        <v>802</v>
      </c>
      <c r="E135" s="102" t="s">
        <v>803</v>
      </c>
      <c r="F135" s="103">
        <v>2761442</v>
      </c>
      <c r="G135" s="103">
        <v>2848632</v>
      </c>
      <c r="H135" s="103">
        <v>-87190</v>
      </c>
      <c r="I135" s="103">
        <v>2103957</v>
      </c>
    </row>
    <row r="136" spans="1:9">
      <c r="A136" s="100" t="s">
        <v>356</v>
      </c>
      <c r="B136" s="100" t="s">
        <v>192</v>
      </c>
      <c r="C136" s="100" t="s">
        <v>184</v>
      </c>
      <c r="D136" s="100" t="s">
        <v>461</v>
      </c>
      <c r="E136" s="187" t="s">
        <v>612</v>
      </c>
      <c r="F136" s="103">
        <v>9129607</v>
      </c>
      <c r="G136" s="103">
        <v>13228523</v>
      </c>
      <c r="H136" s="103">
        <v>-4098916</v>
      </c>
      <c r="I136" s="103">
        <v>13529453</v>
      </c>
    </row>
    <row r="137" spans="1:9">
      <c r="A137" s="100" t="s">
        <v>356</v>
      </c>
      <c r="B137" s="100" t="s">
        <v>192</v>
      </c>
      <c r="C137" s="100" t="s">
        <v>184</v>
      </c>
      <c r="D137" s="100" t="s">
        <v>462</v>
      </c>
      <c r="E137" s="187" t="s">
        <v>613</v>
      </c>
      <c r="F137" s="103">
        <v>283122</v>
      </c>
      <c r="G137" s="103">
        <v>330524</v>
      </c>
      <c r="H137" s="103">
        <v>-47402</v>
      </c>
      <c r="I137" s="103">
        <v>363529</v>
      </c>
    </row>
    <row r="138" spans="1:9">
      <c r="A138" s="100" t="s">
        <v>356</v>
      </c>
      <c r="B138" s="100" t="s">
        <v>192</v>
      </c>
      <c r="C138" s="100" t="s">
        <v>184</v>
      </c>
      <c r="D138" s="100" t="s">
        <v>463</v>
      </c>
      <c r="E138" s="187" t="s">
        <v>614</v>
      </c>
      <c r="F138" s="103">
        <v>839292</v>
      </c>
      <c r="G138" s="103">
        <v>389172</v>
      </c>
      <c r="H138" s="103">
        <v>450120</v>
      </c>
      <c r="I138" s="103">
        <v>326770</v>
      </c>
    </row>
    <row r="139" spans="1:9">
      <c r="A139" s="100" t="s">
        <v>356</v>
      </c>
      <c r="B139" s="100" t="s">
        <v>192</v>
      </c>
      <c r="C139" s="100" t="s">
        <v>353</v>
      </c>
      <c r="D139" s="100" t="s">
        <v>464</v>
      </c>
      <c r="E139" s="187" t="s">
        <v>615</v>
      </c>
      <c r="F139" s="103">
        <v>11280232</v>
      </c>
      <c r="G139" s="103">
        <v>16808566</v>
      </c>
      <c r="H139" s="103">
        <v>-5528334</v>
      </c>
      <c r="I139" s="103">
        <v>16157551</v>
      </c>
    </row>
    <row r="140" spans="1:9">
      <c r="A140" s="100" t="s">
        <v>356</v>
      </c>
      <c r="B140" s="100" t="s">
        <v>192</v>
      </c>
      <c r="C140" s="100" t="s">
        <v>353</v>
      </c>
      <c r="D140" s="100" t="s">
        <v>465</v>
      </c>
      <c r="E140" s="187" t="s">
        <v>616</v>
      </c>
      <c r="F140" s="103">
        <v>871060</v>
      </c>
      <c r="G140" s="103">
        <v>859864</v>
      </c>
      <c r="H140" s="103">
        <v>11196</v>
      </c>
      <c r="I140" s="103">
        <v>591151</v>
      </c>
    </row>
    <row r="141" spans="1:9">
      <c r="A141" s="100" t="s">
        <v>356</v>
      </c>
      <c r="B141" s="100" t="s">
        <v>192</v>
      </c>
      <c r="C141" s="100" t="s">
        <v>353</v>
      </c>
      <c r="D141" s="100" t="s">
        <v>466</v>
      </c>
      <c r="E141" s="187" t="s">
        <v>617</v>
      </c>
      <c r="F141" s="103">
        <v>69000</v>
      </c>
      <c r="G141" s="103"/>
      <c r="H141" s="103">
        <v>69000</v>
      </c>
      <c r="I141" s="103"/>
    </row>
    <row r="142" spans="1:9">
      <c r="A142" s="100" t="s">
        <v>356</v>
      </c>
      <c r="B142" s="100" t="s">
        <v>192</v>
      </c>
      <c r="C142" s="100" t="s">
        <v>353</v>
      </c>
      <c r="D142" s="100" t="s">
        <v>467</v>
      </c>
      <c r="E142" s="102" t="s">
        <v>151</v>
      </c>
      <c r="F142" s="103">
        <v>596294</v>
      </c>
      <c r="G142" s="103">
        <v>685175</v>
      </c>
      <c r="H142" s="103">
        <v>-88881</v>
      </c>
      <c r="I142" s="103">
        <v>484940</v>
      </c>
    </row>
    <row r="143" spans="1:9">
      <c r="A143" s="100" t="s">
        <v>356</v>
      </c>
      <c r="B143" s="100" t="s">
        <v>192</v>
      </c>
      <c r="C143" s="100" t="s">
        <v>353</v>
      </c>
      <c r="D143" s="100" t="s">
        <v>468</v>
      </c>
      <c r="E143" s="187" t="s">
        <v>618</v>
      </c>
      <c r="F143" s="103">
        <v>54427</v>
      </c>
      <c r="G143" s="103">
        <v>59496</v>
      </c>
      <c r="H143" s="103">
        <v>-5069</v>
      </c>
      <c r="I143" s="103">
        <v>73187</v>
      </c>
    </row>
    <row r="144" spans="1:9">
      <c r="A144" s="100" t="s">
        <v>356</v>
      </c>
      <c r="B144" s="100" t="s">
        <v>192</v>
      </c>
      <c r="C144" s="100" t="s">
        <v>353</v>
      </c>
      <c r="D144" s="100" t="s">
        <v>469</v>
      </c>
      <c r="E144" s="187" t="s">
        <v>619</v>
      </c>
      <c r="F144" s="116">
        <v>541500</v>
      </c>
      <c r="G144" s="103">
        <v>184710</v>
      </c>
      <c r="H144" s="103">
        <v>356790</v>
      </c>
      <c r="I144" s="103">
        <v>542888</v>
      </c>
    </row>
    <row r="145" spans="1:9">
      <c r="A145" s="100" t="s">
        <v>356</v>
      </c>
      <c r="B145" s="100" t="s">
        <v>192</v>
      </c>
      <c r="C145" s="100" t="s">
        <v>353</v>
      </c>
      <c r="D145" s="100" t="s">
        <v>470</v>
      </c>
      <c r="E145" s="187" t="s">
        <v>620</v>
      </c>
      <c r="F145" s="103">
        <v>1217844</v>
      </c>
      <c r="G145" s="103">
        <v>1040931</v>
      </c>
      <c r="H145" s="103">
        <v>176913</v>
      </c>
      <c r="I145" s="103">
        <v>1130531</v>
      </c>
    </row>
    <row r="146" spans="1:9">
      <c r="A146" s="100" t="s">
        <v>356</v>
      </c>
      <c r="B146" s="100" t="s">
        <v>192</v>
      </c>
      <c r="C146" s="100" t="s">
        <v>353</v>
      </c>
      <c r="D146" s="100" t="s">
        <v>988</v>
      </c>
      <c r="E146" s="187" t="s">
        <v>1115</v>
      </c>
      <c r="F146" s="116">
        <v>688799</v>
      </c>
      <c r="G146" s="103">
        <v>673172</v>
      </c>
      <c r="H146" s="103">
        <v>15627</v>
      </c>
      <c r="I146" s="103">
        <v>355968</v>
      </c>
    </row>
    <row r="147" spans="1:9">
      <c r="A147" s="100" t="s">
        <v>356</v>
      </c>
      <c r="B147" s="100" t="s">
        <v>192</v>
      </c>
      <c r="C147" s="100" t="s">
        <v>356</v>
      </c>
      <c r="D147" s="100" t="s">
        <v>471</v>
      </c>
      <c r="E147" s="102" t="s">
        <v>152</v>
      </c>
      <c r="F147" s="103">
        <v>570498</v>
      </c>
      <c r="G147" s="103">
        <v>405466</v>
      </c>
      <c r="H147" s="103">
        <v>165032</v>
      </c>
      <c r="I147" s="103">
        <v>432992</v>
      </c>
    </row>
    <row r="148" spans="1:9">
      <c r="A148" s="100" t="s">
        <v>356</v>
      </c>
      <c r="B148" s="100" t="s">
        <v>192</v>
      </c>
      <c r="C148" s="100" t="s">
        <v>356</v>
      </c>
      <c r="D148" s="100" t="s">
        <v>472</v>
      </c>
      <c r="E148" s="102" t="s">
        <v>621</v>
      </c>
      <c r="F148" s="103">
        <v>433056</v>
      </c>
      <c r="G148" s="103">
        <v>525103</v>
      </c>
      <c r="H148" s="103">
        <v>-92047</v>
      </c>
      <c r="I148" s="103">
        <v>422623</v>
      </c>
    </row>
    <row r="149" spans="1:9">
      <c r="A149" s="100" t="s">
        <v>356</v>
      </c>
      <c r="B149" s="100" t="s">
        <v>192</v>
      </c>
      <c r="C149" s="100" t="s">
        <v>356</v>
      </c>
      <c r="D149" s="100" t="s">
        <v>473</v>
      </c>
      <c r="E149" s="102" t="s">
        <v>622</v>
      </c>
      <c r="F149" s="103">
        <v>25409</v>
      </c>
      <c r="G149" s="103">
        <v>20727</v>
      </c>
      <c r="H149" s="103">
        <v>4682</v>
      </c>
      <c r="I149" s="103">
        <v>19826</v>
      </c>
    </row>
    <row r="150" spans="1:9">
      <c r="A150" s="100" t="s">
        <v>356</v>
      </c>
      <c r="B150" s="100" t="s">
        <v>192</v>
      </c>
      <c r="C150" s="100" t="s">
        <v>356</v>
      </c>
      <c r="D150" s="100" t="s">
        <v>474</v>
      </c>
      <c r="E150" s="187" t="s">
        <v>623</v>
      </c>
      <c r="F150" s="116">
        <v>534001</v>
      </c>
      <c r="G150" s="103">
        <v>796485</v>
      </c>
      <c r="H150" s="103">
        <v>-262484</v>
      </c>
      <c r="I150" s="103">
        <v>771812</v>
      </c>
    </row>
    <row r="151" spans="1:9">
      <c r="A151" s="100" t="s">
        <v>356</v>
      </c>
      <c r="B151" s="100" t="s">
        <v>192</v>
      </c>
      <c r="C151" s="100" t="s">
        <v>356</v>
      </c>
      <c r="D151" s="100" t="s">
        <v>475</v>
      </c>
      <c r="E151" s="187" t="s">
        <v>153</v>
      </c>
      <c r="F151" s="116">
        <v>20763114</v>
      </c>
      <c r="G151" s="103">
        <v>18405392</v>
      </c>
      <c r="H151" s="103">
        <v>2357722</v>
      </c>
      <c r="I151" s="103">
        <v>5793437</v>
      </c>
    </row>
    <row r="152" spans="1:9">
      <c r="A152" s="100" t="s">
        <v>356</v>
      </c>
      <c r="B152" s="100" t="s">
        <v>192</v>
      </c>
      <c r="C152" s="100" t="s">
        <v>356</v>
      </c>
      <c r="D152" s="100" t="s">
        <v>738</v>
      </c>
      <c r="E152" s="187" t="s">
        <v>739</v>
      </c>
      <c r="F152" s="103">
        <v>431391</v>
      </c>
      <c r="G152" s="103">
        <v>455179</v>
      </c>
      <c r="H152" s="103">
        <v>-23788</v>
      </c>
      <c r="I152" s="103">
        <v>336999</v>
      </c>
    </row>
    <row r="153" spans="1:9">
      <c r="A153" s="100" t="s">
        <v>356</v>
      </c>
      <c r="B153" s="100" t="s">
        <v>192</v>
      </c>
      <c r="C153" s="100" t="s">
        <v>356</v>
      </c>
      <c r="D153" s="100" t="s">
        <v>476</v>
      </c>
      <c r="E153" s="187" t="s">
        <v>154</v>
      </c>
      <c r="F153" s="116">
        <v>1697267</v>
      </c>
      <c r="G153" s="103">
        <v>1261430</v>
      </c>
      <c r="H153" s="103">
        <v>435837</v>
      </c>
      <c r="I153" s="116">
        <v>1355510</v>
      </c>
    </row>
    <row r="154" spans="1:9">
      <c r="A154" s="100" t="s">
        <v>356</v>
      </c>
      <c r="B154" s="100" t="s">
        <v>192</v>
      </c>
      <c r="C154" s="100" t="s">
        <v>369</v>
      </c>
      <c r="D154" s="100" t="s">
        <v>477</v>
      </c>
      <c r="E154" s="187" t="s">
        <v>624</v>
      </c>
      <c r="F154" s="103">
        <v>5765922</v>
      </c>
      <c r="G154" s="103">
        <v>8293649</v>
      </c>
      <c r="H154" s="103">
        <v>-2527727</v>
      </c>
      <c r="I154" s="103">
        <v>5571754</v>
      </c>
    </row>
    <row r="155" spans="1:9">
      <c r="A155" s="100" t="s">
        <v>356</v>
      </c>
      <c r="B155" s="100" t="s">
        <v>192</v>
      </c>
      <c r="C155" s="100" t="s">
        <v>369</v>
      </c>
      <c r="D155" s="100" t="s">
        <v>478</v>
      </c>
      <c r="E155" s="187" t="s">
        <v>760</v>
      </c>
      <c r="F155" s="116">
        <v>7014825</v>
      </c>
      <c r="G155" s="103">
        <v>8517954</v>
      </c>
      <c r="H155" s="103">
        <v>-1503129</v>
      </c>
      <c r="I155" s="103">
        <v>8742976</v>
      </c>
    </row>
    <row r="156" spans="1:9">
      <c r="A156" s="100" t="s">
        <v>356</v>
      </c>
      <c r="B156" s="100" t="s">
        <v>192</v>
      </c>
      <c r="C156" s="100" t="s">
        <v>369</v>
      </c>
      <c r="D156" s="100" t="s">
        <v>804</v>
      </c>
      <c r="E156" s="102" t="s">
        <v>805</v>
      </c>
      <c r="F156" s="103">
        <v>108120</v>
      </c>
      <c r="G156" s="103">
        <v>106237</v>
      </c>
      <c r="H156" s="103">
        <v>1883</v>
      </c>
      <c r="I156" s="103">
        <v>47133</v>
      </c>
    </row>
    <row r="157" spans="1:9">
      <c r="A157" s="100" t="s">
        <v>356</v>
      </c>
      <c r="B157" s="100" t="s">
        <v>192</v>
      </c>
      <c r="C157" s="100" t="s">
        <v>369</v>
      </c>
      <c r="D157" s="100" t="s">
        <v>989</v>
      </c>
      <c r="E157" s="102" t="s">
        <v>1116</v>
      </c>
      <c r="F157" s="103">
        <v>117313</v>
      </c>
      <c r="G157" s="103">
        <v>161185</v>
      </c>
      <c r="H157" s="103">
        <v>-43872</v>
      </c>
      <c r="I157" s="103">
        <v>44590</v>
      </c>
    </row>
    <row r="158" spans="1:9">
      <c r="A158" s="100" t="s">
        <v>356</v>
      </c>
      <c r="B158" s="100" t="s">
        <v>192</v>
      </c>
      <c r="C158" s="100" t="s">
        <v>369</v>
      </c>
      <c r="D158" s="100" t="s">
        <v>1117</v>
      </c>
      <c r="E158" s="102" t="s">
        <v>1118</v>
      </c>
      <c r="F158" s="103"/>
      <c r="G158" s="103">
        <v>4150</v>
      </c>
      <c r="H158" s="103">
        <v>-4150</v>
      </c>
      <c r="I158" s="103"/>
    </row>
    <row r="159" spans="1:9">
      <c r="A159" s="100" t="s">
        <v>356</v>
      </c>
      <c r="B159" s="100" t="s">
        <v>192</v>
      </c>
      <c r="C159" s="100" t="s">
        <v>369</v>
      </c>
      <c r="D159" s="100" t="s">
        <v>479</v>
      </c>
      <c r="E159" s="187" t="s">
        <v>625</v>
      </c>
      <c r="F159" s="103">
        <v>2582612</v>
      </c>
      <c r="G159" s="103">
        <v>558657</v>
      </c>
      <c r="H159" s="103">
        <v>2023955</v>
      </c>
      <c r="I159" s="103">
        <v>2614458</v>
      </c>
    </row>
    <row r="160" spans="1:9">
      <c r="A160" s="100" t="s">
        <v>356</v>
      </c>
      <c r="B160" s="100" t="s">
        <v>192</v>
      </c>
      <c r="C160" s="100" t="s">
        <v>369</v>
      </c>
      <c r="D160" s="100" t="s">
        <v>1119</v>
      </c>
      <c r="E160" s="187" t="s">
        <v>1120</v>
      </c>
      <c r="F160" s="103">
        <v>11000</v>
      </c>
      <c r="G160" s="103">
        <v>20123</v>
      </c>
      <c r="H160" s="103">
        <v>-9123</v>
      </c>
      <c r="I160" s="103"/>
    </row>
    <row r="161" spans="1:9">
      <c r="A161" s="100" t="s">
        <v>356</v>
      </c>
      <c r="B161" s="100" t="s">
        <v>192</v>
      </c>
      <c r="C161" s="100" t="s">
        <v>369</v>
      </c>
      <c r="D161" s="100" t="s">
        <v>1121</v>
      </c>
      <c r="E161" s="187" t="s">
        <v>1122</v>
      </c>
      <c r="F161" s="103"/>
      <c r="G161" s="103">
        <v>2310</v>
      </c>
      <c r="H161" s="103">
        <v>-2310</v>
      </c>
      <c r="I161" s="103"/>
    </row>
    <row r="162" spans="1:9">
      <c r="A162" s="100" t="s">
        <v>356</v>
      </c>
      <c r="B162" s="100" t="s">
        <v>192</v>
      </c>
      <c r="C162" s="100" t="s">
        <v>369</v>
      </c>
      <c r="D162" s="100" t="s">
        <v>480</v>
      </c>
      <c r="E162" s="187" t="s">
        <v>626</v>
      </c>
      <c r="F162" s="103">
        <v>9053210</v>
      </c>
      <c r="G162" s="103">
        <v>8288283</v>
      </c>
      <c r="H162" s="103">
        <v>764927</v>
      </c>
      <c r="I162" s="103">
        <v>8968750</v>
      </c>
    </row>
    <row r="163" spans="1:9">
      <c r="A163" s="100" t="s">
        <v>356</v>
      </c>
      <c r="B163" s="100" t="s">
        <v>192</v>
      </c>
      <c r="C163" s="100" t="s">
        <v>369</v>
      </c>
      <c r="D163" s="100" t="s">
        <v>481</v>
      </c>
      <c r="E163" s="102" t="s">
        <v>155</v>
      </c>
      <c r="F163" s="103">
        <v>11673983</v>
      </c>
      <c r="G163" s="103">
        <v>12859981</v>
      </c>
      <c r="H163" s="103">
        <v>-1185998</v>
      </c>
      <c r="I163" s="103">
        <v>13696744</v>
      </c>
    </row>
    <row r="164" spans="1:9">
      <c r="A164" s="100" t="s">
        <v>356</v>
      </c>
      <c r="B164" s="100" t="s">
        <v>192</v>
      </c>
      <c r="C164" s="100" t="s">
        <v>369</v>
      </c>
      <c r="D164" s="100" t="s">
        <v>482</v>
      </c>
      <c r="E164" s="187" t="s">
        <v>156</v>
      </c>
      <c r="F164" s="103">
        <v>18972000</v>
      </c>
      <c r="G164" s="103">
        <v>19533207</v>
      </c>
      <c r="H164" s="103">
        <v>-561207</v>
      </c>
      <c r="I164" s="103">
        <v>25528369</v>
      </c>
    </row>
    <row r="165" spans="1:9">
      <c r="A165" s="100" t="s">
        <v>356</v>
      </c>
      <c r="B165" s="100" t="s">
        <v>192</v>
      </c>
      <c r="C165" s="100" t="s">
        <v>369</v>
      </c>
      <c r="D165" s="100" t="s">
        <v>1123</v>
      </c>
      <c r="E165" s="187" t="s">
        <v>1124</v>
      </c>
      <c r="F165" s="103">
        <v>310000</v>
      </c>
      <c r="G165" s="103">
        <v>1704</v>
      </c>
      <c r="H165" s="103">
        <v>308296</v>
      </c>
      <c r="I165" s="103"/>
    </row>
    <row r="166" spans="1:9">
      <c r="A166" s="100" t="s">
        <v>356</v>
      </c>
      <c r="B166" s="100" t="s">
        <v>192</v>
      </c>
      <c r="C166" s="100" t="s">
        <v>369</v>
      </c>
      <c r="D166" s="100" t="s">
        <v>990</v>
      </c>
      <c r="E166" s="187" t="s">
        <v>991</v>
      </c>
      <c r="F166" s="116">
        <v>9833570</v>
      </c>
      <c r="G166" s="103">
        <v>9368261</v>
      </c>
      <c r="H166" s="103">
        <v>465309</v>
      </c>
      <c r="I166" s="103">
        <v>6983611</v>
      </c>
    </row>
    <row r="167" spans="1:9">
      <c r="A167" s="100" t="s">
        <v>356</v>
      </c>
      <c r="B167" s="100" t="s">
        <v>192</v>
      </c>
      <c r="C167" s="100" t="s">
        <v>369</v>
      </c>
      <c r="D167" s="100" t="s">
        <v>1125</v>
      </c>
      <c r="E167" s="187" t="s">
        <v>1126</v>
      </c>
      <c r="F167" s="116"/>
      <c r="G167" s="103">
        <v>3119463</v>
      </c>
      <c r="H167" s="103">
        <v>-3119463</v>
      </c>
      <c r="I167" s="103"/>
    </row>
    <row r="168" spans="1:9">
      <c r="A168" s="100" t="s">
        <v>356</v>
      </c>
      <c r="B168" s="100" t="s">
        <v>192</v>
      </c>
      <c r="C168" s="100" t="s">
        <v>369</v>
      </c>
      <c r="D168" s="100" t="s">
        <v>483</v>
      </c>
      <c r="E168" s="187" t="s">
        <v>1043</v>
      </c>
      <c r="F168" s="116">
        <v>60800</v>
      </c>
      <c r="G168" s="103">
        <v>1389997</v>
      </c>
      <c r="H168" s="103">
        <v>-1329197</v>
      </c>
      <c r="I168" s="103">
        <v>3251952</v>
      </c>
    </row>
    <row r="169" spans="1:9">
      <c r="A169" s="100" t="s">
        <v>356</v>
      </c>
      <c r="B169" s="100" t="s">
        <v>192</v>
      </c>
      <c r="C169" s="100" t="s">
        <v>369</v>
      </c>
      <c r="D169" s="100" t="s">
        <v>484</v>
      </c>
      <c r="E169" s="187" t="s">
        <v>1127</v>
      </c>
      <c r="F169" s="103">
        <v>11228316</v>
      </c>
      <c r="G169" s="103">
        <v>10339555</v>
      </c>
      <c r="H169" s="103">
        <v>888761</v>
      </c>
      <c r="I169" s="103">
        <v>15810235</v>
      </c>
    </row>
    <row r="170" spans="1:9">
      <c r="A170" s="100" t="s">
        <v>356</v>
      </c>
      <c r="B170" s="100" t="s">
        <v>203</v>
      </c>
      <c r="C170" s="100" t="s">
        <v>185</v>
      </c>
      <c r="D170" s="100" t="s">
        <v>485</v>
      </c>
      <c r="E170" s="187" t="s">
        <v>627</v>
      </c>
      <c r="F170" s="103">
        <v>267800</v>
      </c>
      <c r="G170" s="103">
        <v>581551</v>
      </c>
      <c r="H170" s="103">
        <v>-313750</v>
      </c>
      <c r="I170" s="103">
        <v>397260</v>
      </c>
    </row>
    <row r="171" spans="1:9">
      <c r="A171" s="100" t="s">
        <v>356</v>
      </c>
      <c r="B171" s="100" t="s">
        <v>203</v>
      </c>
      <c r="C171" s="100" t="s">
        <v>185</v>
      </c>
      <c r="D171" s="100" t="s">
        <v>486</v>
      </c>
      <c r="E171" s="187" t="s">
        <v>157</v>
      </c>
      <c r="F171" s="103">
        <v>192195</v>
      </c>
      <c r="G171" s="103">
        <v>183300</v>
      </c>
      <c r="H171" s="103">
        <v>8895</v>
      </c>
      <c r="I171" s="103">
        <v>179891</v>
      </c>
    </row>
    <row r="172" spans="1:9">
      <c r="A172" s="100" t="s">
        <v>356</v>
      </c>
      <c r="B172" s="100" t="s">
        <v>203</v>
      </c>
      <c r="C172" s="100" t="s">
        <v>192</v>
      </c>
      <c r="D172" s="100" t="s">
        <v>487</v>
      </c>
      <c r="E172" s="187" t="s">
        <v>158</v>
      </c>
      <c r="F172" s="103">
        <v>30000</v>
      </c>
      <c r="G172" s="103">
        <v>121038</v>
      </c>
      <c r="H172" s="103">
        <v>-91038</v>
      </c>
      <c r="I172" s="103">
        <v>292542</v>
      </c>
    </row>
    <row r="173" spans="1:9">
      <c r="A173" s="100" t="s">
        <v>356</v>
      </c>
      <c r="B173" s="100" t="s">
        <v>203</v>
      </c>
      <c r="C173" s="100" t="s">
        <v>192</v>
      </c>
      <c r="D173" s="100" t="s">
        <v>488</v>
      </c>
      <c r="E173" s="187" t="s">
        <v>159</v>
      </c>
      <c r="F173" s="103">
        <v>3655935</v>
      </c>
      <c r="G173" s="103">
        <v>4955563</v>
      </c>
      <c r="H173" s="103">
        <v>-1299628</v>
      </c>
      <c r="I173" s="103">
        <v>4626274</v>
      </c>
    </row>
    <row r="174" spans="1:9">
      <c r="A174" s="100" t="s">
        <v>356</v>
      </c>
      <c r="B174" s="100" t="s">
        <v>203</v>
      </c>
      <c r="C174" s="100" t="s">
        <v>192</v>
      </c>
      <c r="D174" s="100" t="s">
        <v>489</v>
      </c>
      <c r="E174" s="187" t="s">
        <v>1128</v>
      </c>
      <c r="F174" s="103">
        <v>48900</v>
      </c>
      <c r="G174" s="103">
        <v>83775</v>
      </c>
      <c r="H174" s="103">
        <v>-34875</v>
      </c>
      <c r="I174" s="103">
        <v>46452</v>
      </c>
    </row>
    <row r="175" spans="1:9">
      <c r="A175" s="100" t="s">
        <v>356</v>
      </c>
      <c r="B175" s="100" t="s">
        <v>203</v>
      </c>
      <c r="C175" s="100" t="s">
        <v>192</v>
      </c>
      <c r="D175" s="100" t="s">
        <v>490</v>
      </c>
      <c r="E175" s="102" t="s">
        <v>1129</v>
      </c>
      <c r="F175" s="103">
        <v>2580000</v>
      </c>
      <c r="G175" s="103">
        <v>2025739</v>
      </c>
      <c r="H175" s="103">
        <v>554261</v>
      </c>
      <c r="I175" s="103">
        <v>842517</v>
      </c>
    </row>
    <row r="176" spans="1:9">
      <c r="A176" s="100" t="s">
        <v>356</v>
      </c>
      <c r="B176" s="100" t="s">
        <v>203</v>
      </c>
      <c r="C176" s="100" t="s">
        <v>192</v>
      </c>
      <c r="D176" s="100" t="s">
        <v>491</v>
      </c>
      <c r="E176" s="102" t="s">
        <v>1130</v>
      </c>
      <c r="F176" s="103">
        <v>288385</v>
      </c>
      <c r="G176" s="103">
        <v>1149072</v>
      </c>
      <c r="H176" s="103">
        <v>-860687</v>
      </c>
      <c r="I176" s="103">
        <v>669907</v>
      </c>
    </row>
    <row r="177" spans="1:9">
      <c r="A177" s="100" t="s">
        <v>356</v>
      </c>
      <c r="B177" s="100" t="s">
        <v>203</v>
      </c>
      <c r="C177" s="100" t="s">
        <v>192</v>
      </c>
      <c r="D177" s="100" t="s">
        <v>492</v>
      </c>
      <c r="E177" s="102" t="s">
        <v>628</v>
      </c>
      <c r="F177" s="103">
        <v>1035000</v>
      </c>
      <c r="G177" s="103">
        <v>1703812</v>
      </c>
      <c r="H177" s="103">
        <v>-668812</v>
      </c>
      <c r="I177" s="103">
        <v>1747562</v>
      </c>
    </row>
    <row r="178" spans="1:9">
      <c r="A178" s="100" t="s">
        <v>356</v>
      </c>
      <c r="B178" s="100" t="s">
        <v>203</v>
      </c>
      <c r="C178" s="100" t="s">
        <v>192</v>
      </c>
      <c r="D178" s="100" t="s">
        <v>493</v>
      </c>
      <c r="E178" s="102" t="s">
        <v>160</v>
      </c>
      <c r="F178" s="103">
        <v>57154</v>
      </c>
      <c r="G178" s="116">
        <v>13072</v>
      </c>
      <c r="H178" s="103">
        <v>44082</v>
      </c>
      <c r="I178" s="103">
        <v>138361</v>
      </c>
    </row>
    <row r="179" spans="1:9">
      <c r="A179" s="100" t="s">
        <v>356</v>
      </c>
      <c r="B179" s="100" t="s">
        <v>203</v>
      </c>
      <c r="C179" s="100" t="s">
        <v>203</v>
      </c>
      <c r="D179" s="100" t="s">
        <v>494</v>
      </c>
      <c r="E179" s="187" t="s">
        <v>629</v>
      </c>
      <c r="F179" s="103">
        <v>2006789</v>
      </c>
      <c r="G179" s="103">
        <v>2008182</v>
      </c>
      <c r="H179" s="103">
        <v>-1393</v>
      </c>
      <c r="I179" s="103">
        <v>2304819</v>
      </c>
    </row>
    <row r="180" spans="1:9">
      <c r="A180" s="100" t="s">
        <v>356</v>
      </c>
      <c r="B180" s="100" t="s">
        <v>203</v>
      </c>
      <c r="C180" s="100" t="s">
        <v>203</v>
      </c>
      <c r="D180" s="100" t="s">
        <v>740</v>
      </c>
      <c r="E180" s="187" t="s">
        <v>741</v>
      </c>
      <c r="F180" s="103">
        <v>1535000</v>
      </c>
      <c r="G180" s="103">
        <v>1641790</v>
      </c>
      <c r="H180" s="103">
        <v>-106790</v>
      </c>
      <c r="I180" s="103">
        <v>1793078</v>
      </c>
    </row>
    <row r="181" spans="1:9">
      <c r="A181" s="100" t="s">
        <v>356</v>
      </c>
      <c r="B181" s="100" t="s">
        <v>203</v>
      </c>
      <c r="C181" s="100" t="s">
        <v>203</v>
      </c>
      <c r="D181" s="100" t="s">
        <v>495</v>
      </c>
      <c r="E181" s="187" t="s">
        <v>630</v>
      </c>
      <c r="F181" s="103">
        <v>1002498</v>
      </c>
      <c r="G181" s="103">
        <v>1037141</v>
      </c>
      <c r="H181" s="103">
        <v>-34643</v>
      </c>
      <c r="I181" s="103">
        <v>918101</v>
      </c>
    </row>
    <row r="182" spans="1:9">
      <c r="A182" s="100" t="s">
        <v>356</v>
      </c>
      <c r="B182" s="100" t="s">
        <v>203</v>
      </c>
      <c r="C182" s="100" t="s">
        <v>203</v>
      </c>
      <c r="D182" s="100" t="s">
        <v>742</v>
      </c>
      <c r="E182" s="187" t="s">
        <v>743</v>
      </c>
      <c r="F182" s="103">
        <v>42500</v>
      </c>
      <c r="G182" s="116">
        <v>2683</v>
      </c>
      <c r="H182" s="103">
        <v>39817</v>
      </c>
      <c r="I182" s="103">
        <v>24175</v>
      </c>
    </row>
    <row r="183" spans="1:9">
      <c r="A183" s="100" t="s">
        <v>356</v>
      </c>
      <c r="B183" s="100" t="s">
        <v>203</v>
      </c>
      <c r="C183" s="100" t="s">
        <v>203</v>
      </c>
      <c r="D183" s="100" t="s">
        <v>496</v>
      </c>
      <c r="E183" s="187" t="s">
        <v>1131</v>
      </c>
      <c r="F183" s="116">
        <v>1340268</v>
      </c>
      <c r="G183" s="103">
        <v>2034229</v>
      </c>
      <c r="H183" s="103">
        <v>-693961</v>
      </c>
      <c r="I183" s="116">
        <v>2207540</v>
      </c>
    </row>
    <row r="184" spans="1:9">
      <c r="A184" s="100" t="s">
        <v>356</v>
      </c>
      <c r="B184" s="100" t="s">
        <v>203</v>
      </c>
      <c r="C184" s="100" t="s">
        <v>203</v>
      </c>
      <c r="D184" s="100" t="s">
        <v>1132</v>
      </c>
      <c r="E184" s="102" t="s">
        <v>1133</v>
      </c>
      <c r="F184" s="103"/>
      <c r="G184" s="103">
        <v>1867</v>
      </c>
      <c r="H184" s="103">
        <v>-1867</v>
      </c>
      <c r="I184" s="103"/>
    </row>
    <row r="185" spans="1:9">
      <c r="A185" s="100" t="s">
        <v>356</v>
      </c>
      <c r="B185" s="100" t="s">
        <v>203</v>
      </c>
      <c r="C185" s="100" t="s">
        <v>203</v>
      </c>
      <c r="D185" s="100" t="s">
        <v>497</v>
      </c>
      <c r="E185" s="187" t="s">
        <v>1134</v>
      </c>
      <c r="F185" s="103">
        <v>483400</v>
      </c>
      <c r="G185" s="103">
        <v>646193</v>
      </c>
      <c r="H185" s="103">
        <v>-162793</v>
      </c>
      <c r="I185" s="103">
        <v>910342</v>
      </c>
    </row>
    <row r="186" spans="1:9">
      <c r="A186" s="100" t="s">
        <v>356</v>
      </c>
      <c r="B186" s="100" t="s">
        <v>203</v>
      </c>
      <c r="C186" s="100" t="s">
        <v>203</v>
      </c>
      <c r="D186" s="100" t="s">
        <v>498</v>
      </c>
      <c r="E186" s="187" t="s">
        <v>1042</v>
      </c>
      <c r="F186" s="116">
        <v>3075367</v>
      </c>
      <c r="G186" s="103">
        <v>3982075</v>
      </c>
      <c r="H186" s="103">
        <v>-906708</v>
      </c>
      <c r="I186" s="103">
        <v>4365100</v>
      </c>
    </row>
    <row r="187" spans="1:9">
      <c r="A187" s="100" t="s">
        <v>356</v>
      </c>
      <c r="B187" s="100" t="s">
        <v>203</v>
      </c>
      <c r="C187" s="100" t="s">
        <v>203</v>
      </c>
      <c r="D187" s="100" t="s">
        <v>761</v>
      </c>
      <c r="E187" s="187" t="s">
        <v>762</v>
      </c>
      <c r="F187" s="103"/>
      <c r="G187" s="103"/>
      <c r="H187" s="103">
        <v>0</v>
      </c>
      <c r="I187" s="103">
        <v>11776</v>
      </c>
    </row>
    <row r="188" spans="1:9">
      <c r="A188" s="100" t="s">
        <v>356</v>
      </c>
      <c r="B188" s="100" t="s">
        <v>203</v>
      </c>
      <c r="C188" s="100" t="s">
        <v>203</v>
      </c>
      <c r="D188" s="100" t="s">
        <v>499</v>
      </c>
      <c r="E188" s="102" t="s">
        <v>631</v>
      </c>
      <c r="F188" s="103"/>
      <c r="G188" s="103">
        <v>0</v>
      </c>
      <c r="H188" s="103">
        <v>0</v>
      </c>
      <c r="I188" s="103">
        <v>18</v>
      </c>
    </row>
    <row r="189" spans="1:9">
      <c r="A189" s="100" t="s">
        <v>356</v>
      </c>
      <c r="B189" s="100" t="s">
        <v>203</v>
      </c>
      <c r="C189" s="100" t="s">
        <v>203</v>
      </c>
      <c r="D189" s="100" t="s">
        <v>500</v>
      </c>
      <c r="E189" s="187" t="s">
        <v>632</v>
      </c>
      <c r="F189" s="103">
        <v>973000</v>
      </c>
      <c r="G189" s="103">
        <v>1272938</v>
      </c>
      <c r="H189" s="103">
        <v>-299938</v>
      </c>
      <c r="I189" s="103">
        <v>714558</v>
      </c>
    </row>
    <row r="190" spans="1:9">
      <c r="A190" s="100" t="s">
        <v>356</v>
      </c>
      <c r="B190" s="100" t="s">
        <v>203</v>
      </c>
      <c r="C190" s="100" t="s">
        <v>203</v>
      </c>
      <c r="D190" s="100" t="s">
        <v>806</v>
      </c>
      <c r="E190" s="187" t="s">
        <v>807</v>
      </c>
      <c r="F190" s="103"/>
      <c r="G190" s="103">
        <v>15153</v>
      </c>
      <c r="H190" s="103">
        <v>-15153</v>
      </c>
      <c r="I190" s="103">
        <v>23331</v>
      </c>
    </row>
    <row r="191" spans="1:9">
      <c r="A191" s="100" t="s">
        <v>356</v>
      </c>
      <c r="B191" s="100" t="s">
        <v>203</v>
      </c>
      <c r="C191" s="100" t="s">
        <v>203</v>
      </c>
      <c r="D191" s="100" t="s">
        <v>484</v>
      </c>
      <c r="E191" s="187" t="s">
        <v>1127</v>
      </c>
      <c r="F191" s="116">
        <v>20446899</v>
      </c>
      <c r="G191" s="103">
        <v>3833831</v>
      </c>
      <c r="H191" s="103">
        <v>16613068</v>
      </c>
      <c r="I191" s="116">
        <v>4612864</v>
      </c>
    </row>
    <row r="192" spans="1:9">
      <c r="A192" s="100" t="s">
        <v>356</v>
      </c>
      <c r="B192" s="100" t="s">
        <v>203</v>
      </c>
      <c r="C192" s="100" t="s">
        <v>203</v>
      </c>
      <c r="D192" s="100" t="s">
        <v>501</v>
      </c>
      <c r="E192" s="187" t="s">
        <v>633</v>
      </c>
      <c r="F192" s="103">
        <v>2055</v>
      </c>
      <c r="G192" s="103">
        <v>3815</v>
      </c>
      <c r="H192" s="103">
        <v>-1760</v>
      </c>
      <c r="I192" s="116">
        <v>2292</v>
      </c>
    </row>
    <row r="193" spans="1:9">
      <c r="A193" s="100" t="s">
        <v>356</v>
      </c>
      <c r="B193" s="100" t="s">
        <v>203</v>
      </c>
      <c r="C193" s="100" t="s">
        <v>184</v>
      </c>
      <c r="D193" s="100" t="s">
        <v>476</v>
      </c>
      <c r="E193" s="187" t="s">
        <v>154</v>
      </c>
      <c r="F193" s="116">
        <v>200</v>
      </c>
      <c r="G193" s="103">
        <v>2629</v>
      </c>
      <c r="H193" s="103">
        <v>-2429</v>
      </c>
      <c r="I193" s="116">
        <v>2543</v>
      </c>
    </row>
    <row r="194" spans="1:9">
      <c r="A194" s="100" t="s">
        <v>356</v>
      </c>
      <c r="B194" s="100" t="s">
        <v>203</v>
      </c>
      <c r="C194" s="100" t="s">
        <v>184</v>
      </c>
      <c r="D194" s="100" t="s">
        <v>502</v>
      </c>
      <c r="E194" s="187" t="s">
        <v>161</v>
      </c>
      <c r="F194" s="116">
        <v>97300</v>
      </c>
      <c r="G194" s="103">
        <v>127833</v>
      </c>
      <c r="H194" s="103">
        <v>-30533</v>
      </c>
      <c r="I194" s="116">
        <v>125518</v>
      </c>
    </row>
    <row r="195" spans="1:9">
      <c r="A195" s="100" t="s">
        <v>356</v>
      </c>
      <c r="B195" s="100" t="s">
        <v>203</v>
      </c>
      <c r="C195" s="100" t="s">
        <v>184</v>
      </c>
      <c r="D195" s="100" t="s">
        <v>503</v>
      </c>
      <c r="E195" s="187" t="s">
        <v>162</v>
      </c>
      <c r="F195" s="116">
        <v>1612744</v>
      </c>
      <c r="G195" s="103">
        <v>1836279</v>
      </c>
      <c r="H195" s="103">
        <v>-223535</v>
      </c>
      <c r="I195" s="116">
        <v>1942230</v>
      </c>
    </row>
    <row r="196" spans="1:9">
      <c r="A196" s="100" t="s">
        <v>356</v>
      </c>
      <c r="B196" s="100" t="s">
        <v>203</v>
      </c>
      <c r="C196" s="100" t="s">
        <v>184</v>
      </c>
      <c r="D196" s="100" t="s">
        <v>504</v>
      </c>
      <c r="E196" s="187" t="s">
        <v>634</v>
      </c>
      <c r="F196" s="116">
        <v>2068589</v>
      </c>
      <c r="G196" s="103">
        <v>2500181</v>
      </c>
      <c r="H196" s="103">
        <v>-431592</v>
      </c>
      <c r="I196" s="116">
        <v>2847044</v>
      </c>
    </row>
    <row r="197" spans="1:9">
      <c r="A197" s="100" t="s">
        <v>356</v>
      </c>
      <c r="B197" s="100" t="s">
        <v>203</v>
      </c>
      <c r="C197" s="100" t="s">
        <v>184</v>
      </c>
      <c r="D197" s="100" t="s">
        <v>505</v>
      </c>
      <c r="E197" s="187" t="s">
        <v>163</v>
      </c>
      <c r="F197" s="116">
        <v>1284802</v>
      </c>
      <c r="G197" s="103">
        <v>1780576</v>
      </c>
      <c r="H197" s="103">
        <v>-495774</v>
      </c>
      <c r="I197" s="116">
        <v>2027635</v>
      </c>
    </row>
    <row r="198" spans="1:9">
      <c r="A198" s="100" t="s">
        <v>356</v>
      </c>
      <c r="B198" s="100" t="s">
        <v>203</v>
      </c>
      <c r="C198" s="100" t="s">
        <v>184</v>
      </c>
      <c r="D198" s="100" t="s">
        <v>506</v>
      </c>
      <c r="E198" s="187" t="s">
        <v>635</v>
      </c>
      <c r="F198" s="116">
        <v>237433</v>
      </c>
      <c r="G198" s="103">
        <v>310149</v>
      </c>
      <c r="H198" s="103">
        <v>-72716</v>
      </c>
      <c r="I198" s="116">
        <v>182973</v>
      </c>
    </row>
    <row r="199" spans="1:9">
      <c r="A199" s="100" t="s">
        <v>356</v>
      </c>
      <c r="B199" s="100" t="s">
        <v>203</v>
      </c>
      <c r="C199" s="100" t="s">
        <v>353</v>
      </c>
      <c r="D199" s="100" t="s">
        <v>507</v>
      </c>
      <c r="E199" s="187" t="s">
        <v>636</v>
      </c>
      <c r="F199" s="116">
        <v>57784437</v>
      </c>
      <c r="G199" s="103">
        <v>65315739</v>
      </c>
      <c r="H199" s="103">
        <v>-7531302</v>
      </c>
      <c r="I199" s="116">
        <v>64336411</v>
      </c>
    </row>
    <row r="200" spans="1:9">
      <c r="A200" s="100" t="s">
        <v>356</v>
      </c>
      <c r="B200" s="100" t="s">
        <v>203</v>
      </c>
      <c r="C200" s="100" t="s">
        <v>353</v>
      </c>
      <c r="D200" s="100" t="s">
        <v>508</v>
      </c>
      <c r="E200" s="187" t="s">
        <v>164</v>
      </c>
      <c r="F200" s="116">
        <v>13518550</v>
      </c>
      <c r="G200" s="103">
        <v>18154149</v>
      </c>
      <c r="H200" s="103">
        <v>-4635599</v>
      </c>
      <c r="I200" s="116">
        <v>16435515</v>
      </c>
    </row>
    <row r="201" spans="1:9">
      <c r="A201" s="100" t="s">
        <v>356</v>
      </c>
      <c r="B201" s="100" t="s">
        <v>203</v>
      </c>
      <c r="C201" s="100" t="s">
        <v>353</v>
      </c>
      <c r="D201" s="100" t="s">
        <v>509</v>
      </c>
      <c r="E201" s="187" t="s">
        <v>165</v>
      </c>
      <c r="F201" s="103">
        <v>848750</v>
      </c>
      <c r="G201" s="116">
        <v>1078414</v>
      </c>
      <c r="H201" s="103">
        <v>-229664</v>
      </c>
      <c r="I201" s="116">
        <v>787081</v>
      </c>
    </row>
    <row r="202" spans="1:9">
      <c r="A202" s="100" t="s">
        <v>356</v>
      </c>
      <c r="B202" s="100" t="s">
        <v>203</v>
      </c>
      <c r="C202" s="100" t="s">
        <v>353</v>
      </c>
      <c r="D202" s="100" t="s">
        <v>510</v>
      </c>
      <c r="E202" s="187" t="s">
        <v>166</v>
      </c>
      <c r="F202" s="103">
        <v>8431800</v>
      </c>
      <c r="G202" s="116">
        <v>10880335</v>
      </c>
      <c r="H202" s="103">
        <v>-2448535</v>
      </c>
      <c r="I202" s="116">
        <v>9874265</v>
      </c>
    </row>
    <row r="203" spans="1:9">
      <c r="A203" s="100" t="s">
        <v>356</v>
      </c>
      <c r="B203" s="100" t="s">
        <v>203</v>
      </c>
      <c r="C203" s="100" t="s">
        <v>353</v>
      </c>
      <c r="D203" s="100" t="s">
        <v>744</v>
      </c>
      <c r="E203" s="187" t="s">
        <v>1135</v>
      </c>
      <c r="F203" s="103">
        <v>850000</v>
      </c>
      <c r="G203" s="103">
        <v>883806</v>
      </c>
      <c r="H203" s="103">
        <v>-33806</v>
      </c>
      <c r="I203" s="103">
        <v>1534289</v>
      </c>
    </row>
    <row r="204" spans="1:9">
      <c r="A204" s="100" t="s">
        <v>356</v>
      </c>
      <c r="B204" s="100" t="s">
        <v>203</v>
      </c>
      <c r="C204" s="100" t="s">
        <v>353</v>
      </c>
      <c r="D204" s="100" t="s">
        <v>745</v>
      </c>
      <c r="E204" s="187" t="s">
        <v>1136</v>
      </c>
      <c r="F204" s="103">
        <v>1275000</v>
      </c>
      <c r="G204" s="116">
        <v>910951</v>
      </c>
      <c r="H204" s="103">
        <v>364049</v>
      </c>
      <c r="I204" s="103">
        <v>1474369</v>
      </c>
    </row>
    <row r="205" spans="1:9">
      <c r="A205" s="100" t="s">
        <v>356</v>
      </c>
      <c r="B205" s="100" t="s">
        <v>203</v>
      </c>
      <c r="C205" s="100" t="s">
        <v>353</v>
      </c>
      <c r="D205" s="100" t="s">
        <v>746</v>
      </c>
      <c r="E205" s="187" t="s">
        <v>1137</v>
      </c>
      <c r="F205" s="103">
        <v>21250</v>
      </c>
      <c r="G205" s="103">
        <v>14460</v>
      </c>
      <c r="H205" s="103">
        <v>6790</v>
      </c>
      <c r="I205" s="103">
        <v>47632</v>
      </c>
    </row>
    <row r="206" spans="1:9">
      <c r="A206" s="100" t="s">
        <v>356</v>
      </c>
      <c r="B206" s="100" t="s">
        <v>203</v>
      </c>
      <c r="C206" s="100" t="s">
        <v>353</v>
      </c>
      <c r="D206" s="100" t="s">
        <v>747</v>
      </c>
      <c r="E206" s="187" t="s">
        <v>1138</v>
      </c>
      <c r="F206" s="103">
        <v>127500</v>
      </c>
      <c r="G206" s="103">
        <v>60955</v>
      </c>
      <c r="H206" s="103">
        <v>66545</v>
      </c>
      <c r="I206" s="103">
        <v>85792</v>
      </c>
    </row>
    <row r="207" spans="1:9">
      <c r="A207" s="100" t="s">
        <v>356</v>
      </c>
      <c r="B207" s="100" t="s">
        <v>203</v>
      </c>
      <c r="C207" s="100" t="s">
        <v>356</v>
      </c>
      <c r="D207" s="100" t="s">
        <v>511</v>
      </c>
      <c r="E207" s="102" t="s">
        <v>637</v>
      </c>
      <c r="F207" s="103">
        <v>31500</v>
      </c>
      <c r="G207" s="103">
        <v>36756</v>
      </c>
      <c r="H207" s="103">
        <v>-5256</v>
      </c>
      <c r="I207" s="103">
        <v>43820</v>
      </c>
    </row>
    <row r="208" spans="1:9">
      <c r="A208" s="100" t="s">
        <v>356</v>
      </c>
      <c r="B208" s="100" t="s">
        <v>203</v>
      </c>
      <c r="C208" s="100" t="s">
        <v>356</v>
      </c>
      <c r="D208" s="100" t="s">
        <v>512</v>
      </c>
      <c r="E208" s="102" t="s">
        <v>167</v>
      </c>
      <c r="F208" s="103">
        <v>11740</v>
      </c>
      <c r="G208" s="103">
        <v>5199</v>
      </c>
      <c r="H208" s="103">
        <v>6541</v>
      </c>
      <c r="I208" s="116"/>
    </row>
    <row r="209" spans="1:9">
      <c r="A209" s="100" t="s">
        <v>356</v>
      </c>
      <c r="B209" s="100" t="s">
        <v>203</v>
      </c>
      <c r="C209" s="100" t="s">
        <v>356</v>
      </c>
      <c r="D209" s="100" t="s">
        <v>513</v>
      </c>
      <c r="E209" s="102" t="s">
        <v>638</v>
      </c>
      <c r="F209" s="103">
        <v>375107</v>
      </c>
      <c r="G209" s="103">
        <v>500155</v>
      </c>
      <c r="H209" s="103">
        <v>-125048</v>
      </c>
      <c r="I209" s="103">
        <v>1473906</v>
      </c>
    </row>
    <row r="210" spans="1:9">
      <c r="A210" s="100" t="s">
        <v>356</v>
      </c>
      <c r="B210" s="100" t="s">
        <v>203</v>
      </c>
      <c r="C210" s="100" t="s">
        <v>369</v>
      </c>
      <c r="D210" s="100" t="s">
        <v>495</v>
      </c>
      <c r="E210" s="102" t="s">
        <v>630</v>
      </c>
      <c r="F210" s="103">
        <v>60000</v>
      </c>
      <c r="G210" s="103">
        <v>31859</v>
      </c>
      <c r="H210" s="103">
        <v>28141</v>
      </c>
      <c r="I210" s="103">
        <v>65676</v>
      </c>
    </row>
    <row r="211" spans="1:9">
      <c r="A211" s="100" t="s">
        <v>356</v>
      </c>
      <c r="B211" s="100" t="s">
        <v>203</v>
      </c>
      <c r="C211" s="100" t="s">
        <v>369</v>
      </c>
      <c r="D211" s="100" t="s">
        <v>507</v>
      </c>
      <c r="E211" s="102" t="s">
        <v>636</v>
      </c>
      <c r="F211" s="103">
        <v>160000</v>
      </c>
      <c r="G211" s="103">
        <v>68575</v>
      </c>
      <c r="H211" s="103">
        <v>91425</v>
      </c>
      <c r="I211" s="103">
        <v>98563</v>
      </c>
    </row>
    <row r="212" spans="1:9">
      <c r="A212" s="100" t="s">
        <v>356</v>
      </c>
      <c r="B212" s="100" t="s">
        <v>203</v>
      </c>
      <c r="C212" s="100" t="s">
        <v>514</v>
      </c>
      <c r="D212" s="100" t="s">
        <v>483</v>
      </c>
      <c r="E212" s="187" t="s">
        <v>1043</v>
      </c>
      <c r="F212" s="116">
        <v>1682219</v>
      </c>
      <c r="G212" s="103">
        <v>1548694</v>
      </c>
      <c r="H212" s="103">
        <v>133525</v>
      </c>
      <c r="I212" s="116">
        <v>2071555</v>
      </c>
    </row>
    <row r="213" spans="1:9">
      <c r="A213" s="100" t="s">
        <v>356</v>
      </c>
      <c r="B213" s="100" t="s">
        <v>203</v>
      </c>
      <c r="C213" s="100" t="s">
        <v>514</v>
      </c>
      <c r="D213" s="100" t="s">
        <v>515</v>
      </c>
      <c r="E213" s="102" t="s">
        <v>168</v>
      </c>
      <c r="F213" s="116">
        <v>1200000</v>
      </c>
      <c r="G213" s="103">
        <v>917433</v>
      </c>
      <c r="H213" s="103">
        <v>282567</v>
      </c>
      <c r="I213" s="116">
        <v>1076093</v>
      </c>
    </row>
    <row r="214" spans="1:9">
      <c r="A214" s="100" t="s">
        <v>356</v>
      </c>
      <c r="B214" s="100" t="s">
        <v>203</v>
      </c>
      <c r="C214" s="100" t="s">
        <v>514</v>
      </c>
      <c r="D214" s="100" t="s">
        <v>884</v>
      </c>
      <c r="E214" s="102" t="s">
        <v>885</v>
      </c>
      <c r="F214" s="116">
        <v>280791</v>
      </c>
      <c r="G214" s="103">
        <v>428147</v>
      </c>
      <c r="H214" s="103">
        <v>-147356</v>
      </c>
      <c r="I214" s="116">
        <v>413006</v>
      </c>
    </row>
    <row r="215" spans="1:9">
      <c r="A215" s="100" t="s">
        <v>356</v>
      </c>
      <c r="B215" s="100" t="s">
        <v>184</v>
      </c>
      <c r="C215" s="100" t="s">
        <v>185</v>
      </c>
      <c r="D215" s="100" t="s">
        <v>516</v>
      </c>
      <c r="E215" s="102" t="s">
        <v>639</v>
      </c>
      <c r="F215" s="116">
        <v>1043600</v>
      </c>
      <c r="G215" s="103">
        <v>1415304</v>
      </c>
      <c r="H215" s="103">
        <v>-371704</v>
      </c>
      <c r="I215" s="116">
        <v>2001148</v>
      </c>
    </row>
    <row r="216" spans="1:9">
      <c r="A216" s="100" t="s">
        <v>356</v>
      </c>
      <c r="B216" s="100" t="s">
        <v>184</v>
      </c>
      <c r="C216" s="100" t="s">
        <v>185</v>
      </c>
      <c r="D216" s="100" t="s">
        <v>517</v>
      </c>
      <c r="E216" s="187" t="s">
        <v>640</v>
      </c>
      <c r="F216" s="116"/>
      <c r="G216" s="103"/>
      <c r="H216" s="103">
        <v>0</v>
      </c>
      <c r="I216" s="116">
        <v>44310</v>
      </c>
    </row>
    <row r="217" spans="1:9">
      <c r="A217" s="100" t="s">
        <v>356</v>
      </c>
      <c r="B217" s="100" t="s">
        <v>184</v>
      </c>
      <c r="C217" s="100" t="s">
        <v>185</v>
      </c>
      <c r="D217" s="100" t="s">
        <v>518</v>
      </c>
      <c r="E217" s="187" t="s">
        <v>641</v>
      </c>
      <c r="F217" s="116"/>
      <c r="G217" s="103"/>
      <c r="H217" s="103">
        <v>0</v>
      </c>
      <c r="I217" s="116"/>
    </row>
    <row r="218" spans="1:9">
      <c r="A218" s="100" t="s">
        <v>356</v>
      </c>
      <c r="B218" s="100" t="s">
        <v>184</v>
      </c>
      <c r="C218" s="100" t="s">
        <v>185</v>
      </c>
      <c r="D218" s="100" t="s">
        <v>519</v>
      </c>
      <c r="E218" s="187" t="s">
        <v>642</v>
      </c>
      <c r="F218" s="116">
        <v>437100</v>
      </c>
      <c r="G218" s="103">
        <v>648675</v>
      </c>
      <c r="H218" s="103">
        <v>-211575</v>
      </c>
      <c r="I218" s="116">
        <v>1343997</v>
      </c>
    </row>
    <row r="219" spans="1:9">
      <c r="A219" s="100" t="s">
        <v>356</v>
      </c>
      <c r="B219" s="100" t="s">
        <v>184</v>
      </c>
      <c r="C219" s="100" t="s">
        <v>185</v>
      </c>
      <c r="D219" s="100" t="s">
        <v>932</v>
      </c>
      <c r="E219" s="187" t="s">
        <v>933</v>
      </c>
      <c r="F219" s="116">
        <v>130000</v>
      </c>
      <c r="G219" s="103">
        <v>145227</v>
      </c>
      <c r="H219" s="103">
        <v>-15227</v>
      </c>
      <c r="I219" s="116">
        <v>217753</v>
      </c>
    </row>
    <row r="220" spans="1:9">
      <c r="A220" s="100" t="s">
        <v>356</v>
      </c>
      <c r="B220" s="100" t="s">
        <v>184</v>
      </c>
      <c r="C220" s="100" t="s">
        <v>185</v>
      </c>
      <c r="D220" s="100" t="s">
        <v>886</v>
      </c>
      <c r="E220" s="187" t="s">
        <v>887</v>
      </c>
      <c r="F220" s="116"/>
      <c r="G220" s="103">
        <v>48191</v>
      </c>
      <c r="H220" s="103">
        <v>-48191</v>
      </c>
      <c r="I220" s="116">
        <v>2000</v>
      </c>
    </row>
    <row r="221" spans="1:9">
      <c r="A221" s="100" t="s">
        <v>356</v>
      </c>
      <c r="B221" s="100" t="s">
        <v>184</v>
      </c>
      <c r="C221" s="100" t="s">
        <v>185</v>
      </c>
      <c r="D221" s="100" t="s">
        <v>888</v>
      </c>
      <c r="E221" s="187" t="s">
        <v>889</v>
      </c>
      <c r="F221" s="116">
        <v>5100</v>
      </c>
      <c r="G221" s="103"/>
      <c r="H221" s="103">
        <v>5100</v>
      </c>
      <c r="I221" s="116">
        <v>5800</v>
      </c>
    </row>
    <row r="222" spans="1:9">
      <c r="A222" s="100" t="s">
        <v>356</v>
      </c>
      <c r="B222" s="100" t="s">
        <v>184</v>
      </c>
      <c r="C222" s="100" t="s">
        <v>185</v>
      </c>
      <c r="D222" s="100" t="s">
        <v>1139</v>
      </c>
      <c r="E222" s="187" t="s">
        <v>1140</v>
      </c>
      <c r="F222" s="116"/>
      <c r="G222" s="103">
        <v>71380</v>
      </c>
      <c r="H222" s="103">
        <v>-71380</v>
      </c>
      <c r="I222" s="116"/>
    </row>
    <row r="223" spans="1:9">
      <c r="A223" s="100" t="s">
        <v>356</v>
      </c>
      <c r="B223" s="100" t="s">
        <v>184</v>
      </c>
      <c r="C223" s="100" t="s">
        <v>185</v>
      </c>
      <c r="D223" s="100" t="s">
        <v>890</v>
      </c>
      <c r="E223" s="187" t="s">
        <v>891</v>
      </c>
      <c r="F223" s="116">
        <v>500</v>
      </c>
      <c r="G223" s="103">
        <v>16170</v>
      </c>
      <c r="H223" s="103">
        <v>-15670</v>
      </c>
      <c r="I223" s="116"/>
    </row>
    <row r="224" spans="1:9">
      <c r="A224" s="100" t="s">
        <v>356</v>
      </c>
      <c r="B224" s="100" t="s">
        <v>184</v>
      </c>
      <c r="C224" s="100" t="s">
        <v>185</v>
      </c>
      <c r="D224" s="100" t="s">
        <v>534</v>
      </c>
      <c r="E224" s="187" t="s">
        <v>656</v>
      </c>
      <c r="F224" s="116">
        <v>648000</v>
      </c>
      <c r="G224" s="103">
        <v>293797</v>
      </c>
      <c r="H224" s="103">
        <v>354203</v>
      </c>
      <c r="I224" s="116">
        <v>23534</v>
      </c>
    </row>
    <row r="225" spans="1:9">
      <c r="A225" s="100" t="s">
        <v>356</v>
      </c>
      <c r="B225" s="100" t="s">
        <v>184</v>
      </c>
      <c r="C225" s="100" t="s">
        <v>185</v>
      </c>
      <c r="D225" s="100" t="s">
        <v>536</v>
      </c>
      <c r="E225" s="187" t="s">
        <v>178</v>
      </c>
      <c r="F225" s="116"/>
      <c r="G225" s="103">
        <v>0</v>
      </c>
      <c r="H225" s="103">
        <v>0</v>
      </c>
      <c r="I225" s="116"/>
    </row>
    <row r="226" spans="1:9">
      <c r="A226" s="100" t="s">
        <v>356</v>
      </c>
      <c r="B226" s="100" t="s">
        <v>184</v>
      </c>
      <c r="C226" s="100" t="s">
        <v>192</v>
      </c>
      <c r="D226" s="100" t="s">
        <v>517</v>
      </c>
      <c r="E226" s="187" t="s">
        <v>640</v>
      </c>
      <c r="F226" s="103">
        <v>16000</v>
      </c>
      <c r="G226" s="103">
        <v>6400</v>
      </c>
      <c r="H226" s="103">
        <v>9600</v>
      </c>
      <c r="I226" s="116">
        <v>17568</v>
      </c>
    </row>
    <row r="227" spans="1:9">
      <c r="A227" s="100" t="s">
        <v>356</v>
      </c>
      <c r="B227" s="100" t="s">
        <v>184</v>
      </c>
      <c r="C227" s="100" t="s">
        <v>203</v>
      </c>
      <c r="D227" s="100" t="s">
        <v>520</v>
      </c>
      <c r="E227" s="187" t="s">
        <v>643</v>
      </c>
      <c r="F227" s="103">
        <v>60100</v>
      </c>
      <c r="G227" s="116">
        <v>44078</v>
      </c>
      <c r="H227" s="103">
        <v>16022</v>
      </c>
      <c r="I227" s="116">
        <v>75625</v>
      </c>
    </row>
    <row r="228" spans="1:9">
      <c r="A228" s="100" t="s">
        <v>356</v>
      </c>
      <c r="B228" s="100" t="s">
        <v>184</v>
      </c>
      <c r="C228" s="100" t="s">
        <v>203</v>
      </c>
      <c r="D228" s="100" t="s">
        <v>521</v>
      </c>
      <c r="E228" s="187" t="s">
        <v>644</v>
      </c>
      <c r="F228" s="103">
        <v>34000</v>
      </c>
      <c r="G228" s="103">
        <v>73249</v>
      </c>
      <c r="H228" s="103">
        <v>-39249</v>
      </c>
      <c r="I228" s="103">
        <v>131996</v>
      </c>
    </row>
    <row r="229" spans="1:9">
      <c r="A229" s="100" t="s">
        <v>356</v>
      </c>
      <c r="B229" s="100" t="s">
        <v>184</v>
      </c>
      <c r="C229" s="100" t="s">
        <v>203</v>
      </c>
      <c r="D229" s="100" t="s">
        <v>522</v>
      </c>
      <c r="E229" s="187" t="s">
        <v>645</v>
      </c>
      <c r="F229" s="103">
        <v>93000</v>
      </c>
      <c r="G229" s="103">
        <v>10706</v>
      </c>
      <c r="H229" s="103">
        <v>82294</v>
      </c>
      <c r="I229" s="103">
        <v>296754</v>
      </c>
    </row>
    <row r="230" spans="1:9">
      <c r="A230" s="100" t="s">
        <v>356</v>
      </c>
      <c r="B230" s="100" t="s">
        <v>184</v>
      </c>
      <c r="C230" s="100" t="s">
        <v>203</v>
      </c>
      <c r="D230" s="100" t="s">
        <v>523</v>
      </c>
      <c r="E230" s="187" t="s">
        <v>646</v>
      </c>
      <c r="F230" s="103">
        <v>210000</v>
      </c>
      <c r="G230" s="103">
        <v>320044</v>
      </c>
      <c r="H230" s="103">
        <v>-110044</v>
      </c>
      <c r="I230" s="103">
        <v>780187</v>
      </c>
    </row>
    <row r="231" spans="1:9">
      <c r="A231" s="100" t="s">
        <v>356</v>
      </c>
      <c r="B231" s="100" t="s">
        <v>184</v>
      </c>
      <c r="C231" s="100" t="s">
        <v>203</v>
      </c>
      <c r="D231" s="100" t="s">
        <v>808</v>
      </c>
      <c r="E231" s="187" t="s">
        <v>809</v>
      </c>
      <c r="F231" s="103">
        <v>61310</v>
      </c>
      <c r="G231" s="103">
        <v>115694</v>
      </c>
      <c r="H231" s="103">
        <v>-54384</v>
      </c>
      <c r="I231" s="103">
        <v>99498</v>
      </c>
    </row>
    <row r="232" spans="1:9">
      <c r="A232" s="100" t="s">
        <v>356</v>
      </c>
      <c r="B232" s="100" t="s">
        <v>184</v>
      </c>
      <c r="C232" s="100" t="s">
        <v>203</v>
      </c>
      <c r="D232" s="100" t="s">
        <v>810</v>
      </c>
      <c r="E232" s="187" t="s">
        <v>811</v>
      </c>
      <c r="F232" s="103">
        <v>90058</v>
      </c>
      <c r="G232" s="116">
        <v>121975</v>
      </c>
      <c r="H232" s="103">
        <v>-31917</v>
      </c>
      <c r="I232" s="116">
        <v>171110</v>
      </c>
    </row>
    <row r="233" spans="1:9">
      <c r="A233" s="100" t="s">
        <v>356</v>
      </c>
      <c r="B233" s="100" t="s">
        <v>184</v>
      </c>
      <c r="C233" s="100" t="s">
        <v>203</v>
      </c>
      <c r="D233" s="100" t="s">
        <v>812</v>
      </c>
      <c r="E233" s="187" t="s">
        <v>813</v>
      </c>
      <c r="F233" s="103">
        <v>79855</v>
      </c>
      <c r="G233" s="103">
        <v>68366</v>
      </c>
      <c r="H233" s="103">
        <v>11489</v>
      </c>
      <c r="I233" s="103">
        <v>46907</v>
      </c>
    </row>
    <row r="234" spans="1:9">
      <c r="A234" s="100" t="s">
        <v>356</v>
      </c>
      <c r="B234" s="100" t="s">
        <v>184</v>
      </c>
      <c r="C234" s="100" t="s">
        <v>203</v>
      </c>
      <c r="D234" s="100" t="s">
        <v>814</v>
      </c>
      <c r="E234" s="187" t="s">
        <v>813</v>
      </c>
      <c r="F234" s="103">
        <v>121790</v>
      </c>
      <c r="G234" s="103">
        <v>80451</v>
      </c>
      <c r="H234" s="103">
        <v>41339</v>
      </c>
      <c r="I234" s="103">
        <v>14245</v>
      </c>
    </row>
    <row r="235" spans="1:9">
      <c r="A235" s="100" t="s">
        <v>356</v>
      </c>
      <c r="B235" s="100" t="s">
        <v>184</v>
      </c>
      <c r="C235" s="100" t="s">
        <v>203</v>
      </c>
      <c r="D235" s="100" t="s">
        <v>815</v>
      </c>
      <c r="E235" s="187" t="s">
        <v>816</v>
      </c>
      <c r="F235" s="103">
        <v>766300</v>
      </c>
      <c r="G235" s="103">
        <v>1221835</v>
      </c>
      <c r="H235" s="103">
        <v>-455535</v>
      </c>
      <c r="I235" s="103">
        <v>394216</v>
      </c>
    </row>
    <row r="236" spans="1:9">
      <c r="A236" s="100" t="s">
        <v>356</v>
      </c>
      <c r="B236" s="100" t="s">
        <v>184</v>
      </c>
      <c r="C236" s="100" t="s">
        <v>203</v>
      </c>
      <c r="D236" s="100" t="s">
        <v>817</v>
      </c>
      <c r="E236" s="187" t="s">
        <v>1141</v>
      </c>
      <c r="F236" s="116">
        <v>36976</v>
      </c>
      <c r="G236" s="116">
        <v>101474</v>
      </c>
      <c r="H236" s="103">
        <v>-64498</v>
      </c>
      <c r="I236" s="103">
        <v>80701</v>
      </c>
    </row>
    <row r="237" spans="1:9">
      <c r="A237" s="100" t="s">
        <v>356</v>
      </c>
      <c r="B237" s="100" t="s">
        <v>184</v>
      </c>
      <c r="C237" s="100" t="s">
        <v>203</v>
      </c>
      <c r="D237" s="100" t="s">
        <v>892</v>
      </c>
      <c r="E237" s="187" t="s">
        <v>893</v>
      </c>
      <c r="F237" s="103">
        <v>155000</v>
      </c>
      <c r="G237" s="103">
        <v>596694</v>
      </c>
      <c r="H237" s="103">
        <v>-441694</v>
      </c>
      <c r="I237" s="103">
        <v>58794</v>
      </c>
    </row>
    <row r="238" spans="1:9">
      <c r="A238" s="100" t="s">
        <v>356</v>
      </c>
      <c r="B238" s="100" t="s">
        <v>184</v>
      </c>
      <c r="C238" s="100" t="s">
        <v>203</v>
      </c>
      <c r="D238" s="100" t="s">
        <v>818</v>
      </c>
      <c r="E238" s="187" t="s">
        <v>1142</v>
      </c>
      <c r="F238" s="103">
        <v>209023</v>
      </c>
      <c r="G238" s="103">
        <v>292279</v>
      </c>
      <c r="H238" s="103">
        <v>-83256</v>
      </c>
      <c r="I238" s="103">
        <v>403615</v>
      </c>
    </row>
    <row r="239" spans="1:9">
      <c r="A239" s="100" t="s">
        <v>356</v>
      </c>
      <c r="B239" s="100" t="s">
        <v>184</v>
      </c>
      <c r="C239" s="100" t="s">
        <v>203</v>
      </c>
      <c r="D239" s="100" t="s">
        <v>819</v>
      </c>
      <c r="E239" s="187" t="s">
        <v>1143</v>
      </c>
      <c r="F239" s="103">
        <v>252533</v>
      </c>
      <c r="G239" s="103">
        <v>165790</v>
      </c>
      <c r="H239" s="103">
        <v>86743</v>
      </c>
      <c r="I239" s="103">
        <v>38253</v>
      </c>
    </row>
    <row r="240" spans="1:9">
      <c r="A240" s="100" t="s">
        <v>356</v>
      </c>
      <c r="B240" s="100" t="s">
        <v>184</v>
      </c>
      <c r="C240" s="100" t="s">
        <v>203</v>
      </c>
      <c r="D240" s="100" t="s">
        <v>894</v>
      </c>
      <c r="E240" s="187" t="s">
        <v>1144</v>
      </c>
      <c r="F240" s="103">
        <v>15000</v>
      </c>
      <c r="G240" s="103">
        <v>17969</v>
      </c>
      <c r="H240" s="103">
        <v>-2969</v>
      </c>
      <c r="I240" s="103">
        <v>94433</v>
      </c>
    </row>
    <row r="241" spans="1:9">
      <c r="A241" s="100" t="s">
        <v>356</v>
      </c>
      <c r="B241" s="100" t="s">
        <v>184</v>
      </c>
      <c r="C241" s="100" t="s">
        <v>203</v>
      </c>
      <c r="D241" s="100" t="s">
        <v>820</v>
      </c>
      <c r="E241" s="187" t="s">
        <v>821</v>
      </c>
      <c r="F241" s="103">
        <v>34792</v>
      </c>
      <c r="G241" s="103">
        <v>44256</v>
      </c>
      <c r="H241" s="103">
        <v>-9464</v>
      </c>
      <c r="I241" s="103">
        <v>18531</v>
      </c>
    </row>
    <row r="242" spans="1:9">
      <c r="A242" s="100" t="s">
        <v>356</v>
      </c>
      <c r="B242" s="100" t="s">
        <v>184</v>
      </c>
      <c r="C242" s="100" t="s">
        <v>203</v>
      </c>
      <c r="D242" s="100" t="s">
        <v>895</v>
      </c>
      <c r="E242" s="187" t="s">
        <v>1145</v>
      </c>
      <c r="F242" s="103">
        <v>14350</v>
      </c>
      <c r="G242" s="103">
        <v>184208</v>
      </c>
      <c r="H242" s="103">
        <v>-169858</v>
      </c>
      <c r="I242" s="103">
        <v>49810</v>
      </c>
    </row>
    <row r="243" spans="1:9">
      <c r="A243" s="100" t="s">
        <v>356</v>
      </c>
      <c r="B243" s="100" t="s">
        <v>184</v>
      </c>
      <c r="C243" s="100" t="s">
        <v>203</v>
      </c>
      <c r="D243" s="100" t="s">
        <v>896</v>
      </c>
      <c r="E243" s="187" t="s">
        <v>1146</v>
      </c>
      <c r="F243" s="103">
        <v>153163</v>
      </c>
      <c r="G243" s="116">
        <v>28170</v>
      </c>
      <c r="H243" s="103">
        <v>124993</v>
      </c>
      <c r="I243" s="103">
        <v>90642</v>
      </c>
    </row>
    <row r="244" spans="1:9">
      <c r="A244" s="100" t="s">
        <v>356</v>
      </c>
      <c r="B244" s="100" t="s">
        <v>184</v>
      </c>
      <c r="C244" s="100" t="s">
        <v>203</v>
      </c>
      <c r="D244" s="100" t="s">
        <v>822</v>
      </c>
      <c r="E244" s="187" t="s">
        <v>1147</v>
      </c>
      <c r="F244" s="103">
        <v>35348</v>
      </c>
      <c r="G244" s="103">
        <v>36973</v>
      </c>
      <c r="H244" s="103">
        <v>-1625</v>
      </c>
      <c r="I244" s="103">
        <v>105451</v>
      </c>
    </row>
    <row r="245" spans="1:9">
      <c r="A245" s="100" t="s">
        <v>356</v>
      </c>
      <c r="B245" s="100" t="s">
        <v>184</v>
      </c>
      <c r="C245" s="100" t="s">
        <v>184</v>
      </c>
      <c r="D245" s="100" t="s">
        <v>523</v>
      </c>
      <c r="E245" s="187" t="s">
        <v>646</v>
      </c>
      <c r="F245" s="103"/>
      <c r="G245" s="103"/>
      <c r="H245" s="103">
        <v>0</v>
      </c>
      <c r="I245" s="103">
        <v>7000</v>
      </c>
    </row>
    <row r="246" spans="1:9">
      <c r="A246" s="100" t="s">
        <v>356</v>
      </c>
      <c r="B246" s="100" t="s">
        <v>184</v>
      </c>
      <c r="C246" s="100" t="s">
        <v>353</v>
      </c>
      <c r="D246" s="100" t="s">
        <v>524</v>
      </c>
      <c r="E246" s="187" t="s">
        <v>647</v>
      </c>
      <c r="F246" s="103">
        <v>33800</v>
      </c>
      <c r="G246" s="103">
        <v>164019</v>
      </c>
      <c r="H246" s="103">
        <v>-130219</v>
      </c>
      <c r="I246" s="103">
        <v>90437</v>
      </c>
    </row>
    <row r="247" spans="1:9">
      <c r="A247" s="100" t="s">
        <v>356</v>
      </c>
      <c r="B247" s="100" t="s">
        <v>184</v>
      </c>
      <c r="C247" s="100" t="s">
        <v>353</v>
      </c>
      <c r="D247" s="100" t="s">
        <v>525</v>
      </c>
      <c r="E247" s="187" t="s">
        <v>648</v>
      </c>
      <c r="F247" s="103">
        <v>3450</v>
      </c>
      <c r="G247" s="103"/>
      <c r="H247" s="103">
        <v>3450</v>
      </c>
      <c r="I247" s="103">
        <v>23552</v>
      </c>
    </row>
    <row r="248" spans="1:9">
      <c r="A248" s="100" t="s">
        <v>356</v>
      </c>
      <c r="B248" s="100" t="s">
        <v>184</v>
      </c>
      <c r="C248" s="100" t="s">
        <v>353</v>
      </c>
      <c r="D248" s="100" t="s">
        <v>526</v>
      </c>
      <c r="E248" s="187" t="s">
        <v>649</v>
      </c>
      <c r="F248" s="116">
        <v>2197600</v>
      </c>
      <c r="G248" s="103">
        <v>4385430</v>
      </c>
      <c r="H248" s="103">
        <v>-2187830</v>
      </c>
      <c r="I248" s="103">
        <v>3383803</v>
      </c>
    </row>
    <row r="249" spans="1:9">
      <c r="A249" s="100" t="s">
        <v>356</v>
      </c>
      <c r="B249" s="100" t="s">
        <v>184</v>
      </c>
      <c r="C249" s="100" t="s">
        <v>353</v>
      </c>
      <c r="D249" s="100" t="s">
        <v>527</v>
      </c>
      <c r="E249" s="187" t="s">
        <v>650</v>
      </c>
      <c r="F249" s="103">
        <v>570500</v>
      </c>
      <c r="G249" s="103">
        <v>554980</v>
      </c>
      <c r="H249" s="103">
        <v>15520</v>
      </c>
      <c r="I249" s="103">
        <v>898006</v>
      </c>
    </row>
    <row r="250" spans="1:9">
      <c r="A250" s="100" t="s">
        <v>356</v>
      </c>
      <c r="B250" s="100" t="s">
        <v>184</v>
      </c>
      <c r="C250" s="100" t="s">
        <v>353</v>
      </c>
      <c r="D250" s="100" t="s">
        <v>528</v>
      </c>
      <c r="E250" s="187" t="s">
        <v>651</v>
      </c>
      <c r="F250" s="103">
        <v>139000</v>
      </c>
      <c r="G250" s="103">
        <v>151963</v>
      </c>
      <c r="H250" s="103">
        <v>-12963</v>
      </c>
      <c r="I250" s="103">
        <v>229172</v>
      </c>
    </row>
    <row r="251" spans="1:9">
      <c r="A251" s="100" t="s">
        <v>356</v>
      </c>
      <c r="B251" s="100" t="s">
        <v>184</v>
      </c>
      <c r="C251" s="100" t="s">
        <v>353</v>
      </c>
      <c r="D251" s="100" t="s">
        <v>529</v>
      </c>
      <c r="E251" s="187" t="s">
        <v>652</v>
      </c>
      <c r="F251" s="103">
        <v>347300</v>
      </c>
      <c r="G251" s="103">
        <v>707296</v>
      </c>
      <c r="H251" s="103">
        <v>-359996</v>
      </c>
      <c r="I251" s="103">
        <v>814287</v>
      </c>
    </row>
    <row r="252" spans="1:9">
      <c r="A252" s="100" t="s">
        <v>356</v>
      </c>
      <c r="B252" s="100" t="s">
        <v>184</v>
      </c>
      <c r="C252" s="100" t="s">
        <v>353</v>
      </c>
      <c r="D252" s="100" t="s">
        <v>530</v>
      </c>
      <c r="E252" s="187" t="s">
        <v>653</v>
      </c>
      <c r="F252" s="103">
        <v>34500</v>
      </c>
      <c r="G252" s="116"/>
      <c r="H252" s="103">
        <v>34500</v>
      </c>
      <c r="I252" s="103">
        <v>34959</v>
      </c>
    </row>
    <row r="253" spans="1:9">
      <c r="A253" s="100" t="s">
        <v>356</v>
      </c>
      <c r="B253" s="100" t="s">
        <v>184</v>
      </c>
      <c r="C253" s="100" t="s">
        <v>353</v>
      </c>
      <c r="D253" s="100" t="s">
        <v>531</v>
      </c>
      <c r="E253" s="187" t="s">
        <v>654</v>
      </c>
      <c r="F253" s="103">
        <v>41400</v>
      </c>
      <c r="G253" s="116">
        <v>117954</v>
      </c>
      <c r="H253" s="103">
        <v>-76554</v>
      </c>
      <c r="I253" s="116">
        <v>212712</v>
      </c>
    </row>
    <row r="254" spans="1:9">
      <c r="A254" s="100" t="s">
        <v>356</v>
      </c>
      <c r="B254" s="100" t="s">
        <v>184</v>
      </c>
      <c r="C254" s="100" t="s">
        <v>353</v>
      </c>
      <c r="D254" s="100" t="s">
        <v>823</v>
      </c>
      <c r="E254" s="187" t="s">
        <v>824</v>
      </c>
      <c r="F254" s="103">
        <v>39800</v>
      </c>
      <c r="G254" s="103">
        <v>125965</v>
      </c>
      <c r="H254" s="103">
        <v>-86165</v>
      </c>
      <c r="I254" s="103">
        <v>76970</v>
      </c>
    </row>
    <row r="255" spans="1:9">
      <c r="A255" s="100" t="s">
        <v>356</v>
      </c>
      <c r="B255" s="100" t="s">
        <v>184</v>
      </c>
      <c r="C255" s="100" t="s">
        <v>353</v>
      </c>
      <c r="D255" s="100" t="s">
        <v>825</v>
      </c>
      <c r="E255" s="187" t="s">
        <v>826</v>
      </c>
      <c r="F255" s="103">
        <v>622138</v>
      </c>
      <c r="G255" s="103">
        <v>655394</v>
      </c>
      <c r="H255" s="103">
        <v>-33256</v>
      </c>
      <c r="I255" s="103">
        <v>401143</v>
      </c>
    </row>
    <row r="256" spans="1:9">
      <c r="A256" s="100" t="s">
        <v>356</v>
      </c>
      <c r="B256" s="100" t="s">
        <v>184</v>
      </c>
      <c r="C256" s="100" t="s">
        <v>353</v>
      </c>
      <c r="D256" s="100" t="s">
        <v>827</v>
      </c>
      <c r="E256" s="187" t="s">
        <v>828</v>
      </c>
      <c r="F256" s="116">
        <v>12000</v>
      </c>
      <c r="G256" s="103">
        <v>15223</v>
      </c>
      <c r="H256" s="103">
        <v>-3223</v>
      </c>
      <c r="I256" s="103">
        <v>25593</v>
      </c>
    </row>
    <row r="257" spans="1:9">
      <c r="A257" s="100" t="s">
        <v>356</v>
      </c>
      <c r="B257" s="100" t="s">
        <v>184</v>
      </c>
      <c r="C257" s="100" t="s">
        <v>353</v>
      </c>
      <c r="D257" s="100" t="s">
        <v>829</v>
      </c>
      <c r="E257" s="187" t="s">
        <v>830</v>
      </c>
      <c r="F257" s="103">
        <v>22033</v>
      </c>
      <c r="G257" s="116">
        <v>74452</v>
      </c>
      <c r="H257" s="103">
        <v>-52419</v>
      </c>
      <c r="I257" s="103">
        <v>4966</v>
      </c>
    </row>
    <row r="258" spans="1:9">
      <c r="A258" s="100" t="s">
        <v>356</v>
      </c>
      <c r="B258" s="100" t="s">
        <v>184</v>
      </c>
      <c r="C258" s="100" t="s">
        <v>353</v>
      </c>
      <c r="D258" s="100" t="s">
        <v>831</v>
      </c>
      <c r="E258" s="187" t="s">
        <v>832</v>
      </c>
      <c r="F258" s="103">
        <v>627294</v>
      </c>
      <c r="G258" s="103">
        <v>551910</v>
      </c>
      <c r="H258" s="103">
        <v>75384</v>
      </c>
      <c r="I258" s="103">
        <v>539883</v>
      </c>
    </row>
    <row r="259" spans="1:9">
      <c r="A259" s="100" t="s">
        <v>356</v>
      </c>
      <c r="B259" s="100" t="s">
        <v>184</v>
      </c>
      <c r="C259" s="100" t="s">
        <v>353</v>
      </c>
      <c r="D259" s="100" t="s">
        <v>833</v>
      </c>
      <c r="E259" s="102" t="s">
        <v>834</v>
      </c>
      <c r="F259" s="103">
        <v>1260500</v>
      </c>
      <c r="G259" s="103">
        <v>186063</v>
      </c>
      <c r="H259" s="103">
        <v>1074437</v>
      </c>
      <c r="I259" s="103">
        <v>725789</v>
      </c>
    </row>
    <row r="260" spans="1:9">
      <c r="A260" s="100" t="s">
        <v>356</v>
      </c>
      <c r="B260" s="100" t="s">
        <v>184</v>
      </c>
      <c r="C260" s="100" t="s">
        <v>353</v>
      </c>
      <c r="D260" s="100" t="s">
        <v>835</v>
      </c>
      <c r="E260" s="102" t="s">
        <v>176</v>
      </c>
      <c r="F260" s="103">
        <v>1144129</v>
      </c>
      <c r="G260" s="103">
        <v>720952</v>
      </c>
      <c r="H260" s="103">
        <v>423177</v>
      </c>
      <c r="I260" s="103">
        <v>492877</v>
      </c>
    </row>
    <row r="261" spans="1:9">
      <c r="A261" s="100" t="s">
        <v>356</v>
      </c>
      <c r="B261" s="100" t="s">
        <v>184</v>
      </c>
      <c r="C261" s="100" t="s">
        <v>353</v>
      </c>
      <c r="D261" s="100" t="s">
        <v>836</v>
      </c>
      <c r="E261" s="102" t="s">
        <v>837</v>
      </c>
      <c r="F261" s="103">
        <v>163454</v>
      </c>
      <c r="G261" s="103">
        <v>121785</v>
      </c>
      <c r="H261" s="103">
        <v>41669</v>
      </c>
      <c r="I261" s="103">
        <v>125724</v>
      </c>
    </row>
    <row r="262" spans="1:9">
      <c r="A262" s="100" t="s">
        <v>356</v>
      </c>
      <c r="B262" s="100" t="s">
        <v>184</v>
      </c>
      <c r="C262" s="100" t="s">
        <v>353</v>
      </c>
      <c r="D262" s="100" t="s">
        <v>897</v>
      </c>
      <c r="E262" s="102" t="s">
        <v>898</v>
      </c>
      <c r="F262" s="103"/>
      <c r="G262" s="103">
        <v>1033</v>
      </c>
      <c r="H262" s="103">
        <v>-1033</v>
      </c>
      <c r="I262" s="103">
        <v>4550</v>
      </c>
    </row>
    <row r="263" spans="1:9">
      <c r="A263" s="100" t="s">
        <v>356</v>
      </c>
      <c r="B263" s="100" t="s">
        <v>184</v>
      </c>
      <c r="C263" s="100" t="s">
        <v>353</v>
      </c>
      <c r="D263" s="100" t="s">
        <v>838</v>
      </c>
      <c r="E263" s="102" t="s">
        <v>839</v>
      </c>
      <c r="F263" s="103"/>
      <c r="G263" s="103">
        <v>99494</v>
      </c>
      <c r="H263" s="103">
        <v>-99494</v>
      </c>
      <c r="I263" s="103">
        <v>70268</v>
      </c>
    </row>
    <row r="264" spans="1:9">
      <c r="A264" s="100" t="s">
        <v>356</v>
      </c>
      <c r="B264" s="100" t="s">
        <v>184</v>
      </c>
      <c r="C264" s="100" t="s">
        <v>353</v>
      </c>
      <c r="D264" s="100" t="s">
        <v>840</v>
      </c>
      <c r="E264" s="102" t="s">
        <v>841</v>
      </c>
      <c r="F264" s="103">
        <v>19874</v>
      </c>
      <c r="G264" s="103">
        <v>50041</v>
      </c>
      <c r="H264" s="103">
        <v>-30167</v>
      </c>
      <c r="I264" s="103">
        <v>35990</v>
      </c>
    </row>
    <row r="265" spans="1:9">
      <c r="A265" s="100" t="s">
        <v>356</v>
      </c>
      <c r="B265" s="100" t="s">
        <v>184</v>
      </c>
      <c r="C265" s="100" t="s">
        <v>353</v>
      </c>
      <c r="D265" s="100" t="s">
        <v>842</v>
      </c>
      <c r="E265" s="187" t="s">
        <v>843</v>
      </c>
      <c r="F265" s="103">
        <v>58815</v>
      </c>
      <c r="G265" s="103">
        <v>52008</v>
      </c>
      <c r="H265" s="103">
        <v>6807</v>
      </c>
      <c r="I265" s="103">
        <v>103536</v>
      </c>
    </row>
    <row r="266" spans="1:9">
      <c r="A266" s="100" t="s">
        <v>356</v>
      </c>
      <c r="B266" s="100" t="s">
        <v>184</v>
      </c>
      <c r="C266" s="100" t="s">
        <v>353</v>
      </c>
      <c r="D266" s="100" t="s">
        <v>844</v>
      </c>
      <c r="E266" s="102" t="s">
        <v>845</v>
      </c>
      <c r="F266" s="103">
        <v>213000</v>
      </c>
      <c r="G266" s="103">
        <v>6828</v>
      </c>
      <c r="H266" s="103">
        <v>206172</v>
      </c>
      <c r="I266" s="103">
        <v>1681</v>
      </c>
    </row>
    <row r="267" spans="1:9">
      <c r="A267" s="100" t="s">
        <v>356</v>
      </c>
      <c r="B267" s="100" t="s">
        <v>184</v>
      </c>
      <c r="C267" s="100" t="s">
        <v>353</v>
      </c>
      <c r="D267" s="100" t="s">
        <v>846</v>
      </c>
      <c r="E267" s="187" t="s">
        <v>847</v>
      </c>
      <c r="F267" s="103">
        <v>451922</v>
      </c>
      <c r="G267" s="103">
        <v>805787</v>
      </c>
      <c r="H267" s="103">
        <v>-353865</v>
      </c>
      <c r="I267" s="103">
        <v>460826</v>
      </c>
    </row>
    <row r="268" spans="1:9">
      <c r="A268" s="100" t="s">
        <v>356</v>
      </c>
      <c r="B268" s="100" t="s">
        <v>184</v>
      </c>
      <c r="C268" s="100" t="s">
        <v>353</v>
      </c>
      <c r="D268" s="100" t="s">
        <v>536</v>
      </c>
      <c r="E268" s="187" t="s">
        <v>178</v>
      </c>
      <c r="F268" s="103">
        <v>935315</v>
      </c>
      <c r="G268" s="103">
        <v>926472</v>
      </c>
      <c r="H268" s="103">
        <v>8843</v>
      </c>
      <c r="I268" s="103">
        <v>1136973</v>
      </c>
    </row>
    <row r="269" spans="1:9">
      <c r="A269" s="100" t="s">
        <v>356</v>
      </c>
      <c r="B269" s="100" t="s">
        <v>184</v>
      </c>
      <c r="C269" s="100" t="s">
        <v>356</v>
      </c>
      <c r="D269" s="100" t="s">
        <v>529</v>
      </c>
      <c r="E269" s="102" t="s">
        <v>652</v>
      </c>
      <c r="F269" s="103">
        <v>131100</v>
      </c>
      <c r="G269" s="103">
        <v>95838</v>
      </c>
      <c r="H269" s="103">
        <v>35262</v>
      </c>
      <c r="I269" s="103">
        <v>79401</v>
      </c>
    </row>
    <row r="270" spans="1:9">
      <c r="A270" s="100" t="s">
        <v>356</v>
      </c>
      <c r="B270" s="100" t="s">
        <v>184</v>
      </c>
      <c r="C270" s="100" t="s">
        <v>369</v>
      </c>
      <c r="D270" s="100" t="s">
        <v>934</v>
      </c>
      <c r="E270" s="102" t="s">
        <v>1148</v>
      </c>
      <c r="F270" s="103">
        <v>25396</v>
      </c>
      <c r="G270" s="103">
        <v>31</v>
      </c>
      <c r="H270" s="103">
        <v>25365</v>
      </c>
      <c r="I270" s="103">
        <v>42011</v>
      </c>
    </row>
    <row r="271" spans="1:9">
      <c r="A271" s="100" t="s">
        <v>356</v>
      </c>
      <c r="B271" s="100" t="s">
        <v>184</v>
      </c>
      <c r="C271" s="100" t="s">
        <v>369</v>
      </c>
      <c r="D271" s="100" t="s">
        <v>536</v>
      </c>
      <c r="E271" s="187" t="s">
        <v>178</v>
      </c>
      <c r="F271" s="103"/>
      <c r="G271" s="103"/>
      <c r="H271" s="103">
        <v>0</v>
      </c>
      <c r="I271" s="103">
        <v>571</v>
      </c>
    </row>
    <row r="272" spans="1:9">
      <c r="A272" s="100" t="s">
        <v>356</v>
      </c>
      <c r="B272" s="100" t="s">
        <v>184</v>
      </c>
      <c r="C272" s="100" t="s">
        <v>437</v>
      </c>
      <c r="D272" s="100" t="s">
        <v>532</v>
      </c>
      <c r="E272" s="187" t="s">
        <v>655</v>
      </c>
      <c r="F272" s="116">
        <v>10000000</v>
      </c>
      <c r="G272" s="103">
        <v>16044299</v>
      </c>
      <c r="H272" s="103">
        <v>-6044299</v>
      </c>
      <c r="I272" s="116">
        <v>12769161</v>
      </c>
    </row>
    <row r="273" spans="1:9">
      <c r="A273" s="100" t="s">
        <v>356</v>
      </c>
      <c r="B273" s="100" t="s">
        <v>184</v>
      </c>
      <c r="C273" s="100" t="s">
        <v>437</v>
      </c>
      <c r="D273" s="100" t="s">
        <v>533</v>
      </c>
      <c r="E273" s="187" t="s">
        <v>177</v>
      </c>
      <c r="F273" s="116"/>
      <c r="G273" s="103">
        <v>1045</v>
      </c>
      <c r="H273" s="103">
        <v>-1045</v>
      </c>
      <c r="I273" s="116"/>
    </row>
    <row r="274" spans="1:9">
      <c r="A274" s="100" t="s">
        <v>356</v>
      </c>
      <c r="B274" s="100" t="s">
        <v>184</v>
      </c>
      <c r="C274" s="100" t="s">
        <v>437</v>
      </c>
      <c r="D274" s="100" t="s">
        <v>535</v>
      </c>
      <c r="E274" s="187" t="s">
        <v>657</v>
      </c>
      <c r="F274" s="116"/>
      <c r="G274" s="103"/>
      <c r="H274" s="103">
        <v>0</v>
      </c>
      <c r="I274" s="116">
        <v>7354</v>
      </c>
    </row>
    <row r="275" spans="1:9">
      <c r="A275" s="100" t="s">
        <v>356</v>
      </c>
      <c r="B275" s="100" t="s">
        <v>184</v>
      </c>
      <c r="C275" s="100" t="s">
        <v>437</v>
      </c>
      <c r="D275" s="100" t="s">
        <v>536</v>
      </c>
      <c r="E275" s="187" t="s">
        <v>178</v>
      </c>
      <c r="F275" s="116"/>
      <c r="G275" s="103">
        <v>3329</v>
      </c>
      <c r="H275" s="103">
        <v>-3329</v>
      </c>
      <c r="I275" s="116">
        <v>157</v>
      </c>
    </row>
    <row r="276" spans="1:9">
      <c r="A276" s="100" t="s">
        <v>356</v>
      </c>
      <c r="B276" s="100" t="s">
        <v>184</v>
      </c>
      <c r="C276" s="100" t="s">
        <v>437</v>
      </c>
      <c r="D276" s="100" t="s">
        <v>537</v>
      </c>
      <c r="E276" s="187" t="s">
        <v>658</v>
      </c>
      <c r="F276" s="103"/>
      <c r="G276" s="103">
        <v>726</v>
      </c>
      <c r="H276" s="103">
        <v>-726</v>
      </c>
      <c r="I276" s="103"/>
    </row>
    <row r="277" spans="1:9">
      <c r="A277" s="100" t="s">
        <v>356</v>
      </c>
      <c r="B277" s="100" t="s">
        <v>353</v>
      </c>
      <c r="C277" s="100" t="s">
        <v>185</v>
      </c>
      <c r="D277" s="100" t="s">
        <v>538</v>
      </c>
      <c r="E277" s="187" t="s">
        <v>659</v>
      </c>
      <c r="F277" s="103">
        <v>3450000</v>
      </c>
      <c r="G277" s="116">
        <v>7637370</v>
      </c>
      <c r="H277" s="103">
        <v>-4187371</v>
      </c>
      <c r="I277" s="116">
        <v>7385202</v>
      </c>
    </row>
    <row r="278" spans="1:9">
      <c r="A278" s="100" t="s">
        <v>356</v>
      </c>
      <c r="B278" s="100" t="s">
        <v>353</v>
      </c>
      <c r="C278" s="100" t="s">
        <v>185</v>
      </c>
      <c r="D278" s="100" t="s">
        <v>539</v>
      </c>
      <c r="E278" s="187" t="s">
        <v>660</v>
      </c>
      <c r="F278" s="103">
        <v>1105250</v>
      </c>
      <c r="G278" s="103">
        <v>3301634</v>
      </c>
      <c r="H278" s="103">
        <v>-2196384</v>
      </c>
      <c r="I278" s="103">
        <v>3386343</v>
      </c>
    </row>
    <row r="279" spans="1:9">
      <c r="A279" s="100" t="s">
        <v>356</v>
      </c>
      <c r="B279" s="100" t="s">
        <v>353</v>
      </c>
      <c r="C279" s="100" t="s">
        <v>185</v>
      </c>
      <c r="D279" s="100" t="s">
        <v>748</v>
      </c>
      <c r="E279" s="187" t="s">
        <v>749</v>
      </c>
      <c r="F279" s="103"/>
      <c r="G279" s="103">
        <v>20188</v>
      </c>
      <c r="H279" s="103">
        <v>-20188</v>
      </c>
      <c r="I279" s="103">
        <v>1204021</v>
      </c>
    </row>
    <row r="280" spans="1:9">
      <c r="A280" s="100" t="s">
        <v>356</v>
      </c>
      <c r="B280" s="100" t="s">
        <v>353</v>
      </c>
      <c r="C280" s="100" t="s">
        <v>185</v>
      </c>
      <c r="D280" s="100" t="s">
        <v>992</v>
      </c>
      <c r="E280" s="187" t="s">
        <v>1149</v>
      </c>
      <c r="F280" s="116">
        <v>980690</v>
      </c>
      <c r="G280" s="103">
        <v>409064</v>
      </c>
      <c r="H280" s="103">
        <v>571626</v>
      </c>
      <c r="I280" s="103">
        <v>272376</v>
      </c>
    </row>
    <row r="281" spans="1:9">
      <c r="A281" s="100" t="s">
        <v>356</v>
      </c>
      <c r="B281" s="100" t="s">
        <v>353</v>
      </c>
      <c r="C281" s="100" t="s">
        <v>185</v>
      </c>
      <c r="D281" s="100" t="s">
        <v>1150</v>
      </c>
      <c r="E281" s="187" t="s">
        <v>1149</v>
      </c>
      <c r="F281" s="103">
        <v>10880</v>
      </c>
      <c r="G281" s="103">
        <v>7177</v>
      </c>
      <c r="H281" s="103">
        <v>3703</v>
      </c>
      <c r="I281" s="103"/>
    </row>
    <row r="282" spans="1:9">
      <c r="A282" s="100" t="s">
        <v>356</v>
      </c>
      <c r="B282" s="100" t="s">
        <v>353</v>
      </c>
      <c r="C282" s="100" t="s">
        <v>185</v>
      </c>
      <c r="D282" s="100" t="s">
        <v>993</v>
      </c>
      <c r="E282" s="187" t="s">
        <v>1149</v>
      </c>
      <c r="F282" s="103">
        <v>203773</v>
      </c>
      <c r="G282" s="103">
        <v>7902</v>
      </c>
      <c r="H282" s="103">
        <v>195871</v>
      </c>
      <c r="I282" s="103">
        <v>514</v>
      </c>
    </row>
    <row r="283" spans="1:9">
      <c r="A283" s="100" t="s">
        <v>356</v>
      </c>
      <c r="B283" s="100" t="s">
        <v>353</v>
      </c>
      <c r="C283" s="100" t="s">
        <v>185</v>
      </c>
      <c r="D283" s="100" t="s">
        <v>1151</v>
      </c>
      <c r="E283" s="187" t="s">
        <v>1149</v>
      </c>
      <c r="F283" s="103">
        <v>33300</v>
      </c>
      <c r="G283" s="103">
        <v>12770</v>
      </c>
      <c r="H283" s="103">
        <v>20530</v>
      </c>
      <c r="I283" s="103"/>
    </row>
    <row r="284" spans="1:9">
      <c r="A284" s="100" t="s">
        <v>356</v>
      </c>
      <c r="B284" s="100" t="s">
        <v>353</v>
      </c>
      <c r="C284" s="100" t="s">
        <v>185</v>
      </c>
      <c r="D284" s="100" t="s">
        <v>994</v>
      </c>
      <c r="E284" s="102" t="s">
        <v>1149</v>
      </c>
      <c r="F284" s="103">
        <v>31520</v>
      </c>
      <c r="G284" s="103">
        <v>5234</v>
      </c>
      <c r="H284" s="103">
        <v>26286</v>
      </c>
      <c r="I284" s="103"/>
    </row>
    <row r="285" spans="1:9">
      <c r="A285" s="100" t="s">
        <v>356</v>
      </c>
      <c r="B285" s="100" t="s">
        <v>353</v>
      </c>
      <c r="C285" s="100" t="s">
        <v>185</v>
      </c>
      <c r="D285" s="100" t="s">
        <v>1152</v>
      </c>
      <c r="E285" s="102" t="s">
        <v>1153</v>
      </c>
      <c r="F285" s="116">
        <v>1500</v>
      </c>
      <c r="G285" s="103">
        <v>3141</v>
      </c>
      <c r="H285" s="103">
        <v>-1641</v>
      </c>
      <c r="I285" s="116"/>
    </row>
    <row r="286" spans="1:9">
      <c r="A286" s="100" t="s">
        <v>356</v>
      </c>
      <c r="B286" s="100" t="s">
        <v>353</v>
      </c>
      <c r="C286" s="100" t="s">
        <v>185</v>
      </c>
      <c r="D286" s="100" t="s">
        <v>1154</v>
      </c>
      <c r="E286" s="102" t="s">
        <v>1153</v>
      </c>
      <c r="F286" s="103"/>
      <c r="G286" s="103">
        <v>1335</v>
      </c>
      <c r="H286" s="103">
        <v>-1335</v>
      </c>
      <c r="I286" s="103"/>
    </row>
    <row r="287" spans="1:9">
      <c r="A287" s="100" t="s">
        <v>356</v>
      </c>
      <c r="B287" s="100" t="s">
        <v>353</v>
      </c>
      <c r="C287" s="100" t="s">
        <v>185</v>
      </c>
      <c r="D287" s="100" t="s">
        <v>1155</v>
      </c>
      <c r="E287" s="187" t="s">
        <v>999</v>
      </c>
      <c r="F287" s="103">
        <v>1005000</v>
      </c>
      <c r="G287" s="103">
        <v>112883</v>
      </c>
      <c r="H287" s="103">
        <v>892117</v>
      </c>
      <c r="I287" s="103"/>
    </row>
    <row r="288" spans="1:9">
      <c r="A288" s="100" t="s">
        <v>356</v>
      </c>
      <c r="B288" s="100" t="s">
        <v>353</v>
      </c>
      <c r="C288" s="100" t="s">
        <v>185</v>
      </c>
      <c r="D288" s="100" t="s">
        <v>1156</v>
      </c>
      <c r="E288" s="187" t="s">
        <v>1157</v>
      </c>
      <c r="F288" s="103">
        <v>63000</v>
      </c>
      <c r="G288" s="103">
        <v>68190</v>
      </c>
      <c r="H288" s="103">
        <v>-5190</v>
      </c>
      <c r="I288" s="103"/>
    </row>
    <row r="289" spans="1:9">
      <c r="A289" s="100" t="s">
        <v>356</v>
      </c>
      <c r="B289" s="100" t="s">
        <v>353</v>
      </c>
      <c r="C289" s="100" t="s">
        <v>185</v>
      </c>
      <c r="D289" s="100" t="s">
        <v>995</v>
      </c>
      <c r="E289" s="187" t="s">
        <v>1158</v>
      </c>
      <c r="F289" s="103">
        <v>251500</v>
      </c>
      <c r="G289" s="103">
        <v>78421</v>
      </c>
      <c r="H289" s="103">
        <v>173079</v>
      </c>
      <c r="I289" s="103">
        <v>17214</v>
      </c>
    </row>
    <row r="290" spans="1:9">
      <c r="A290" s="100" t="s">
        <v>356</v>
      </c>
      <c r="B290" s="100" t="s">
        <v>353</v>
      </c>
      <c r="C290" s="100" t="s">
        <v>185</v>
      </c>
      <c r="D290" s="100" t="s">
        <v>996</v>
      </c>
      <c r="E290" s="187" t="s">
        <v>1158</v>
      </c>
      <c r="F290" s="103">
        <v>13000</v>
      </c>
      <c r="G290" s="103">
        <v>5795</v>
      </c>
      <c r="H290" s="103">
        <v>7205</v>
      </c>
      <c r="I290" s="103"/>
    </row>
    <row r="291" spans="1:9">
      <c r="A291" s="100" t="s">
        <v>356</v>
      </c>
      <c r="B291" s="100" t="s">
        <v>353</v>
      </c>
      <c r="C291" s="100" t="s">
        <v>185</v>
      </c>
      <c r="D291" s="100" t="s">
        <v>1159</v>
      </c>
      <c r="E291" s="187" t="s">
        <v>1158</v>
      </c>
      <c r="F291" s="103">
        <v>36000</v>
      </c>
      <c r="G291" s="103">
        <v>8161</v>
      </c>
      <c r="H291" s="103">
        <v>27839</v>
      </c>
      <c r="I291" s="103"/>
    </row>
    <row r="292" spans="1:9">
      <c r="A292" s="100" t="s">
        <v>356</v>
      </c>
      <c r="B292" s="100" t="s">
        <v>353</v>
      </c>
      <c r="C292" s="100" t="s">
        <v>185</v>
      </c>
      <c r="D292" s="100" t="s">
        <v>1160</v>
      </c>
      <c r="E292" s="187" t="s">
        <v>1158</v>
      </c>
      <c r="F292" s="103"/>
      <c r="G292" s="103">
        <v>8083</v>
      </c>
      <c r="H292" s="103">
        <v>-8083</v>
      </c>
      <c r="I292" s="103"/>
    </row>
    <row r="293" spans="1:9">
      <c r="A293" s="100" t="s">
        <v>356</v>
      </c>
      <c r="B293" s="100" t="s">
        <v>353</v>
      </c>
      <c r="C293" s="100" t="s">
        <v>185</v>
      </c>
      <c r="D293" s="100" t="s">
        <v>997</v>
      </c>
      <c r="E293" s="187" t="s">
        <v>1158</v>
      </c>
      <c r="F293" s="103">
        <v>9000</v>
      </c>
      <c r="G293" s="103">
        <v>17340</v>
      </c>
      <c r="H293" s="103">
        <v>-8340</v>
      </c>
      <c r="I293" s="103"/>
    </row>
    <row r="294" spans="1:9">
      <c r="A294" s="100" t="s">
        <v>356</v>
      </c>
      <c r="B294" s="100" t="s">
        <v>353</v>
      </c>
      <c r="C294" s="100" t="s">
        <v>185</v>
      </c>
      <c r="D294" s="100" t="s">
        <v>1161</v>
      </c>
      <c r="E294" s="187" t="s">
        <v>999</v>
      </c>
      <c r="F294" s="103"/>
      <c r="G294" s="116">
        <v>4751</v>
      </c>
      <c r="H294" s="103">
        <v>-4751</v>
      </c>
      <c r="I294" s="103"/>
    </row>
    <row r="295" spans="1:9">
      <c r="A295" s="100" t="s">
        <v>356</v>
      </c>
      <c r="B295" s="100" t="s">
        <v>353</v>
      </c>
      <c r="C295" s="100" t="s">
        <v>185</v>
      </c>
      <c r="D295" s="100" t="s">
        <v>998</v>
      </c>
      <c r="E295" s="187" t="s">
        <v>999</v>
      </c>
      <c r="F295" s="103"/>
      <c r="G295" s="103">
        <v>723</v>
      </c>
      <c r="H295" s="103">
        <v>-723</v>
      </c>
      <c r="I295" s="103">
        <v>269</v>
      </c>
    </row>
    <row r="296" spans="1:9">
      <c r="A296" s="100" t="s">
        <v>356</v>
      </c>
      <c r="B296" s="100" t="s">
        <v>353</v>
      </c>
      <c r="C296" s="100" t="s">
        <v>185</v>
      </c>
      <c r="D296" s="100" t="s">
        <v>1000</v>
      </c>
      <c r="E296" s="187" t="s">
        <v>999</v>
      </c>
      <c r="F296" s="116"/>
      <c r="G296" s="103">
        <v>2622</v>
      </c>
      <c r="H296" s="103">
        <v>-2622</v>
      </c>
      <c r="I296" s="116">
        <v>270</v>
      </c>
    </row>
    <row r="297" spans="1:9">
      <c r="A297" s="100" t="s">
        <v>356</v>
      </c>
      <c r="B297" s="100" t="s">
        <v>353</v>
      </c>
      <c r="C297" s="100" t="s">
        <v>185</v>
      </c>
      <c r="D297" s="100" t="s">
        <v>1162</v>
      </c>
      <c r="E297" s="187" t="s">
        <v>999</v>
      </c>
      <c r="F297" s="103"/>
      <c r="G297" s="103">
        <v>380</v>
      </c>
      <c r="H297" s="103">
        <v>-380</v>
      </c>
      <c r="I297" s="103"/>
    </row>
    <row r="298" spans="1:9">
      <c r="A298" s="100" t="s">
        <v>356</v>
      </c>
      <c r="B298" s="100" t="s">
        <v>353</v>
      </c>
      <c r="C298" s="100" t="s">
        <v>185</v>
      </c>
      <c r="D298" s="100" t="s">
        <v>1163</v>
      </c>
      <c r="E298" s="187" t="s">
        <v>999</v>
      </c>
      <c r="F298" s="103">
        <v>200200</v>
      </c>
      <c r="G298" s="103">
        <v>2260</v>
      </c>
      <c r="H298" s="103">
        <v>197940</v>
      </c>
      <c r="I298" s="103"/>
    </row>
    <row r="299" spans="1:9">
      <c r="A299" s="100" t="s">
        <v>356</v>
      </c>
      <c r="B299" s="100" t="s">
        <v>353</v>
      </c>
      <c r="C299" s="100" t="s">
        <v>192</v>
      </c>
      <c r="D299" s="100" t="s">
        <v>538</v>
      </c>
      <c r="E299" s="187" t="s">
        <v>659</v>
      </c>
      <c r="F299" s="103"/>
      <c r="G299" s="103"/>
      <c r="H299" s="103">
        <v>0</v>
      </c>
      <c r="I299" s="103">
        <v>648</v>
      </c>
    </row>
    <row r="300" spans="1:9">
      <c r="A300" s="100" t="s">
        <v>356</v>
      </c>
      <c r="B300" s="100" t="s">
        <v>353</v>
      </c>
      <c r="C300" s="100" t="s">
        <v>192</v>
      </c>
      <c r="D300" s="100" t="s">
        <v>539</v>
      </c>
      <c r="E300" s="187" t="s">
        <v>660</v>
      </c>
      <c r="F300" s="103"/>
      <c r="G300" s="103">
        <v>2151</v>
      </c>
      <c r="H300" s="103">
        <v>-2151</v>
      </c>
      <c r="I300" s="103">
        <v>34267</v>
      </c>
    </row>
    <row r="301" spans="1:9">
      <c r="A301" s="100" t="s">
        <v>356</v>
      </c>
      <c r="B301" s="100" t="s">
        <v>353</v>
      </c>
      <c r="C301" s="100" t="s">
        <v>192</v>
      </c>
      <c r="D301" s="100" t="s">
        <v>992</v>
      </c>
      <c r="E301" s="187" t="s">
        <v>1149</v>
      </c>
      <c r="F301" s="116">
        <v>9600</v>
      </c>
      <c r="G301" s="103">
        <v>5729</v>
      </c>
      <c r="H301" s="103">
        <v>3871</v>
      </c>
      <c r="I301" s="103"/>
    </row>
    <row r="302" spans="1:9">
      <c r="A302" s="100" t="s">
        <v>356</v>
      </c>
      <c r="B302" s="100" t="s">
        <v>353</v>
      </c>
      <c r="C302" s="100" t="s">
        <v>192</v>
      </c>
      <c r="D302" s="100" t="s">
        <v>1150</v>
      </c>
      <c r="E302" s="187" t="s">
        <v>1149</v>
      </c>
      <c r="F302" s="116">
        <v>260</v>
      </c>
      <c r="G302" s="116">
        <v>260</v>
      </c>
      <c r="H302" s="103">
        <v>0</v>
      </c>
      <c r="I302" s="103"/>
    </row>
    <row r="303" spans="1:9">
      <c r="A303" s="100" t="s">
        <v>356</v>
      </c>
      <c r="B303" s="100" t="s">
        <v>353</v>
      </c>
      <c r="C303" s="100" t="s">
        <v>192</v>
      </c>
      <c r="D303" s="100" t="s">
        <v>993</v>
      </c>
      <c r="E303" s="187" t="s">
        <v>1149</v>
      </c>
      <c r="F303" s="103">
        <v>875</v>
      </c>
      <c r="G303" s="103">
        <v>4568</v>
      </c>
      <c r="H303" s="103">
        <v>-3693</v>
      </c>
      <c r="I303" s="116"/>
    </row>
    <row r="304" spans="1:9">
      <c r="A304" s="100" t="s">
        <v>356</v>
      </c>
      <c r="B304" s="100" t="s">
        <v>353</v>
      </c>
      <c r="C304" s="100" t="s">
        <v>192</v>
      </c>
      <c r="D304" s="100" t="s">
        <v>1151</v>
      </c>
      <c r="E304" s="102" t="s">
        <v>1149</v>
      </c>
      <c r="F304" s="103">
        <v>660</v>
      </c>
      <c r="G304" s="103">
        <v>660</v>
      </c>
      <c r="H304" s="103">
        <v>0</v>
      </c>
      <c r="I304" s="103"/>
    </row>
    <row r="305" spans="1:9">
      <c r="A305" s="100" t="s">
        <v>356</v>
      </c>
      <c r="B305" s="100" t="s">
        <v>353</v>
      </c>
      <c r="C305" s="100" t="s">
        <v>192</v>
      </c>
      <c r="D305" s="100" t="s">
        <v>994</v>
      </c>
      <c r="E305" s="187" t="s">
        <v>1149</v>
      </c>
      <c r="F305" s="103">
        <v>3460</v>
      </c>
      <c r="G305" s="103">
        <v>1008</v>
      </c>
      <c r="H305" s="103">
        <v>2452</v>
      </c>
      <c r="I305" s="103">
        <v>960</v>
      </c>
    </row>
    <row r="306" spans="1:9">
      <c r="A306" s="100" t="s">
        <v>356</v>
      </c>
      <c r="B306" s="100" t="s">
        <v>353</v>
      </c>
      <c r="C306" s="100" t="s">
        <v>192</v>
      </c>
      <c r="D306" s="100" t="s">
        <v>1001</v>
      </c>
      <c r="E306" s="187" t="s">
        <v>1153</v>
      </c>
      <c r="F306" s="103"/>
      <c r="G306" s="103"/>
      <c r="H306" s="103">
        <v>0</v>
      </c>
      <c r="I306" s="103">
        <v>3300</v>
      </c>
    </row>
    <row r="307" spans="1:9">
      <c r="A307" s="100" t="s">
        <v>356</v>
      </c>
      <c r="B307" s="100" t="s">
        <v>353</v>
      </c>
      <c r="C307" s="100" t="s">
        <v>192</v>
      </c>
      <c r="D307" s="100" t="s">
        <v>1156</v>
      </c>
      <c r="E307" s="187" t="s">
        <v>1157</v>
      </c>
      <c r="F307" s="103"/>
      <c r="G307" s="103">
        <v>2880</v>
      </c>
      <c r="H307" s="103">
        <v>-2880</v>
      </c>
      <c r="I307" s="103"/>
    </row>
    <row r="308" spans="1:9">
      <c r="A308" s="100" t="s">
        <v>356</v>
      </c>
      <c r="B308" s="100" t="s">
        <v>353</v>
      </c>
      <c r="C308" s="100" t="s">
        <v>192</v>
      </c>
      <c r="D308" s="100" t="s">
        <v>995</v>
      </c>
      <c r="E308" s="187" t="s">
        <v>1158</v>
      </c>
      <c r="F308" s="103">
        <v>121000</v>
      </c>
      <c r="G308" s="103">
        <v>38773</v>
      </c>
      <c r="H308" s="103">
        <v>82227</v>
      </c>
      <c r="I308" s="103"/>
    </row>
    <row r="309" spans="1:9">
      <c r="A309" s="100" t="s">
        <v>356</v>
      </c>
      <c r="B309" s="100" t="s">
        <v>353</v>
      </c>
      <c r="C309" s="100" t="s">
        <v>192</v>
      </c>
      <c r="D309" s="100" t="s">
        <v>996</v>
      </c>
      <c r="E309" s="187" t="s">
        <v>1158</v>
      </c>
      <c r="F309" s="103">
        <v>1000</v>
      </c>
      <c r="G309" s="103">
        <v>7725</v>
      </c>
      <c r="H309" s="103">
        <v>-6725</v>
      </c>
      <c r="I309" s="103"/>
    </row>
    <row r="310" spans="1:9">
      <c r="A310" s="100" t="s">
        <v>356</v>
      </c>
      <c r="B310" s="100" t="s">
        <v>353</v>
      </c>
      <c r="C310" s="100" t="s">
        <v>192</v>
      </c>
      <c r="D310" s="100" t="s">
        <v>1159</v>
      </c>
      <c r="E310" s="187" t="s">
        <v>1158</v>
      </c>
      <c r="F310" s="103">
        <v>3000</v>
      </c>
      <c r="G310" s="103">
        <v>1152</v>
      </c>
      <c r="H310" s="103">
        <v>1848</v>
      </c>
      <c r="I310" s="103"/>
    </row>
    <row r="311" spans="1:9">
      <c r="A311" s="100" t="s">
        <v>356</v>
      </c>
      <c r="B311" s="100" t="s">
        <v>353</v>
      </c>
      <c r="C311" s="100" t="s">
        <v>192</v>
      </c>
      <c r="D311" s="100" t="s">
        <v>1160</v>
      </c>
      <c r="E311" s="187" t="s">
        <v>1158</v>
      </c>
      <c r="F311" s="103"/>
      <c r="G311" s="103">
        <v>300</v>
      </c>
      <c r="H311" s="103">
        <v>-300</v>
      </c>
      <c r="I311" s="103"/>
    </row>
    <row r="312" spans="1:9">
      <c r="A312" s="100" t="s">
        <v>356</v>
      </c>
      <c r="B312" s="100" t="s">
        <v>353</v>
      </c>
      <c r="C312" s="100" t="s">
        <v>192</v>
      </c>
      <c r="D312" s="100" t="s">
        <v>997</v>
      </c>
      <c r="E312" s="187" t="s">
        <v>1158</v>
      </c>
      <c r="F312" s="116">
        <v>7000</v>
      </c>
      <c r="G312" s="116">
        <v>571</v>
      </c>
      <c r="H312" s="103">
        <v>6429</v>
      </c>
      <c r="I312" s="116"/>
    </row>
    <row r="313" spans="1:9">
      <c r="A313" s="100" t="s">
        <v>356</v>
      </c>
      <c r="B313" s="100" t="s">
        <v>353</v>
      </c>
      <c r="C313" s="100" t="s">
        <v>192</v>
      </c>
      <c r="D313" s="100" t="s">
        <v>1161</v>
      </c>
      <c r="E313" s="187" t="s">
        <v>999</v>
      </c>
      <c r="F313" s="103"/>
      <c r="G313" s="103">
        <v>90</v>
      </c>
      <c r="H313" s="103">
        <v>-90</v>
      </c>
      <c r="I313" s="103"/>
    </row>
    <row r="314" spans="1:9">
      <c r="A314" s="100" t="s">
        <v>356</v>
      </c>
      <c r="B314" s="100" t="s">
        <v>353</v>
      </c>
      <c r="C314" s="100" t="s">
        <v>192</v>
      </c>
      <c r="D314" s="100" t="s">
        <v>998</v>
      </c>
      <c r="E314" s="187" t="s">
        <v>999</v>
      </c>
      <c r="F314" s="116"/>
      <c r="G314" s="116">
        <v>720</v>
      </c>
      <c r="H314" s="103">
        <v>-720</v>
      </c>
      <c r="I314" s="116"/>
    </row>
    <row r="315" spans="1:9">
      <c r="A315" s="100" t="s">
        <v>356</v>
      </c>
      <c r="B315" s="100" t="s">
        <v>353</v>
      </c>
      <c r="C315" s="100" t="s">
        <v>192</v>
      </c>
      <c r="D315" s="100" t="s">
        <v>1000</v>
      </c>
      <c r="E315" s="187" t="s">
        <v>999</v>
      </c>
      <c r="F315" s="103"/>
      <c r="G315" s="103">
        <v>79</v>
      </c>
      <c r="H315" s="103">
        <v>-79</v>
      </c>
      <c r="I315" s="103"/>
    </row>
    <row r="316" spans="1:9">
      <c r="A316" s="100" t="s">
        <v>356</v>
      </c>
      <c r="B316" s="100" t="s">
        <v>353</v>
      </c>
      <c r="C316" s="100" t="s">
        <v>192</v>
      </c>
      <c r="D316" s="100" t="s">
        <v>1163</v>
      </c>
      <c r="E316" s="187" t="s">
        <v>999</v>
      </c>
      <c r="F316" s="103">
        <v>1245</v>
      </c>
      <c r="G316" s="103"/>
      <c r="H316" s="103">
        <v>1245</v>
      </c>
      <c r="I316" s="103"/>
    </row>
    <row r="317" spans="1:9">
      <c r="A317" s="100" t="s">
        <v>356</v>
      </c>
      <c r="B317" s="100" t="s">
        <v>353</v>
      </c>
      <c r="C317" s="100" t="s">
        <v>203</v>
      </c>
      <c r="D317" s="100" t="s">
        <v>540</v>
      </c>
      <c r="E317" s="187" t="s">
        <v>661</v>
      </c>
      <c r="F317" s="103">
        <v>1342762</v>
      </c>
      <c r="G317" s="103">
        <v>2275783</v>
      </c>
      <c r="H317" s="103">
        <v>-933021</v>
      </c>
      <c r="I317" s="103">
        <v>2382422</v>
      </c>
    </row>
    <row r="318" spans="1:9">
      <c r="A318" s="100" t="s">
        <v>356</v>
      </c>
      <c r="B318" s="100" t="s">
        <v>353</v>
      </c>
      <c r="C318" s="100" t="s">
        <v>203</v>
      </c>
      <c r="D318" s="100" t="s">
        <v>541</v>
      </c>
      <c r="E318" s="187" t="s">
        <v>662</v>
      </c>
      <c r="F318" s="103">
        <v>39605</v>
      </c>
      <c r="G318" s="103">
        <v>53036</v>
      </c>
      <c r="H318" s="103">
        <v>-13431</v>
      </c>
      <c r="I318" s="103">
        <v>56671</v>
      </c>
    </row>
    <row r="319" spans="1:9">
      <c r="A319" s="100" t="s">
        <v>356</v>
      </c>
      <c r="B319" s="100" t="s">
        <v>353</v>
      </c>
      <c r="C319" s="100" t="s">
        <v>203</v>
      </c>
      <c r="D319" s="100" t="s">
        <v>542</v>
      </c>
      <c r="E319" s="187" t="s">
        <v>663</v>
      </c>
      <c r="F319" s="103">
        <v>247132</v>
      </c>
      <c r="G319" s="103">
        <v>390272</v>
      </c>
      <c r="H319" s="103">
        <v>-143140</v>
      </c>
      <c r="I319" s="103">
        <v>1862032</v>
      </c>
    </row>
    <row r="320" spans="1:9">
      <c r="A320" s="100" t="s">
        <v>356</v>
      </c>
      <c r="B320" s="100" t="s">
        <v>353</v>
      </c>
      <c r="C320" s="100" t="s">
        <v>203</v>
      </c>
      <c r="D320" s="100" t="s">
        <v>543</v>
      </c>
      <c r="E320" s="102" t="s">
        <v>664</v>
      </c>
      <c r="F320" s="103">
        <v>64404</v>
      </c>
      <c r="G320" s="103">
        <v>44999</v>
      </c>
      <c r="H320" s="103">
        <v>19405</v>
      </c>
      <c r="I320" s="103">
        <v>72365</v>
      </c>
    </row>
    <row r="321" spans="1:9">
      <c r="A321" s="100" t="s">
        <v>356</v>
      </c>
      <c r="B321" s="100" t="s">
        <v>353</v>
      </c>
      <c r="C321" s="100" t="s">
        <v>203</v>
      </c>
      <c r="D321" s="100" t="s">
        <v>544</v>
      </c>
      <c r="E321" s="102" t="s">
        <v>0</v>
      </c>
      <c r="F321" s="103">
        <v>3621051</v>
      </c>
      <c r="G321" s="103">
        <v>8204970</v>
      </c>
      <c r="H321" s="103">
        <v>-4583919</v>
      </c>
      <c r="I321" s="103">
        <v>3476736</v>
      </c>
    </row>
    <row r="322" spans="1:9">
      <c r="A322" s="100" t="s">
        <v>356</v>
      </c>
      <c r="B322" s="100" t="s">
        <v>353</v>
      </c>
      <c r="C322" s="100" t="s">
        <v>203</v>
      </c>
      <c r="D322" s="100" t="s">
        <v>545</v>
      </c>
      <c r="E322" s="187" t="s">
        <v>665</v>
      </c>
      <c r="F322" s="103">
        <v>13543366</v>
      </c>
      <c r="G322" s="103">
        <v>24052417</v>
      </c>
      <c r="H322" s="103">
        <v>-10509051</v>
      </c>
      <c r="I322" s="103">
        <v>25796451</v>
      </c>
    </row>
    <row r="323" spans="1:9">
      <c r="A323" s="100" t="s">
        <v>356</v>
      </c>
      <c r="B323" s="100" t="s">
        <v>353</v>
      </c>
      <c r="C323" s="100" t="s">
        <v>203</v>
      </c>
      <c r="D323" s="100" t="s">
        <v>546</v>
      </c>
      <c r="E323" s="187" t="s">
        <v>666</v>
      </c>
      <c r="F323" s="103">
        <v>13000</v>
      </c>
      <c r="G323" s="103">
        <v>31471</v>
      </c>
      <c r="H323" s="103">
        <v>-18471</v>
      </c>
      <c r="I323" s="103">
        <v>34472</v>
      </c>
    </row>
    <row r="324" spans="1:9">
      <c r="A324" s="100" t="s">
        <v>356</v>
      </c>
      <c r="B324" s="100" t="s">
        <v>353</v>
      </c>
      <c r="C324" s="100" t="s">
        <v>203</v>
      </c>
      <c r="D324" s="100" t="s">
        <v>547</v>
      </c>
      <c r="E324" s="187" t="s">
        <v>667</v>
      </c>
      <c r="F324" s="103">
        <v>2445514</v>
      </c>
      <c r="G324" s="103">
        <v>5989847</v>
      </c>
      <c r="H324" s="103">
        <v>-3544333</v>
      </c>
      <c r="I324" s="103">
        <v>5788700</v>
      </c>
    </row>
    <row r="325" spans="1:9">
      <c r="A325" s="100" t="s">
        <v>356</v>
      </c>
      <c r="B325" s="100" t="s">
        <v>353</v>
      </c>
      <c r="C325" s="100" t="s">
        <v>203</v>
      </c>
      <c r="D325" s="100" t="s">
        <v>548</v>
      </c>
      <c r="E325" s="102" t="s">
        <v>1</v>
      </c>
      <c r="F325" s="103">
        <v>529979</v>
      </c>
      <c r="G325" s="103">
        <v>678738</v>
      </c>
      <c r="H325" s="103">
        <v>-148759</v>
      </c>
      <c r="I325" s="103">
        <v>529219</v>
      </c>
    </row>
    <row r="326" spans="1:9">
      <c r="A326" s="100" t="s">
        <v>356</v>
      </c>
      <c r="B326" s="100" t="s">
        <v>353</v>
      </c>
      <c r="C326" s="100" t="s">
        <v>184</v>
      </c>
      <c r="D326" s="100" t="s">
        <v>549</v>
      </c>
      <c r="E326" s="187" t="s">
        <v>668</v>
      </c>
      <c r="F326" s="103">
        <v>99000</v>
      </c>
      <c r="G326" s="116">
        <v>69469</v>
      </c>
      <c r="H326" s="103">
        <v>29531</v>
      </c>
      <c r="I326" s="103">
        <v>79255</v>
      </c>
    </row>
    <row r="327" spans="1:9">
      <c r="A327" s="100" t="s">
        <v>356</v>
      </c>
      <c r="B327" s="100" t="s">
        <v>353</v>
      </c>
      <c r="C327" s="100" t="s">
        <v>184</v>
      </c>
      <c r="D327" s="100" t="s">
        <v>550</v>
      </c>
      <c r="E327" s="187" t="s">
        <v>669</v>
      </c>
      <c r="F327" s="103"/>
      <c r="G327" s="103">
        <v>28388</v>
      </c>
      <c r="H327" s="103">
        <v>-28388</v>
      </c>
      <c r="I327" s="103">
        <v>202492</v>
      </c>
    </row>
    <row r="328" spans="1:9">
      <c r="A328" s="100" t="s">
        <v>356</v>
      </c>
      <c r="B328" s="100" t="s">
        <v>353</v>
      </c>
      <c r="C328" s="100" t="s">
        <v>184</v>
      </c>
      <c r="D328" s="100" t="s">
        <v>551</v>
      </c>
      <c r="E328" s="187" t="s">
        <v>670</v>
      </c>
      <c r="F328" s="103">
        <v>87100</v>
      </c>
      <c r="G328" s="103">
        <v>151815</v>
      </c>
      <c r="H328" s="103">
        <v>-64715</v>
      </c>
      <c r="I328" s="103">
        <v>159406</v>
      </c>
    </row>
    <row r="329" spans="1:9">
      <c r="A329" s="100" t="s">
        <v>356</v>
      </c>
      <c r="B329" s="100" t="s">
        <v>353</v>
      </c>
      <c r="C329" s="100" t="s">
        <v>184</v>
      </c>
      <c r="D329" s="100" t="s">
        <v>552</v>
      </c>
      <c r="E329" s="187" t="s">
        <v>671</v>
      </c>
      <c r="F329" s="103"/>
      <c r="G329" s="103">
        <v>37015</v>
      </c>
      <c r="H329" s="103">
        <v>-37015</v>
      </c>
      <c r="I329" s="103">
        <v>149530</v>
      </c>
    </row>
    <row r="330" spans="1:9">
      <c r="A330" s="100" t="s">
        <v>356</v>
      </c>
      <c r="B330" s="100" t="s">
        <v>353</v>
      </c>
      <c r="C330" s="100" t="s">
        <v>184</v>
      </c>
      <c r="D330" s="100" t="s">
        <v>848</v>
      </c>
      <c r="E330" s="187" t="s">
        <v>1164</v>
      </c>
      <c r="F330" s="103">
        <v>962769</v>
      </c>
      <c r="G330" s="103">
        <v>778219</v>
      </c>
      <c r="H330" s="103">
        <v>184550</v>
      </c>
      <c r="I330" s="103">
        <v>799982</v>
      </c>
    </row>
    <row r="331" spans="1:9">
      <c r="A331" s="100" t="s">
        <v>356</v>
      </c>
      <c r="B331" s="100" t="s">
        <v>353</v>
      </c>
      <c r="C331" s="100" t="s">
        <v>184</v>
      </c>
      <c r="D331" s="100" t="s">
        <v>899</v>
      </c>
      <c r="E331" s="187" t="s">
        <v>1165</v>
      </c>
      <c r="F331" s="103">
        <v>29872</v>
      </c>
      <c r="G331" s="103">
        <v>48450</v>
      </c>
      <c r="H331" s="103">
        <v>-18578</v>
      </c>
      <c r="I331" s="103">
        <v>48989</v>
      </c>
    </row>
    <row r="332" spans="1:9">
      <c r="A332" s="100" t="s">
        <v>356</v>
      </c>
      <c r="B332" s="100" t="s">
        <v>353</v>
      </c>
      <c r="C332" s="100" t="s">
        <v>184</v>
      </c>
      <c r="D332" s="100" t="s">
        <v>900</v>
      </c>
      <c r="E332" s="187" t="s">
        <v>1166</v>
      </c>
      <c r="F332" s="103">
        <v>75531</v>
      </c>
      <c r="G332" s="103">
        <v>68840</v>
      </c>
      <c r="H332" s="103">
        <v>6691</v>
      </c>
      <c r="I332" s="103">
        <v>78526</v>
      </c>
    </row>
    <row r="333" spans="1:9">
      <c r="A333" s="100" t="s">
        <v>356</v>
      </c>
      <c r="B333" s="100" t="s">
        <v>353</v>
      </c>
      <c r="C333" s="100" t="s">
        <v>184</v>
      </c>
      <c r="D333" s="100" t="s">
        <v>901</v>
      </c>
      <c r="E333" s="102" t="s">
        <v>902</v>
      </c>
      <c r="F333" s="116">
        <v>433829</v>
      </c>
      <c r="G333" s="116">
        <v>510761</v>
      </c>
      <c r="H333" s="103">
        <v>-76932</v>
      </c>
      <c r="I333" s="103">
        <v>434621</v>
      </c>
    </row>
    <row r="334" spans="1:9">
      <c r="A334" s="100" t="s">
        <v>356</v>
      </c>
      <c r="B334" s="100" t="s">
        <v>353</v>
      </c>
      <c r="C334" s="100" t="s">
        <v>184</v>
      </c>
      <c r="D334" s="100" t="s">
        <v>903</v>
      </c>
      <c r="E334" s="187" t="s">
        <v>904</v>
      </c>
      <c r="F334" s="116">
        <v>26000</v>
      </c>
      <c r="G334" s="116">
        <v>13724</v>
      </c>
      <c r="H334" s="103">
        <v>12276</v>
      </c>
      <c r="I334" s="103">
        <v>7780</v>
      </c>
    </row>
    <row r="335" spans="1:9">
      <c r="A335" s="100" t="s">
        <v>356</v>
      </c>
      <c r="B335" s="100" t="s">
        <v>353</v>
      </c>
      <c r="C335" s="100" t="s">
        <v>184</v>
      </c>
      <c r="D335" s="100" t="s">
        <v>905</v>
      </c>
      <c r="E335" s="187" t="s">
        <v>906</v>
      </c>
      <c r="F335" s="116">
        <v>51809</v>
      </c>
      <c r="G335" s="116">
        <v>56335</v>
      </c>
      <c r="H335" s="103">
        <v>-4526</v>
      </c>
      <c r="I335" s="103">
        <v>46866</v>
      </c>
    </row>
    <row r="336" spans="1:9">
      <c r="A336" s="100" t="s">
        <v>356</v>
      </c>
      <c r="B336" s="100" t="s">
        <v>353</v>
      </c>
      <c r="C336" s="100" t="s">
        <v>184</v>
      </c>
      <c r="D336" s="100" t="s">
        <v>849</v>
      </c>
      <c r="E336" s="187" t="s">
        <v>850</v>
      </c>
      <c r="F336" s="116">
        <v>116118</v>
      </c>
      <c r="G336" s="116">
        <v>108028</v>
      </c>
      <c r="H336" s="103">
        <v>8090</v>
      </c>
      <c r="I336" s="103">
        <v>195783</v>
      </c>
    </row>
    <row r="337" spans="1:9">
      <c r="A337" s="100" t="s">
        <v>356</v>
      </c>
      <c r="B337" s="100" t="s">
        <v>353</v>
      </c>
      <c r="C337" s="100" t="s">
        <v>184</v>
      </c>
      <c r="D337" s="100" t="s">
        <v>907</v>
      </c>
      <c r="E337" s="187" t="s">
        <v>908</v>
      </c>
      <c r="F337" s="116">
        <v>54932</v>
      </c>
      <c r="G337" s="116">
        <v>32934</v>
      </c>
      <c r="H337" s="103">
        <v>21998</v>
      </c>
      <c r="I337" s="103">
        <v>7876</v>
      </c>
    </row>
    <row r="338" spans="1:9">
      <c r="A338" s="100" t="s">
        <v>356</v>
      </c>
      <c r="B338" s="100" t="s">
        <v>353</v>
      </c>
      <c r="C338" s="100" t="s">
        <v>184</v>
      </c>
      <c r="D338" s="100" t="s">
        <v>909</v>
      </c>
      <c r="E338" s="187" t="s">
        <v>910</v>
      </c>
      <c r="F338" s="116"/>
      <c r="G338" s="116">
        <v>5700</v>
      </c>
      <c r="H338" s="103">
        <v>-5700</v>
      </c>
      <c r="I338" s="103">
        <v>4004</v>
      </c>
    </row>
    <row r="339" spans="1:9">
      <c r="A339" s="100" t="s">
        <v>356</v>
      </c>
      <c r="B339" s="100" t="s">
        <v>353</v>
      </c>
      <c r="C339" s="100" t="s">
        <v>184</v>
      </c>
      <c r="D339" s="100" t="s">
        <v>1002</v>
      </c>
      <c r="E339" s="102" t="s">
        <v>1003</v>
      </c>
      <c r="F339" s="116"/>
      <c r="G339" s="116"/>
      <c r="H339" s="103">
        <v>0</v>
      </c>
      <c r="I339" s="103">
        <v>408</v>
      </c>
    </row>
    <row r="340" spans="1:9">
      <c r="A340" s="100" t="s">
        <v>356</v>
      </c>
      <c r="B340" s="100" t="s">
        <v>353</v>
      </c>
      <c r="C340" s="100" t="s">
        <v>184</v>
      </c>
      <c r="D340" s="100" t="s">
        <v>911</v>
      </c>
      <c r="E340" s="102" t="s">
        <v>912</v>
      </c>
      <c r="F340" s="116">
        <v>110613</v>
      </c>
      <c r="G340" s="116">
        <v>47839</v>
      </c>
      <c r="H340" s="103">
        <v>62774</v>
      </c>
      <c r="I340" s="103">
        <v>174205</v>
      </c>
    </row>
    <row r="341" spans="1:9">
      <c r="A341" s="100" t="s">
        <v>356</v>
      </c>
      <c r="B341" s="100" t="s">
        <v>353</v>
      </c>
      <c r="C341" s="100" t="s">
        <v>353</v>
      </c>
      <c r="D341" s="100" t="s">
        <v>553</v>
      </c>
      <c r="E341" s="102" t="s">
        <v>672</v>
      </c>
      <c r="F341" s="116">
        <v>57000</v>
      </c>
      <c r="G341" s="116">
        <v>44578</v>
      </c>
      <c r="H341" s="103">
        <v>12422</v>
      </c>
      <c r="I341" s="103">
        <v>75014</v>
      </c>
    </row>
    <row r="342" spans="1:9">
      <c r="A342" s="100" t="s">
        <v>356</v>
      </c>
      <c r="B342" s="100" t="s">
        <v>353</v>
      </c>
      <c r="C342" s="100" t="s">
        <v>353</v>
      </c>
      <c r="D342" s="100" t="s">
        <v>1167</v>
      </c>
      <c r="E342" s="187" t="s">
        <v>1168</v>
      </c>
      <c r="F342" s="116"/>
      <c r="G342" s="116">
        <v>150</v>
      </c>
      <c r="H342" s="103">
        <v>-150</v>
      </c>
      <c r="I342" s="103"/>
    </row>
    <row r="343" spans="1:9">
      <c r="A343" s="100" t="s">
        <v>356</v>
      </c>
      <c r="B343" s="100" t="s">
        <v>353</v>
      </c>
      <c r="C343" s="100" t="s">
        <v>353</v>
      </c>
      <c r="D343" s="100" t="s">
        <v>554</v>
      </c>
      <c r="E343" s="187" t="s">
        <v>673</v>
      </c>
      <c r="F343" s="116">
        <v>2351029</v>
      </c>
      <c r="G343" s="116">
        <v>2544548</v>
      </c>
      <c r="H343" s="103">
        <v>-193519</v>
      </c>
      <c r="I343" s="103">
        <v>2891809</v>
      </c>
    </row>
    <row r="344" spans="1:9">
      <c r="A344" s="100" t="s">
        <v>356</v>
      </c>
      <c r="B344" s="100" t="s">
        <v>353</v>
      </c>
      <c r="C344" s="100" t="s">
        <v>353</v>
      </c>
      <c r="D344" s="100" t="s">
        <v>555</v>
      </c>
      <c r="E344" s="187" t="s">
        <v>674</v>
      </c>
      <c r="F344" s="116">
        <v>4000</v>
      </c>
      <c r="G344" s="116"/>
      <c r="H344" s="103">
        <v>4000</v>
      </c>
      <c r="I344" s="103">
        <v>1460</v>
      </c>
    </row>
    <row r="345" spans="1:9">
      <c r="A345" s="100" t="s">
        <v>356</v>
      </c>
      <c r="B345" s="100" t="s">
        <v>353</v>
      </c>
      <c r="C345" s="100" t="s">
        <v>353</v>
      </c>
      <c r="D345" s="100" t="s">
        <v>750</v>
      </c>
      <c r="E345" s="187" t="s">
        <v>751</v>
      </c>
      <c r="F345" s="116">
        <v>255000</v>
      </c>
      <c r="G345" s="116">
        <v>257826</v>
      </c>
      <c r="H345" s="103">
        <v>-2826</v>
      </c>
      <c r="I345" s="103">
        <v>449847</v>
      </c>
    </row>
    <row r="346" spans="1:9">
      <c r="A346" s="100" t="s">
        <v>356</v>
      </c>
      <c r="B346" s="100" t="s">
        <v>353</v>
      </c>
      <c r="C346" s="100" t="s">
        <v>353</v>
      </c>
      <c r="D346" s="100" t="s">
        <v>546</v>
      </c>
      <c r="E346" s="187" t="s">
        <v>666</v>
      </c>
      <c r="F346" s="116">
        <v>18300</v>
      </c>
      <c r="G346" s="116">
        <v>18507</v>
      </c>
      <c r="H346" s="103">
        <v>-207</v>
      </c>
      <c r="I346" s="103">
        <v>345</v>
      </c>
    </row>
    <row r="347" spans="1:9">
      <c r="A347" s="100" t="s">
        <v>356</v>
      </c>
      <c r="B347" s="100" t="s">
        <v>353</v>
      </c>
      <c r="C347" s="100" t="s">
        <v>353</v>
      </c>
      <c r="D347" s="100" t="s">
        <v>556</v>
      </c>
      <c r="E347" s="187" t="s">
        <v>675</v>
      </c>
      <c r="F347" s="116">
        <v>127665</v>
      </c>
      <c r="G347" s="116">
        <v>45669</v>
      </c>
      <c r="H347" s="103">
        <v>81996</v>
      </c>
      <c r="I347" s="103">
        <v>52759</v>
      </c>
    </row>
    <row r="348" spans="1:9">
      <c r="A348" s="100" t="s">
        <v>356</v>
      </c>
      <c r="B348" s="100" t="s">
        <v>353</v>
      </c>
      <c r="C348" s="100" t="s">
        <v>353</v>
      </c>
      <c r="D348" s="100" t="s">
        <v>557</v>
      </c>
      <c r="E348" s="102" t="s">
        <v>1169</v>
      </c>
      <c r="F348" s="116">
        <v>456557</v>
      </c>
      <c r="G348" s="116">
        <v>276607</v>
      </c>
      <c r="H348" s="103">
        <v>179950</v>
      </c>
      <c r="I348" s="103">
        <v>414736</v>
      </c>
    </row>
    <row r="349" spans="1:9">
      <c r="A349" s="100" t="s">
        <v>356</v>
      </c>
      <c r="B349" s="100" t="s">
        <v>353</v>
      </c>
      <c r="C349" s="100" t="s">
        <v>353</v>
      </c>
      <c r="D349" s="100" t="s">
        <v>558</v>
      </c>
      <c r="E349" s="102" t="s">
        <v>676</v>
      </c>
      <c r="F349" s="116">
        <v>1808238</v>
      </c>
      <c r="G349" s="116">
        <v>2560294</v>
      </c>
      <c r="H349" s="103">
        <v>-752056</v>
      </c>
      <c r="I349" s="103">
        <v>2714268</v>
      </c>
    </row>
    <row r="350" spans="1:9">
      <c r="A350" s="100" t="s">
        <v>356</v>
      </c>
      <c r="B350" s="100" t="s">
        <v>353</v>
      </c>
      <c r="C350" s="100" t="s">
        <v>353</v>
      </c>
      <c r="D350" s="100" t="s">
        <v>559</v>
      </c>
      <c r="E350" s="102" t="s">
        <v>677</v>
      </c>
      <c r="F350" s="116">
        <v>278713</v>
      </c>
      <c r="G350" s="116">
        <v>334525</v>
      </c>
      <c r="H350" s="103">
        <v>-55812</v>
      </c>
      <c r="I350" s="103">
        <v>294253</v>
      </c>
    </row>
    <row r="351" spans="1:9">
      <c r="A351" s="100" t="s">
        <v>356</v>
      </c>
      <c r="B351" s="100" t="s">
        <v>353</v>
      </c>
      <c r="C351" s="100" t="s">
        <v>353</v>
      </c>
      <c r="D351" s="100" t="s">
        <v>562</v>
      </c>
      <c r="E351" s="102" t="s">
        <v>170</v>
      </c>
      <c r="F351" s="116">
        <v>208565</v>
      </c>
      <c r="G351" s="116">
        <v>63313</v>
      </c>
      <c r="H351" s="103">
        <v>145252</v>
      </c>
      <c r="I351" s="103">
        <v>41825</v>
      </c>
    </row>
    <row r="352" spans="1:9">
      <c r="A352" s="100" t="s">
        <v>356</v>
      </c>
      <c r="B352" s="100" t="s">
        <v>353</v>
      </c>
      <c r="C352" s="100" t="s">
        <v>353</v>
      </c>
      <c r="D352" s="100" t="s">
        <v>560</v>
      </c>
      <c r="E352" s="187" t="s">
        <v>678</v>
      </c>
      <c r="F352" s="116">
        <v>42050</v>
      </c>
      <c r="G352" s="116">
        <v>469479</v>
      </c>
      <c r="H352" s="103">
        <v>-427429</v>
      </c>
      <c r="I352" s="103">
        <v>394830</v>
      </c>
    </row>
    <row r="353" spans="1:9">
      <c r="A353" s="100" t="s">
        <v>356</v>
      </c>
      <c r="B353" s="100" t="s">
        <v>353</v>
      </c>
      <c r="C353" s="100" t="s">
        <v>353</v>
      </c>
      <c r="D353" s="100" t="s">
        <v>561</v>
      </c>
      <c r="E353" s="187" t="s">
        <v>169</v>
      </c>
      <c r="F353" s="116">
        <v>309862</v>
      </c>
      <c r="G353" s="116">
        <v>190440</v>
      </c>
      <c r="H353" s="103">
        <v>119422</v>
      </c>
      <c r="I353" s="103">
        <v>169002</v>
      </c>
    </row>
    <row r="354" spans="1:9">
      <c r="A354" s="100" t="s">
        <v>356</v>
      </c>
      <c r="B354" s="100" t="s">
        <v>353</v>
      </c>
      <c r="C354" s="100" t="s">
        <v>356</v>
      </c>
      <c r="D354" s="100" t="s">
        <v>562</v>
      </c>
      <c r="E354" s="187" t="s">
        <v>170</v>
      </c>
      <c r="F354" s="116">
        <v>43300</v>
      </c>
      <c r="G354" s="116">
        <v>167320</v>
      </c>
      <c r="H354" s="103">
        <v>-124020</v>
      </c>
      <c r="I354" s="103">
        <v>167248</v>
      </c>
    </row>
    <row r="355" spans="1:9">
      <c r="A355" s="100" t="s">
        <v>356</v>
      </c>
      <c r="B355" s="100" t="s">
        <v>353</v>
      </c>
      <c r="C355" s="100" t="s">
        <v>356</v>
      </c>
      <c r="D355" s="100" t="s">
        <v>563</v>
      </c>
      <c r="E355" s="187" t="s">
        <v>679</v>
      </c>
      <c r="F355" s="116">
        <v>526900</v>
      </c>
      <c r="G355" s="116">
        <v>1101954</v>
      </c>
      <c r="H355" s="103">
        <v>-575054</v>
      </c>
      <c r="I355" s="103">
        <v>1225312</v>
      </c>
    </row>
    <row r="356" spans="1:9">
      <c r="A356" s="100" t="s">
        <v>356</v>
      </c>
      <c r="B356" s="100" t="s">
        <v>353</v>
      </c>
      <c r="C356" s="100" t="s">
        <v>356</v>
      </c>
      <c r="D356" s="100" t="s">
        <v>564</v>
      </c>
      <c r="E356" s="187" t="s">
        <v>680</v>
      </c>
      <c r="F356" s="116">
        <v>130433</v>
      </c>
      <c r="G356" s="116">
        <v>166524</v>
      </c>
      <c r="H356" s="103">
        <v>-36091</v>
      </c>
      <c r="I356" s="103">
        <v>130246</v>
      </c>
    </row>
    <row r="357" spans="1:9">
      <c r="A357" s="100" t="s">
        <v>356</v>
      </c>
      <c r="B357" s="100" t="s">
        <v>353</v>
      </c>
      <c r="C357" s="100" t="s">
        <v>356</v>
      </c>
      <c r="D357" s="100" t="s">
        <v>565</v>
      </c>
      <c r="E357" s="187" t="s">
        <v>681</v>
      </c>
      <c r="F357" s="116">
        <v>266500</v>
      </c>
      <c r="G357" s="116">
        <v>301440</v>
      </c>
      <c r="H357" s="103">
        <v>-34940</v>
      </c>
      <c r="I357" s="103">
        <v>329861</v>
      </c>
    </row>
    <row r="358" spans="1:9">
      <c r="A358" s="100" t="s">
        <v>356</v>
      </c>
      <c r="B358" s="100" t="s">
        <v>353</v>
      </c>
      <c r="C358" s="100" t="s">
        <v>356</v>
      </c>
      <c r="D358" s="100" t="s">
        <v>566</v>
      </c>
      <c r="E358" s="187" t="s">
        <v>682</v>
      </c>
      <c r="F358" s="116">
        <v>862500</v>
      </c>
      <c r="G358" s="116">
        <v>1759357</v>
      </c>
      <c r="H358" s="103">
        <v>-896857</v>
      </c>
      <c r="I358" s="103">
        <v>1369103</v>
      </c>
    </row>
    <row r="359" spans="1:9">
      <c r="A359" s="100" t="s">
        <v>356</v>
      </c>
      <c r="B359" s="100" t="s">
        <v>353</v>
      </c>
      <c r="C359" s="100" t="s">
        <v>356</v>
      </c>
      <c r="D359" s="100" t="s">
        <v>567</v>
      </c>
      <c r="E359" s="187" t="s">
        <v>171</v>
      </c>
      <c r="F359" s="116">
        <v>306130</v>
      </c>
      <c r="G359" s="116">
        <v>285164</v>
      </c>
      <c r="H359" s="103">
        <v>20966</v>
      </c>
      <c r="I359" s="103">
        <v>332279</v>
      </c>
    </row>
    <row r="360" spans="1:9">
      <c r="A360" s="100" t="s">
        <v>356</v>
      </c>
      <c r="B360" s="100" t="s">
        <v>353</v>
      </c>
      <c r="C360" s="100" t="s">
        <v>356</v>
      </c>
      <c r="D360" s="100" t="s">
        <v>568</v>
      </c>
      <c r="E360" s="187" t="s">
        <v>683</v>
      </c>
      <c r="F360" s="116">
        <v>10350</v>
      </c>
      <c r="G360" s="116"/>
      <c r="H360" s="103">
        <v>10350</v>
      </c>
      <c r="I360" s="103"/>
    </row>
    <row r="361" spans="1:9">
      <c r="A361" s="100" t="s">
        <v>356</v>
      </c>
      <c r="B361" s="100" t="s">
        <v>353</v>
      </c>
      <c r="C361" s="100" t="s">
        <v>356</v>
      </c>
      <c r="D361" s="100" t="s">
        <v>560</v>
      </c>
      <c r="E361" s="187" t="s">
        <v>678</v>
      </c>
      <c r="F361" s="116">
        <v>202100</v>
      </c>
      <c r="G361" s="116">
        <v>399557</v>
      </c>
      <c r="H361" s="103">
        <v>-197457</v>
      </c>
      <c r="I361" s="103">
        <v>429171</v>
      </c>
    </row>
    <row r="362" spans="1:9">
      <c r="A362" s="100" t="s">
        <v>356</v>
      </c>
      <c r="B362" s="100" t="s">
        <v>353</v>
      </c>
      <c r="C362" s="100" t="s">
        <v>356</v>
      </c>
      <c r="D362" s="100" t="s">
        <v>561</v>
      </c>
      <c r="E362" s="187" t="s">
        <v>169</v>
      </c>
      <c r="F362" s="116">
        <v>709079</v>
      </c>
      <c r="G362" s="116">
        <v>500985</v>
      </c>
      <c r="H362" s="103">
        <v>208094</v>
      </c>
      <c r="I362" s="103">
        <v>571375</v>
      </c>
    </row>
    <row r="363" spans="1:9">
      <c r="A363" s="100" t="s">
        <v>356</v>
      </c>
      <c r="B363" s="100" t="s">
        <v>356</v>
      </c>
      <c r="C363" s="100" t="s">
        <v>185</v>
      </c>
      <c r="D363" s="100" t="s">
        <v>434</v>
      </c>
      <c r="E363" s="187" t="s">
        <v>393</v>
      </c>
      <c r="F363" s="116">
        <v>19359481</v>
      </c>
      <c r="G363" s="116">
        <v>19359481</v>
      </c>
      <c r="H363" s="103">
        <v>0</v>
      </c>
      <c r="I363" s="103">
        <v>18612313</v>
      </c>
    </row>
    <row r="364" spans="1:9">
      <c r="A364" s="100" t="s">
        <v>356</v>
      </c>
      <c r="B364" s="100" t="s">
        <v>356</v>
      </c>
      <c r="C364" s="100" t="s">
        <v>185</v>
      </c>
      <c r="D364" s="100" t="s">
        <v>569</v>
      </c>
      <c r="E364" s="187" t="s">
        <v>1044</v>
      </c>
      <c r="F364" s="116">
        <v>596415053</v>
      </c>
      <c r="G364" s="116">
        <v>523459577</v>
      </c>
      <c r="H364" s="103">
        <v>72955476</v>
      </c>
      <c r="I364" s="103">
        <v>592649145</v>
      </c>
    </row>
    <row r="365" spans="1:9">
      <c r="A365" s="100" t="s">
        <v>356</v>
      </c>
      <c r="B365" s="100" t="s">
        <v>356</v>
      </c>
      <c r="C365" s="100" t="s">
        <v>185</v>
      </c>
      <c r="D365" s="100" t="s">
        <v>570</v>
      </c>
      <c r="E365" s="187" t="s">
        <v>684</v>
      </c>
      <c r="F365" s="116"/>
      <c r="G365" s="116">
        <v>103622</v>
      </c>
      <c r="H365" s="103">
        <v>-103622</v>
      </c>
      <c r="I365" s="103">
        <v>101290</v>
      </c>
    </row>
    <row r="366" spans="1:9">
      <c r="A366" s="100" t="s">
        <v>356</v>
      </c>
      <c r="B366" s="100" t="s">
        <v>356</v>
      </c>
      <c r="C366" s="100" t="s">
        <v>514</v>
      </c>
      <c r="D366" s="100" t="s">
        <v>935</v>
      </c>
      <c r="E366" s="187" t="s">
        <v>936</v>
      </c>
      <c r="F366" s="116"/>
      <c r="G366" s="116"/>
      <c r="H366" s="103">
        <v>0</v>
      </c>
      <c r="I366" s="103"/>
    </row>
    <row r="367" spans="1:9">
      <c r="A367" s="100" t="s">
        <v>356</v>
      </c>
      <c r="B367" s="100" t="s">
        <v>369</v>
      </c>
      <c r="C367" s="100" t="s">
        <v>203</v>
      </c>
      <c r="D367" s="100" t="s">
        <v>752</v>
      </c>
      <c r="E367" s="187" t="s">
        <v>1170</v>
      </c>
      <c r="F367" s="116">
        <v>51278027</v>
      </c>
      <c r="G367" s="116">
        <v>51278027</v>
      </c>
      <c r="H367" s="103">
        <v>0</v>
      </c>
      <c r="I367" s="103">
        <v>27001885</v>
      </c>
    </row>
    <row r="368" spans="1:9">
      <c r="A368" s="100" t="s">
        <v>356</v>
      </c>
      <c r="B368" s="100" t="s">
        <v>369</v>
      </c>
      <c r="C368" s="100" t="s">
        <v>203</v>
      </c>
      <c r="D368" s="100" t="s">
        <v>571</v>
      </c>
      <c r="E368" s="187" t="s">
        <v>685</v>
      </c>
      <c r="F368" s="116">
        <v>14883</v>
      </c>
      <c r="G368" s="116">
        <v>14883</v>
      </c>
      <c r="H368" s="103">
        <v>0</v>
      </c>
      <c r="I368" s="103">
        <v>25612</v>
      </c>
    </row>
    <row r="369" spans="1:9">
      <c r="A369" s="100" t="s">
        <v>356</v>
      </c>
      <c r="B369" s="100" t="s">
        <v>369</v>
      </c>
      <c r="C369" s="100" t="s">
        <v>203</v>
      </c>
      <c r="D369" s="100" t="s">
        <v>572</v>
      </c>
      <c r="E369" s="187" t="s">
        <v>686</v>
      </c>
      <c r="F369" s="116"/>
      <c r="G369" s="116"/>
      <c r="H369" s="103">
        <v>0</v>
      </c>
      <c r="I369" s="103"/>
    </row>
    <row r="370" spans="1:9">
      <c r="A370" s="100" t="s">
        <v>356</v>
      </c>
      <c r="B370" s="100" t="s">
        <v>369</v>
      </c>
      <c r="C370" s="100" t="s">
        <v>203</v>
      </c>
      <c r="D370" s="100" t="s">
        <v>573</v>
      </c>
      <c r="E370" s="187" t="s">
        <v>687</v>
      </c>
      <c r="F370" s="116">
        <v>2585882</v>
      </c>
      <c r="G370" s="116">
        <v>2585882</v>
      </c>
      <c r="H370" s="103">
        <v>0</v>
      </c>
      <c r="I370" s="103">
        <v>2862334</v>
      </c>
    </row>
    <row r="371" spans="1:9">
      <c r="A371" s="100" t="s">
        <v>356</v>
      </c>
      <c r="B371" s="100" t="s">
        <v>369</v>
      </c>
      <c r="C371" s="100" t="s">
        <v>203</v>
      </c>
      <c r="D371" s="100" t="s">
        <v>574</v>
      </c>
      <c r="E371" s="187" t="s">
        <v>688</v>
      </c>
      <c r="F371" s="116">
        <v>719673</v>
      </c>
      <c r="G371" s="116">
        <v>719673</v>
      </c>
      <c r="H371" s="103">
        <v>0</v>
      </c>
      <c r="I371" s="103">
        <v>829463</v>
      </c>
    </row>
    <row r="372" spans="1:9">
      <c r="A372" s="100" t="s">
        <v>356</v>
      </c>
      <c r="B372" s="100" t="s">
        <v>369</v>
      </c>
      <c r="C372" s="100" t="s">
        <v>203</v>
      </c>
      <c r="D372" s="100" t="s">
        <v>575</v>
      </c>
      <c r="E372" s="187" t="s">
        <v>689</v>
      </c>
      <c r="F372" s="116">
        <v>3856745</v>
      </c>
      <c r="G372" s="116">
        <v>3856745</v>
      </c>
      <c r="H372" s="103">
        <v>0</v>
      </c>
      <c r="I372" s="103">
        <v>4705599</v>
      </c>
    </row>
    <row r="373" spans="1:9">
      <c r="A373" s="100" t="s">
        <v>356</v>
      </c>
      <c r="B373" s="100" t="s">
        <v>369</v>
      </c>
      <c r="C373" s="100" t="s">
        <v>203</v>
      </c>
      <c r="D373" s="100" t="s">
        <v>576</v>
      </c>
      <c r="E373" s="187" t="s">
        <v>690</v>
      </c>
      <c r="F373" s="116">
        <v>96589123</v>
      </c>
      <c r="G373" s="116">
        <v>96589123</v>
      </c>
      <c r="H373" s="103">
        <v>0</v>
      </c>
      <c r="I373" s="103">
        <v>96518185</v>
      </c>
    </row>
    <row r="374" spans="1:9">
      <c r="A374" s="100" t="s">
        <v>356</v>
      </c>
      <c r="B374" s="100" t="s">
        <v>369</v>
      </c>
      <c r="C374" s="100" t="s">
        <v>203</v>
      </c>
      <c r="D374" s="100" t="s">
        <v>913</v>
      </c>
      <c r="E374" s="187" t="s">
        <v>914</v>
      </c>
      <c r="F374" s="116">
        <v>139684644</v>
      </c>
      <c r="G374" s="116">
        <v>139684644</v>
      </c>
      <c r="H374" s="103">
        <v>0</v>
      </c>
      <c r="I374" s="103">
        <v>82985342</v>
      </c>
    </row>
    <row r="375" spans="1:9">
      <c r="A375" s="100" t="s">
        <v>356</v>
      </c>
      <c r="B375" s="100" t="s">
        <v>369</v>
      </c>
      <c r="C375" s="100" t="s">
        <v>203</v>
      </c>
      <c r="D375" s="100" t="s">
        <v>937</v>
      </c>
      <c r="E375" s="187" t="s">
        <v>1045</v>
      </c>
      <c r="F375" s="116"/>
      <c r="G375" s="116"/>
      <c r="H375" s="103">
        <v>0</v>
      </c>
      <c r="I375" s="103"/>
    </row>
    <row r="376" spans="1:9">
      <c r="A376" s="100" t="s">
        <v>356</v>
      </c>
      <c r="B376" s="100" t="s">
        <v>369</v>
      </c>
      <c r="C376" s="100" t="s">
        <v>184</v>
      </c>
      <c r="D376" s="100" t="s">
        <v>577</v>
      </c>
      <c r="E376" s="187" t="s">
        <v>691</v>
      </c>
      <c r="F376" s="116">
        <v>94444028</v>
      </c>
      <c r="G376" s="116">
        <v>94444028</v>
      </c>
      <c r="H376" s="103">
        <v>0</v>
      </c>
      <c r="I376" s="103">
        <v>67186476</v>
      </c>
    </row>
    <row r="377" spans="1:9">
      <c r="A377" s="100" t="s">
        <v>356</v>
      </c>
      <c r="B377" s="100" t="s">
        <v>369</v>
      </c>
      <c r="C377" s="100" t="s">
        <v>184</v>
      </c>
      <c r="D377" s="100" t="s">
        <v>578</v>
      </c>
      <c r="E377" s="187" t="s">
        <v>172</v>
      </c>
      <c r="F377" s="116">
        <v>50383303</v>
      </c>
      <c r="G377" s="116">
        <v>50383303</v>
      </c>
      <c r="H377" s="103">
        <v>0</v>
      </c>
      <c r="I377" s="103">
        <v>37327838</v>
      </c>
    </row>
    <row r="378" spans="1:9">
      <c r="A378" s="100" t="s">
        <v>356</v>
      </c>
      <c r="B378" s="100" t="s">
        <v>369</v>
      </c>
      <c r="C378" s="100" t="s">
        <v>184</v>
      </c>
      <c r="D378" s="100" t="s">
        <v>579</v>
      </c>
      <c r="E378" s="187" t="s">
        <v>692</v>
      </c>
      <c r="F378" s="116"/>
      <c r="G378" s="116"/>
      <c r="H378" s="103">
        <v>0</v>
      </c>
      <c r="I378" s="103">
        <v>61012</v>
      </c>
    </row>
    <row r="379" spans="1:9">
      <c r="A379" s="100" t="s">
        <v>356</v>
      </c>
      <c r="B379" s="100" t="s">
        <v>369</v>
      </c>
      <c r="C379" s="100" t="s">
        <v>184</v>
      </c>
      <c r="D379" s="100" t="s">
        <v>580</v>
      </c>
      <c r="E379" s="187" t="s">
        <v>693</v>
      </c>
      <c r="F379" s="116">
        <v>2980234</v>
      </c>
      <c r="G379" s="116">
        <v>2980234</v>
      </c>
      <c r="H379" s="103">
        <v>0</v>
      </c>
      <c r="I379" s="103">
        <v>2608691</v>
      </c>
    </row>
    <row r="380" spans="1:9">
      <c r="A380" s="100" t="s">
        <v>356</v>
      </c>
      <c r="B380" s="100" t="s">
        <v>369</v>
      </c>
      <c r="C380" s="100" t="s">
        <v>184</v>
      </c>
      <c r="D380" s="100" t="s">
        <v>581</v>
      </c>
      <c r="E380" s="187" t="s">
        <v>694</v>
      </c>
      <c r="F380" s="116">
        <v>36681588</v>
      </c>
      <c r="G380" s="116">
        <v>36681588</v>
      </c>
      <c r="H380" s="103">
        <v>0</v>
      </c>
      <c r="I380" s="103">
        <v>39845954</v>
      </c>
    </row>
    <row r="381" spans="1:9">
      <c r="A381" s="100" t="s">
        <v>356</v>
      </c>
      <c r="B381" s="100" t="s">
        <v>369</v>
      </c>
      <c r="C381" s="100" t="s">
        <v>353</v>
      </c>
      <c r="D381" s="100" t="s">
        <v>582</v>
      </c>
      <c r="E381" s="187" t="s">
        <v>1046</v>
      </c>
      <c r="F381" s="116">
        <v>10000000</v>
      </c>
      <c r="G381" s="116">
        <v>7999885</v>
      </c>
      <c r="H381" s="103">
        <v>2000114</v>
      </c>
      <c r="I381" s="103">
        <v>8300750</v>
      </c>
    </row>
    <row r="382" spans="1:9">
      <c r="A382" s="100" t="s">
        <v>356</v>
      </c>
      <c r="B382" s="100" t="s">
        <v>369</v>
      </c>
      <c r="C382" s="100" t="s">
        <v>353</v>
      </c>
      <c r="D382" s="100" t="s">
        <v>583</v>
      </c>
      <c r="E382" s="187" t="s">
        <v>1171</v>
      </c>
      <c r="F382" s="116">
        <v>25200000</v>
      </c>
      <c r="G382" s="116">
        <v>26272915</v>
      </c>
      <c r="H382" s="103">
        <v>-1072915</v>
      </c>
      <c r="I382" s="103">
        <v>24936677</v>
      </c>
    </row>
    <row r="383" spans="1:9">
      <c r="A383" s="100" t="s">
        <v>356</v>
      </c>
      <c r="B383" s="100" t="s">
        <v>369</v>
      </c>
      <c r="C383" s="100" t="s">
        <v>353</v>
      </c>
      <c r="D383" s="100" t="s">
        <v>584</v>
      </c>
      <c r="E383" s="187" t="s">
        <v>1172</v>
      </c>
      <c r="F383" s="116"/>
      <c r="G383" s="116"/>
      <c r="H383" s="103">
        <v>0</v>
      </c>
      <c r="I383" s="103"/>
    </row>
    <row r="384" spans="1:9">
      <c r="A384" s="100" t="s">
        <v>356</v>
      </c>
      <c r="B384" s="100" t="s">
        <v>369</v>
      </c>
      <c r="C384" s="100" t="s">
        <v>369</v>
      </c>
      <c r="D384" s="100" t="s">
        <v>1004</v>
      </c>
      <c r="E384" s="187" t="s">
        <v>1005</v>
      </c>
      <c r="F384" s="116"/>
      <c r="G384" s="116"/>
      <c r="H384" s="103">
        <v>0</v>
      </c>
      <c r="I384" s="103">
        <v>11702</v>
      </c>
    </row>
    <row r="385" spans="1:9">
      <c r="A385" s="100" t="s">
        <v>356</v>
      </c>
      <c r="B385" s="100" t="s">
        <v>369</v>
      </c>
      <c r="C385" s="100" t="s">
        <v>369</v>
      </c>
      <c r="D385" s="100" t="s">
        <v>585</v>
      </c>
      <c r="E385" s="187" t="s">
        <v>173</v>
      </c>
      <c r="F385" s="116">
        <v>284500</v>
      </c>
      <c r="G385" s="116">
        <v>359500</v>
      </c>
      <c r="H385" s="103">
        <v>-75000</v>
      </c>
      <c r="I385" s="103">
        <v>521600</v>
      </c>
    </row>
    <row r="386" spans="1:9">
      <c r="A386" s="100" t="s">
        <v>356</v>
      </c>
      <c r="B386" s="100" t="s">
        <v>369</v>
      </c>
      <c r="C386" s="100" t="s">
        <v>369</v>
      </c>
      <c r="D386" s="100" t="s">
        <v>586</v>
      </c>
      <c r="E386" s="187" t="s">
        <v>174</v>
      </c>
      <c r="F386" s="116">
        <v>1998777</v>
      </c>
      <c r="G386" s="116">
        <v>2085458</v>
      </c>
      <c r="H386" s="103">
        <v>-86681</v>
      </c>
      <c r="I386" s="103">
        <v>1425203</v>
      </c>
    </row>
    <row r="387" spans="1:9">
      <c r="A387" s="100" t="s">
        <v>356</v>
      </c>
      <c r="B387" s="100" t="s">
        <v>369</v>
      </c>
      <c r="C387" s="100" t="s">
        <v>369</v>
      </c>
      <c r="D387" s="100" t="s">
        <v>587</v>
      </c>
      <c r="E387" s="187" t="s">
        <v>695</v>
      </c>
      <c r="F387" s="116">
        <v>8600</v>
      </c>
      <c r="G387" s="116">
        <v>10000</v>
      </c>
      <c r="H387" s="103">
        <v>-1400</v>
      </c>
      <c r="I387" s="103"/>
    </row>
    <row r="388" spans="1:9">
      <c r="A388" s="100" t="s">
        <v>356</v>
      </c>
      <c r="B388" s="100" t="s">
        <v>369</v>
      </c>
      <c r="C388" s="100" t="s">
        <v>369</v>
      </c>
      <c r="D388" s="100" t="s">
        <v>588</v>
      </c>
      <c r="E388" s="187" t="s">
        <v>696</v>
      </c>
      <c r="F388" s="116">
        <v>200000</v>
      </c>
      <c r="G388" s="116">
        <v>200000</v>
      </c>
      <c r="H388" s="103">
        <v>0</v>
      </c>
      <c r="I388" s="103">
        <v>200000</v>
      </c>
    </row>
    <row r="389" spans="1:9">
      <c r="A389" s="100" t="s">
        <v>356</v>
      </c>
      <c r="B389" s="100" t="s">
        <v>369</v>
      </c>
      <c r="C389" s="100" t="s">
        <v>369</v>
      </c>
      <c r="D389" s="100" t="s">
        <v>589</v>
      </c>
      <c r="E389" s="187" t="s">
        <v>2</v>
      </c>
      <c r="F389" s="116">
        <v>16681282</v>
      </c>
      <c r="G389" s="116">
        <v>16384918</v>
      </c>
      <c r="H389" s="103">
        <v>296364</v>
      </c>
      <c r="I389" s="103">
        <v>15962639</v>
      </c>
    </row>
    <row r="390" spans="1:9">
      <c r="A390" s="100" t="s">
        <v>356</v>
      </c>
      <c r="B390" s="100" t="s">
        <v>369</v>
      </c>
      <c r="C390" s="100" t="s">
        <v>369</v>
      </c>
      <c r="D390" s="100" t="s">
        <v>590</v>
      </c>
      <c r="E390" s="187" t="s">
        <v>1173</v>
      </c>
      <c r="F390" s="116">
        <v>115000000</v>
      </c>
      <c r="G390" s="116">
        <v>109174680</v>
      </c>
      <c r="H390" s="103">
        <v>5825320</v>
      </c>
      <c r="I390" s="103">
        <v>110965180</v>
      </c>
    </row>
    <row r="391" spans="1:9">
      <c r="A391" s="100" t="s">
        <v>356</v>
      </c>
      <c r="B391" s="100" t="s">
        <v>369</v>
      </c>
      <c r="C391" s="100" t="s">
        <v>369</v>
      </c>
      <c r="D391" s="100" t="s">
        <v>753</v>
      </c>
      <c r="E391" s="187" t="s">
        <v>1174</v>
      </c>
      <c r="F391" s="116">
        <v>118000000</v>
      </c>
      <c r="G391" s="116">
        <v>116404639</v>
      </c>
      <c r="H391" s="103">
        <v>1595361</v>
      </c>
      <c r="I391" s="103">
        <v>106306937</v>
      </c>
    </row>
    <row r="392" spans="1:9">
      <c r="A392" s="100" t="s">
        <v>356</v>
      </c>
      <c r="B392" s="100" t="s">
        <v>369</v>
      </c>
      <c r="C392" s="100" t="s">
        <v>369</v>
      </c>
      <c r="D392" s="100" t="s">
        <v>938</v>
      </c>
      <c r="E392" s="187" t="s">
        <v>1175</v>
      </c>
      <c r="F392" s="116">
        <v>425008</v>
      </c>
      <c r="G392" s="116">
        <v>405683</v>
      </c>
      <c r="H392" s="103">
        <v>19325</v>
      </c>
      <c r="I392" s="103">
        <v>394654</v>
      </c>
    </row>
    <row r="393" spans="1:9">
      <c r="A393" s="100" t="s">
        <v>356</v>
      </c>
      <c r="B393" s="100" t="s">
        <v>369</v>
      </c>
      <c r="C393" s="100" t="s">
        <v>369</v>
      </c>
      <c r="D393" s="100" t="s">
        <v>939</v>
      </c>
      <c r="E393" s="187" t="s">
        <v>1176</v>
      </c>
      <c r="F393" s="116">
        <v>593710</v>
      </c>
      <c r="G393" s="116">
        <v>645919</v>
      </c>
      <c r="H393" s="103">
        <v>-52209</v>
      </c>
      <c r="I393" s="103">
        <v>592082</v>
      </c>
    </row>
    <row r="394" spans="1:9">
      <c r="A394" s="100" t="s">
        <v>356</v>
      </c>
      <c r="B394" s="100" t="s">
        <v>369</v>
      </c>
      <c r="C394" s="100" t="s">
        <v>369</v>
      </c>
      <c r="D394" s="100" t="s">
        <v>591</v>
      </c>
      <c r="E394" s="187" t="s">
        <v>697</v>
      </c>
      <c r="F394" s="116">
        <v>80000</v>
      </c>
      <c r="G394" s="116">
        <v>50000</v>
      </c>
      <c r="H394" s="103">
        <v>30000</v>
      </c>
      <c r="I394" s="103">
        <v>75000</v>
      </c>
    </row>
    <row r="395" spans="1:9">
      <c r="A395" s="100" t="s">
        <v>356</v>
      </c>
      <c r="B395" s="100" t="s">
        <v>369</v>
      </c>
      <c r="C395" s="100" t="s">
        <v>437</v>
      </c>
      <c r="D395" s="100" t="s">
        <v>592</v>
      </c>
      <c r="E395" s="187" t="s">
        <v>175</v>
      </c>
      <c r="F395" s="116">
        <v>40000</v>
      </c>
      <c r="G395" s="116">
        <v>28152</v>
      </c>
      <c r="H395" s="103">
        <v>11848</v>
      </c>
      <c r="I395" s="103">
        <v>75954</v>
      </c>
    </row>
    <row r="396" spans="1:9">
      <c r="A396" s="100" t="s">
        <v>356</v>
      </c>
      <c r="B396" s="100" t="s">
        <v>369</v>
      </c>
      <c r="C396" s="100" t="s">
        <v>514</v>
      </c>
      <c r="D396" s="100" t="s">
        <v>591</v>
      </c>
      <c r="E396" s="187" t="s">
        <v>697</v>
      </c>
      <c r="F396" s="116">
        <v>1663000</v>
      </c>
      <c r="G396" s="116">
        <v>1545671</v>
      </c>
      <c r="H396" s="103">
        <v>117329</v>
      </c>
      <c r="I396" s="103">
        <v>1372985</v>
      </c>
    </row>
    <row r="397" spans="1:9">
      <c r="A397" s="271" t="s">
        <v>34</v>
      </c>
      <c r="B397" s="271"/>
      <c r="C397" s="271"/>
      <c r="D397" s="271"/>
      <c r="E397" s="271"/>
      <c r="F397" s="146">
        <f>SUM(F5:F396)</f>
        <v>3229695000</v>
      </c>
      <c r="G397" s="146">
        <f>SUM(G5:G396)</f>
        <v>3182364125</v>
      </c>
      <c r="H397" s="188">
        <f>SUM(H5:H396)</f>
        <v>47330875</v>
      </c>
      <c r="I397" s="146">
        <f>SUM(I5:I396)</f>
        <v>3121413053</v>
      </c>
    </row>
    <row r="398" spans="1:9">
      <c r="H398" s="103"/>
    </row>
    <row r="399" spans="1:9">
      <c r="F399" s="185"/>
      <c r="G399" s="185"/>
      <c r="H399" s="185"/>
      <c r="I399" s="185"/>
    </row>
    <row r="401" spans="6:9">
      <c r="F401" s="185"/>
      <c r="G401" s="185"/>
      <c r="H401" s="185"/>
      <c r="I401" s="185"/>
    </row>
  </sheetData>
  <mergeCells count="6">
    <mergeCell ref="A397:E397"/>
    <mergeCell ref="A1:I1"/>
    <mergeCell ref="A3:D3"/>
    <mergeCell ref="E3:E4"/>
    <mergeCell ref="F3:H3"/>
    <mergeCell ref="I3:I4"/>
  </mergeCells>
  <phoneticPr fontId="17" type="noConversion"/>
  <pageMargins left="0.18" right="0.17" top="0.88541666666666696" bottom="0.5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2017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8"/>
  <sheetViews>
    <sheetView showWhiteSpace="0" view="pageBreakPreview" topLeftCell="B1" zoomScaleNormal="100" zoomScaleSheetLayoutView="100" zoomScalePageLayoutView="80" workbookViewId="0">
      <selection activeCell="E17" sqref="E17"/>
    </sheetView>
  </sheetViews>
  <sheetFormatPr defaultRowHeight="12.75"/>
  <cols>
    <col min="1" max="1" width="74.85546875" bestFit="1" customWidth="1"/>
    <col min="2" max="3" width="17" bestFit="1" customWidth="1"/>
    <col min="4" max="4" width="7.5703125" bestFit="1" customWidth="1"/>
    <col min="5" max="5" width="15" bestFit="1" customWidth="1"/>
  </cols>
  <sheetData>
    <row r="1" spans="1:5" ht="21.75" customHeight="1">
      <c r="A1" s="259" t="s">
        <v>706</v>
      </c>
      <c r="B1" s="260"/>
      <c r="C1" s="260"/>
      <c r="D1" s="261"/>
      <c r="E1" s="261"/>
    </row>
    <row r="2" spans="1:5" ht="15" customHeight="1">
      <c r="A2" s="9"/>
      <c r="B2" s="9"/>
      <c r="C2" s="9"/>
      <c r="D2" s="9"/>
      <c r="E2" s="45" t="s">
        <v>58</v>
      </c>
    </row>
    <row r="3" spans="1:5" ht="55.5" customHeight="1">
      <c r="A3" s="73" t="s">
        <v>707</v>
      </c>
      <c r="B3" s="91" t="s">
        <v>708</v>
      </c>
      <c r="C3" s="91" t="s">
        <v>709</v>
      </c>
      <c r="D3" s="91" t="s">
        <v>77</v>
      </c>
      <c r="E3" s="91" t="s">
        <v>977</v>
      </c>
    </row>
    <row r="4" spans="1:5" ht="25.5" customHeight="1">
      <c r="A4" s="149" t="s">
        <v>723</v>
      </c>
      <c r="B4" s="111">
        <v>144159782</v>
      </c>
      <c r="C4" s="111">
        <v>138163385</v>
      </c>
      <c r="D4" s="112">
        <v>95.840450840859347</v>
      </c>
      <c r="E4" s="111">
        <v>151846064</v>
      </c>
    </row>
    <row r="5" spans="1:5" ht="25.5" customHeight="1">
      <c r="A5" s="98" t="s">
        <v>1033</v>
      </c>
      <c r="B5" s="111">
        <v>16302844</v>
      </c>
      <c r="C5" s="111">
        <v>14724585</v>
      </c>
      <c r="D5" s="112">
        <v>90.31911855379343</v>
      </c>
      <c r="E5" s="111">
        <v>12148484</v>
      </c>
    </row>
    <row r="6" spans="1:5" ht="25.5" customHeight="1">
      <c r="A6" s="150" t="s">
        <v>1034</v>
      </c>
      <c r="B6" s="111">
        <v>115000000</v>
      </c>
      <c r="C6" s="111">
        <v>109174680</v>
      </c>
      <c r="D6" s="112">
        <v>94.934504347826092</v>
      </c>
      <c r="E6" s="111">
        <v>110965180</v>
      </c>
    </row>
    <row r="7" spans="1:5" ht="25.5" customHeight="1">
      <c r="A7" s="149" t="s">
        <v>710</v>
      </c>
      <c r="B7" s="111">
        <v>35200000</v>
      </c>
      <c r="C7" s="111">
        <v>34272800</v>
      </c>
      <c r="D7" s="112">
        <v>97.365909090909085</v>
      </c>
      <c r="E7" s="111">
        <v>33237427</v>
      </c>
    </row>
    <row r="8" spans="1:5" ht="25.5" customHeight="1">
      <c r="A8" s="149" t="s">
        <v>784</v>
      </c>
      <c r="B8" s="111">
        <v>19000000</v>
      </c>
      <c r="C8" s="111">
        <v>17978224</v>
      </c>
      <c r="D8" s="112">
        <v>94.622231578947364</v>
      </c>
      <c r="E8" s="111">
        <v>21106758</v>
      </c>
    </row>
    <row r="9" spans="1:5" ht="25.5" customHeight="1">
      <c r="A9" s="149" t="s">
        <v>970</v>
      </c>
      <c r="B9" s="111">
        <v>800000</v>
      </c>
      <c r="C9" s="111">
        <v>13185</v>
      </c>
      <c r="D9" s="112">
        <v>1.6481249999999998</v>
      </c>
      <c r="E9" s="111">
        <v>1094169</v>
      </c>
    </row>
    <row r="10" spans="1:5" ht="25.5" customHeight="1">
      <c r="A10" s="150" t="s">
        <v>971</v>
      </c>
      <c r="B10" s="111">
        <v>19359481</v>
      </c>
      <c r="C10" s="111">
        <v>19359481</v>
      </c>
      <c r="D10" s="112">
        <v>100</v>
      </c>
      <c r="E10" s="111">
        <v>18612313</v>
      </c>
    </row>
    <row r="11" spans="1:5" ht="25.5" customHeight="1">
      <c r="A11" s="149" t="s">
        <v>757</v>
      </c>
      <c r="B11" s="111">
        <v>18900000</v>
      </c>
      <c r="C11" s="111">
        <v>17700000</v>
      </c>
      <c r="D11" s="112">
        <v>93.650793650793645</v>
      </c>
      <c r="E11" s="111">
        <v>18000000</v>
      </c>
    </row>
    <row r="12" spans="1:5" ht="25.5" customHeight="1">
      <c r="A12" s="98" t="s">
        <v>1035</v>
      </c>
      <c r="B12" s="111">
        <v>118000000</v>
      </c>
      <c r="C12" s="111">
        <v>116404639</v>
      </c>
      <c r="D12" s="112">
        <v>98.647999152542383</v>
      </c>
      <c r="E12" s="111">
        <v>106306937</v>
      </c>
    </row>
    <row r="13" spans="1:5" ht="25.5" customHeight="1">
      <c r="A13" s="149" t="s">
        <v>1032</v>
      </c>
      <c r="B13" s="111">
        <v>61000000</v>
      </c>
      <c r="C13" s="111">
        <v>56904400</v>
      </c>
      <c r="D13" s="112">
        <v>93.28590163934426</v>
      </c>
      <c r="E13" s="111">
        <v>57795400</v>
      </c>
    </row>
    <row r="14" spans="1:5" ht="25.5" customHeight="1">
      <c r="A14" s="149" t="s">
        <v>962</v>
      </c>
      <c r="B14" s="111">
        <v>2656000</v>
      </c>
      <c r="C14" s="111">
        <v>458849</v>
      </c>
      <c r="D14" s="112">
        <v>17.27594126506024</v>
      </c>
      <c r="E14" s="111">
        <v>5350579</v>
      </c>
    </row>
    <row r="15" spans="1:5" ht="25.5" customHeight="1">
      <c r="A15" s="149" t="s">
        <v>873</v>
      </c>
      <c r="B15" s="111">
        <v>479218130</v>
      </c>
      <c r="C15" s="111">
        <v>479218130</v>
      </c>
      <c r="D15" s="112">
        <v>100</v>
      </c>
      <c r="E15" s="111">
        <v>361958391</v>
      </c>
    </row>
    <row r="16" spans="1:5" ht="25.5" customHeight="1">
      <c r="A16" s="149" t="s">
        <v>711</v>
      </c>
      <c r="B16" s="111">
        <v>75236837</v>
      </c>
      <c r="C16" s="111">
        <v>16197219</v>
      </c>
      <c r="D16" s="112">
        <v>21.528309330707245</v>
      </c>
      <c r="E16" s="111">
        <v>16849824</v>
      </c>
    </row>
    <row r="17" spans="1:5" ht="21" customHeight="1">
      <c r="A17" s="125" t="s">
        <v>34</v>
      </c>
      <c r="B17" s="147">
        <f>SUM(B4:B16)</f>
        <v>1104833074</v>
      </c>
      <c r="C17" s="147">
        <f>SUM(C4:C16)</f>
        <v>1020569577</v>
      </c>
      <c r="D17" s="148">
        <f>C17/B17*100</f>
        <v>92.373192024843391</v>
      </c>
      <c r="E17" s="147">
        <f>SUM(E4:E16)</f>
        <v>915271526</v>
      </c>
    </row>
    <row r="18" spans="1:5">
      <c r="A18" s="9"/>
      <c r="B18" s="9"/>
      <c r="C18" s="9"/>
      <c r="D18" s="9"/>
      <c r="E18" s="9"/>
    </row>
  </sheetData>
  <mergeCells count="1">
    <mergeCell ref="A1:E1"/>
  </mergeCells>
  <hyperlinks>
    <hyperlink ref="A8" r:id="rId1" display="https://www.google.com.bh/url?q=http://www.sio.gov.bh/&amp;sa=U&amp;ei=_c6BU5-aAYWo0QWvpIH4Cg&amp;ved=0CB8QFjAA&amp;usg=AFQjCNG3tZdDOSRAwyjqgAtZAL0Ql2FcrQ" xr:uid="{00000000-0004-0000-0A00-000000000000}"/>
  </hyperlinks>
  <pageMargins left="0.7" right="0.7" top="0.859375" bottom="0.75" header="0.25" footer="0.3"/>
  <pageSetup paperSize="9" orientation="landscape" horizontalDpi="300" verticalDpi="300" r:id="rId2"/>
  <headerFooter>
    <oddHeader xml:space="preserve">&amp;R&amp;"Times New Roman,Regular"Kingdom of Bahrain
Consolidated Final Account
For The Year Ended 31 December 2017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7"/>
  <sheetViews>
    <sheetView showWhiteSpace="0" view="pageBreakPreview" topLeftCell="A14" zoomScaleNormal="100" zoomScaleSheetLayoutView="100" workbookViewId="0">
      <selection activeCell="B37" sqref="B37"/>
    </sheetView>
  </sheetViews>
  <sheetFormatPr defaultRowHeight="21.75" customHeight="1"/>
  <cols>
    <col min="1" max="1" width="47.28515625" style="9" customWidth="1"/>
    <col min="2" max="3" width="16.7109375" style="35" customWidth="1"/>
    <col min="4" max="4" width="16.7109375" style="60" customWidth="1"/>
    <col min="5" max="5" width="16.7109375" style="35" customWidth="1"/>
    <col min="6" max="16384" width="9.140625" style="9"/>
  </cols>
  <sheetData>
    <row r="1" spans="1:5" s="58" customFormat="1" ht="26.25" customHeight="1">
      <c r="A1" s="259" t="s">
        <v>17</v>
      </c>
      <c r="B1" s="274"/>
      <c r="C1" s="274"/>
      <c r="D1" s="274"/>
      <c r="E1" s="274"/>
    </row>
    <row r="2" spans="1:5" ht="17.25" customHeight="1">
      <c r="A2" s="56"/>
      <c r="B2" s="56"/>
      <c r="C2" s="56"/>
      <c r="D2" s="56"/>
      <c r="E2" s="57" t="s">
        <v>58</v>
      </c>
    </row>
    <row r="3" spans="1:5" s="59" customFormat="1" ht="32.25" customHeight="1">
      <c r="A3" s="73" t="s">
        <v>74</v>
      </c>
      <c r="B3" s="73" t="s">
        <v>33</v>
      </c>
      <c r="C3" s="73" t="s">
        <v>57</v>
      </c>
      <c r="D3" s="74" t="s">
        <v>77</v>
      </c>
      <c r="E3" s="74" t="s">
        <v>977</v>
      </c>
    </row>
    <row r="4" spans="1:5" s="59" customFormat="1" ht="32.25" customHeight="1">
      <c r="A4" s="5" t="s">
        <v>948</v>
      </c>
      <c r="B4" s="204">
        <v>1015500</v>
      </c>
      <c r="C4" s="204">
        <v>1015500</v>
      </c>
      <c r="D4" s="204">
        <v>100</v>
      </c>
      <c r="E4" s="204" t="s">
        <v>183</v>
      </c>
    </row>
    <row r="5" spans="1:5" s="59" customFormat="1" ht="24.75" customHeight="1">
      <c r="A5" s="5" t="s">
        <v>47</v>
      </c>
      <c r="B5" s="204">
        <v>18133497</v>
      </c>
      <c r="C5" s="204">
        <v>18133497</v>
      </c>
      <c r="D5" s="204">
        <v>100</v>
      </c>
      <c r="E5" s="204">
        <v>21997018</v>
      </c>
    </row>
    <row r="6" spans="1:5" s="59" customFormat="1" ht="24.75" customHeight="1">
      <c r="A6" s="5" t="s">
        <v>49</v>
      </c>
      <c r="B6" s="204">
        <v>6416400</v>
      </c>
      <c r="C6" s="204">
        <v>4250381</v>
      </c>
      <c r="D6" s="204">
        <v>66.242456829374731</v>
      </c>
      <c r="E6" s="204">
        <v>5671647</v>
      </c>
    </row>
    <row r="7" spans="1:5" s="43" customFormat="1" ht="21.75" customHeight="1">
      <c r="A7" s="5" t="s">
        <v>972</v>
      </c>
      <c r="B7" s="204">
        <v>1289700</v>
      </c>
      <c r="C7" s="204">
        <v>1254459</v>
      </c>
      <c r="D7" s="204">
        <v>97.267504070714111</v>
      </c>
      <c r="E7" s="204">
        <v>401395</v>
      </c>
    </row>
    <row r="8" spans="1:5" s="43" customFormat="1" ht="21.75" customHeight="1">
      <c r="A8" s="5" t="s">
        <v>61</v>
      </c>
      <c r="B8" s="204">
        <v>8671900</v>
      </c>
      <c r="C8" s="204">
        <v>3736798</v>
      </c>
      <c r="D8" s="204">
        <v>43.090879738004354</v>
      </c>
      <c r="E8" s="204">
        <v>5271730</v>
      </c>
    </row>
    <row r="9" spans="1:5" s="43" customFormat="1" ht="21.75" customHeight="1">
      <c r="A9" s="5" t="s">
        <v>51</v>
      </c>
      <c r="B9" s="204">
        <v>8000000</v>
      </c>
      <c r="C9" s="204">
        <v>4949889</v>
      </c>
      <c r="D9" s="204">
        <v>61.8736125</v>
      </c>
      <c r="E9" s="204">
        <v>10487893</v>
      </c>
    </row>
    <row r="10" spans="1:5" s="43" customFormat="1" ht="21.75" customHeight="1">
      <c r="A10" s="5" t="s">
        <v>952</v>
      </c>
      <c r="B10" s="204">
        <v>9554588</v>
      </c>
      <c r="C10" s="204">
        <v>6374719</v>
      </c>
      <c r="D10" s="204">
        <v>66.718931261086297</v>
      </c>
      <c r="E10" s="204">
        <v>11601891</v>
      </c>
    </row>
    <row r="11" spans="1:5" s="43" customFormat="1" ht="21.75" customHeight="1">
      <c r="A11" s="5" t="s">
        <v>1290</v>
      </c>
      <c r="B11" s="204">
        <v>4600000</v>
      </c>
      <c r="C11" s="204">
        <v>2960788</v>
      </c>
      <c r="D11" s="204">
        <v>64.364956521739131</v>
      </c>
      <c r="E11" s="204">
        <v>5298704</v>
      </c>
    </row>
    <row r="12" spans="1:5" s="43" customFormat="1" ht="21.75" customHeight="1">
      <c r="A12" s="5" t="s">
        <v>947</v>
      </c>
      <c r="B12" s="204" t="s">
        <v>183</v>
      </c>
      <c r="C12" s="204" t="s">
        <v>183</v>
      </c>
      <c r="D12" s="204" t="s">
        <v>183</v>
      </c>
      <c r="E12" s="204">
        <v>21478</v>
      </c>
    </row>
    <row r="13" spans="1:5" s="43" customFormat="1" ht="21.75" customHeight="1">
      <c r="A13" s="5" t="s">
        <v>973</v>
      </c>
      <c r="B13" s="204">
        <v>600000</v>
      </c>
      <c r="C13" s="204">
        <v>103791</v>
      </c>
      <c r="D13" s="204">
        <v>17.298500000000001</v>
      </c>
      <c r="E13" s="204">
        <v>896216</v>
      </c>
    </row>
    <row r="14" spans="1:5" s="43" customFormat="1" ht="21.75" customHeight="1">
      <c r="A14" s="5" t="s">
        <v>943</v>
      </c>
      <c r="B14" s="204">
        <v>5604800</v>
      </c>
      <c r="C14" s="204">
        <v>4228139</v>
      </c>
      <c r="D14" s="204">
        <v>75.437821153297165</v>
      </c>
      <c r="E14" s="204">
        <v>4603811</v>
      </c>
    </row>
    <row r="15" spans="1:5" s="43" customFormat="1" ht="21.75" customHeight="1">
      <c r="A15" s="5" t="s">
        <v>404</v>
      </c>
      <c r="B15" s="204">
        <v>114480100</v>
      </c>
      <c r="C15" s="204">
        <v>110086323</v>
      </c>
      <c r="D15" s="204">
        <v>96.161973128954287</v>
      </c>
      <c r="E15" s="204">
        <v>143004455</v>
      </c>
    </row>
    <row r="16" spans="1:5" s="43" customFormat="1" ht="21.75" customHeight="1">
      <c r="A16" s="5" t="s">
        <v>782</v>
      </c>
      <c r="B16" s="204">
        <v>3000000</v>
      </c>
      <c r="C16" s="204">
        <v>3000000</v>
      </c>
      <c r="D16" s="204">
        <v>100</v>
      </c>
      <c r="E16" s="204">
        <v>3000000</v>
      </c>
    </row>
    <row r="17" spans="1:5" s="43" customFormat="1" ht="21.75" customHeight="1">
      <c r="A17" s="5" t="s">
        <v>949</v>
      </c>
      <c r="B17" s="204">
        <v>60000</v>
      </c>
      <c r="C17" s="204">
        <v>60000</v>
      </c>
      <c r="D17" s="204">
        <v>100</v>
      </c>
      <c r="E17" s="204">
        <v>60000</v>
      </c>
    </row>
    <row r="18" spans="1:5" s="43" customFormat="1" ht="21.75" customHeight="1">
      <c r="A18" s="5" t="s">
        <v>771</v>
      </c>
      <c r="B18" s="204">
        <v>300000</v>
      </c>
      <c r="C18" s="204">
        <v>249986</v>
      </c>
      <c r="D18" s="204">
        <v>83.328666666666663</v>
      </c>
      <c r="E18" s="204">
        <v>195681</v>
      </c>
    </row>
    <row r="19" spans="1:5" s="43" customFormat="1" ht="21.75" customHeight="1">
      <c r="A19" s="5" t="s">
        <v>974</v>
      </c>
      <c r="B19" s="204">
        <v>70068912</v>
      </c>
      <c r="C19" s="204">
        <v>57663189</v>
      </c>
      <c r="D19" s="204">
        <v>82.294968416235719</v>
      </c>
      <c r="E19" s="204">
        <v>62029663</v>
      </c>
    </row>
    <row r="20" spans="1:5" s="43" customFormat="1" ht="21.75" customHeight="1">
      <c r="A20" s="5" t="s">
        <v>919</v>
      </c>
      <c r="B20" s="204">
        <v>4413900</v>
      </c>
      <c r="C20" s="204">
        <v>2770452</v>
      </c>
      <c r="D20" s="204">
        <v>62.766532998028957</v>
      </c>
      <c r="E20" s="204">
        <v>3708048</v>
      </c>
    </row>
    <row r="21" spans="1:5" s="43" customFormat="1" ht="21.75" customHeight="1">
      <c r="A21" s="5" t="s">
        <v>76</v>
      </c>
      <c r="B21" s="204">
        <v>3000000</v>
      </c>
      <c r="C21" s="204">
        <v>2999671</v>
      </c>
      <c r="D21" s="204">
        <v>99.989033333333339</v>
      </c>
      <c r="E21" s="204">
        <v>4070533</v>
      </c>
    </row>
    <row r="22" spans="1:5" s="43" customFormat="1" ht="21.75" customHeight="1">
      <c r="A22" s="5" t="s">
        <v>1291</v>
      </c>
      <c r="B22" s="204">
        <v>9936200</v>
      </c>
      <c r="C22" s="204">
        <v>5597657</v>
      </c>
      <c r="D22" s="204">
        <v>56.335993639419499</v>
      </c>
      <c r="E22" s="204">
        <v>6348337</v>
      </c>
    </row>
    <row r="23" spans="1:5" s="43" customFormat="1" ht="21.75" customHeight="1">
      <c r="A23" s="5" t="s">
        <v>953</v>
      </c>
      <c r="B23" s="204">
        <v>462600</v>
      </c>
      <c r="C23" s="204">
        <v>318096</v>
      </c>
      <c r="D23" s="204">
        <v>68.762645914396899</v>
      </c>
      <c r="E23" s="204">
        <v>137365</v>
      </c>
    </row>
    <row r="24" spans="1:5" s="43" customFormat="1" ht="21.75" customHeight="1">
      <c r="A24" s="5" t="s">
        <v>29</v>
      </c>
      <c r="B24" s="204">
        <v>120535103</v>
      </c>
      <c r="C24" s="204">
        <v>94705291</v>
      </c>
      <c r="D24" s="204">
        <v>78.570713960397072</v>
      </c>
      <c r="E24" s="204">
        <v>93671803</v>
      </c>
    </row>
    <row r="25" spans="1:5" s="43" customFormat="1" ht="21.75" customHeight="1">
      <c r="A25" s="5" t="s">
        <v>942</v>
      </c>
      <c r="B25" s="204">
        <v>9528100</v>
      </c>
      <c r="C25" s="204">
        <v>8872225</v>
      </c>
      <c r="D25" s="204">
        <v>93.116413555693157</v>
      </c>
      <c r="E25" s="204">
        <v>6609206</v>
      </c>
    </row>
    <row r="26" spans="1:5" s="43" customFormat="1" ht="21.75" customHeight="1">
      <c r="A26" s="5" t="s">
        <v>923</v>
      </c>
      <c r="B26" s="204">
        <v>4151400</v>
      </c>
      <c r="C26" s="204">
        <v>1587652</v>
      </c>
      <c r="D26" s="204">
        <v>38.243773184949653</v>
      </c>
      <c r="E26" s="204">
        <v>248534</v>
      </c>
    </row>
    <row r="27" spans="1:5" s="43" customFormat="1" ht="21.75" customHeight="1">
      <c r="A27" s="106" t="s">
        <v>1057</v>
      </c>
      <c r="B27" s="204">
        <v>50000</v>
      </c>
      <c r="C27" s="204" t="s">
        <v>183</v>
      </c>
      <c r="D27" s="204" t="s">
        <v>183</v>
      </c>
      <c r="E27" s="204" t="s">
        <v>183</v>
      </c>
    </row>
    <row r="28" spans="1:5" s="43" customFormat="1" ht="21.75" customHeight="1">
      <c r="A28" s="5" t="s">
        <v>54</v>
      </c>
      <c r="B28" s="204">
        <v>300000</v>
      </c>
      <c r="C28" s="204">
        <v>273688</v>
      </c>
      <c r="D28" s="204">
        <v>91.229333333333329</v>
      </c>
      <c r="E28" s="204">
        <v>175796</v>
      </c>
    </row>
    <row r="29" spans="1:5" s="43" customFormat="1" ht="21.75" customHeight="1">
      <c r="A29" s="5" t="s">
        <v>1061</v>
      </c>
      <c r="B29" s="204">
        <v>5835000</v>
      </c>
      <c r="C29" s="204">
        <v>3590338</v>
      </c>
      <c r="D29" s="204">
        <v>61.531071122536417</v>
      </c>
      <c r="E29" s="204">
        <v>977881</v>
      </c>
    </row>
    <row r="30" spans="1:5" s="43" customFormat="1" ht="21.75" customHeight="1">
      <c r="A30" s="5" t="s">
        <v>783</v>
      </c>
      <c r="B30" s="204">
        <v>300000</v>
      </c>
      <c r="C30" s="204">
        <v>72275</v>
      </c>
      <c r="D30" s="204">
        <v>24.091666666666669</v>
      </c>
      <c r="E30" s="204">
        <v>105607</v>
      </c>
    </row>
    <row r="31" spans="1:5" s="43" customFormat="1" ht="21.75" customHeight="1">
      <c r="A31" s="5" t="s">
        <v>975</v>
      </c>
      <c r="B31" s="204">
        <v>636300</v>
      </c>
      <c r="C31" s="204">
        <v>451224</v>
      </c>
      <c r="D31" s="204">
        <v>70.913719943422919</v>
      </c>
      <c r="E31" s="204">
        <v>1063630</v>
      </c>
    </row>
    <row r="32" spans="1:5" s="43" customFormat="1" ht="21.75" customHeight="1">
      <c r="A32" s="5" t="s">
        <v>60</v>
      </c>
      <c r="B32" s="204">
        <v>680600</v>
      </c>
      <c r="C32" s="204">
        <v>663531</v>
      </c>
      <c r="D32" s="204">
        <v>97.4920658242727</v>
      </c>
      <c r="E32" s="204">
        <v>434961</v>
      </c>
    </row>
    <row r="33" spans="1:5" s="43" customFormat="1" ht="21.75" customHeight="1">
      <c r="A33" s="5" t="s">
        <v>55</v>
      </c>
      <c r="B33" s="204">
        <v>1800000</v>
      </c>
      <c r="C33" s="204">
        <v>1142854</v>
      </c>
      <c r="D33" s="204">
        <v>63.491888888888894</v>
      </c>
      <c r="E33" s="204">
        <v>1728391</v>
      </c>
    </row>
    <row r="34" spans="1:5" s="43" customFormat="1" ht="21.75" customHeight="1">
      <c r="A34" s="5" t="s">
        <v>182</v>
      </c>
      <c r="B34" s="204">
        <v>1575400</v>
      </c>
      <c r="C34" s="204">
        <v>1399295</v>
      </c>
      <c r="D34" s="204">
        <v>88.821569125301508</v>
      </c>
      <c r="E34" s="204">
        <v>1138004</v>
      </c>
    </row>
    <row r="35" spans="1:5" s="43" customFormat="1" ht="21.75" customHeight="1">
      <c r="A35" s="5" t="s">
        <v>1289</v>
      </c>
      <c r="B35" s="204">
        <v>12000000</v>
      </c>
      <c r="C35" s="204">
        <v>12000000</v>
      </c>
      <c r="D35" s="204">
        <v>100</v>
      </c>
      <c r="E35" s="204" t="s">
        <v>183</v>
      </c>
    </row>
    <row r="36" spans="1:5" s="43" customFormat="1" ht="21.75" customHeight="1">
      <c r="A36" s="5" t="s">
        <v>1051</v>
      </c>
      <c r="B36" s="204" t="s">
        <v>183</v>
      </c>
      <c r="C36" s="204" t="s">
        <v>183</v>
      </c>
      <c r="D36" s="204" t="s">
        <v>183</v>
      </c>
      <c r="E36" s="204">
        <v>15923320</v>
      </c>
    </row>
    <row r="37" spans="1:5" s="43" customFormat="1" ht="26.25" customHeight="1">
      <c r="A37" s="125" t="s">
        <v>34</v>
      </c>
      <c r="B37" s="151">
        <f>SUM(B4:B36)</f>
        <v>427000000</v>
      </c>
      <c r="C37" s="151">
        <f>SUM(C4:C36)</f>
        <v>354511708</v>
      </c>
      <c r="D37" s="151">
        <f>C37/B37*100</f>
        <v>83.023819203747067</v>
      </c>
      <c r="E37" s="151">
        <f>SUM(E5:E36)</f>
        <v>410882998</v>
      </c>
    </row>
  </sheetData>
  <mergeCells count="1">
    <mergeCell ref="A1:E1"/>
  </mergeCells>
  <phoneticPr fontId="0" type="noConversion"/>
  <pageMargins left="0.3" right="0.19" top="0.75" bottom="0.97" header="0.25" footer="0.49"/>
  <pageSetup paperSize="9" scale="85" firstPageNumber="28" orientation="portrait" useFirstPageNumber="1" horizontalDpi="300" verticalDpi="300" r:id="rId1"/>
  <headerFooter>
    <oddHeader>&amp;R&amp;"Times New Roman,Regular"Kingdom of Bahrain
Consolidated Final Account
For The Year Ended 31 December 2017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7"/>
  <sheetViews>
    <sheetView tabSelected="1" showWhiteSpace="0" view="pageBreakPreview" zoomScaleNormal="100" zoomScaleSheetLayoutView="100" workbookViewId="0">
      <selection activeCell="A2" sqref="A1:A1048576"/>
    </sheetView>
  </sheetViews>
  <sheetFormatPr defaultRowHeight="12.75"/>
  <cols>
    <col min="1" max="1" width="50" style="9" customWidth="1"/>
    <col min="2" max="2" width="17.5703125" style="9" bestFit="1" customWidth="1"/>
    <col min="3" max="3" width="19.5703125" style="9" customWidth="1"/>
    <col min="4" max="16384" width="9.140625" style="9"/>
  </cols>
  <sheetData>
    <row r="1" spans="1:3" ht="22.5" customHeight="1">
      <c r="A1" s="259" t="s">
        <v>727</v>
      </c>
      <c r="B1" s="260"/>
    </row>
    <row r="2" spans="1:3" ht="13.5" customHeight="1">
      <c r="C2" s="57" t="s">
        <v>58</v>
      </c>
    </row>
    <row r="3" spans="1:3" ht="21" customHeight="1">
      <c r="A3" s="73" t="s">
        <v>4</v>
      </c>
      <c r="B3" s="73">
        <f>C3+1</f>
        <v>2017</v>
      </c>
      <c r="C3" s="73">
        <v>2016</v>
      </c>
    </row>
    <row r="4" spans="1:3" ht="4.5" customHeight="1">
      <c r="A4" s="13"/>
      <c r="B4" s="13"/>
      <c r="C4" s="13"/>
    </row>
    <row r="5" spans="1:3" ht="20.25" customHeight="1">
      <c r="A5" s="155" t="s">
        <v>1297</v>
      </c>
      <c r="B5" s="29"/>
      <c r="C5" s="30"/>
    </row>
    <row r="6" spans="1:3" ht="20.25" customHeight="1">
      <c r="A6" s="156" t="s">
        <v>716</v>
      </c>
      <c r="B6" s="31"/>
      <c r="C6" s="31"/>
    </row>
    <row r="7" spans="1:3" ht="20.25" customHeight="1">
      <c r="A7" s="5" t="s">
        <v>18</v>
      </c>
      <c r="B7" s="158">
        <v>1609403857</v>
      </c>
      <c r="C7" s="158">
        <v>1371254693</v>
      </c>
    </row>
    <row r="8" spans="1:3" ht="20.25" customHeight="1">
      <c r="A8" s="5" t="s">
        <v>19</v>
      </c>
      <c r="B8" s="158">
        <v>286037743</v>
      </c>
      <c r="C8" s="158">
        <v>237048710</v>
      </c>
    </row>
    <row r="9" spans="1:3" ht="20.25" customHeight="1">
      <c r="A9" s="5" t="s">
        <v>720</v>
      </c>
      <c r="B9" s="158">
        <v>81561731</v>
      </c>
      <c r="C9" s="158">
        <v>79893153</v>
      </c>
    </row>
    <row r="10" spans="1:3" ht="20.25" customHeight="1">
      <c r="A10" s="5" t="s">
        <v>21</v>
      </c>
      <c r="B10" s="159">
        <v>28134290</v>
      </c>
      <c r="C10" s="158">
        <v>28356558</v>
      </c>
    </row>
    <row r="11" spans="1:3" ht="20.25" customHeight="1">
      <c r="A11" s="5" t="s">
        <v>23</v>
      </c>
      <c r="B11" s="158">
        <v>46599986</v>
      </c>
      <c r="C11" s="158">
        <v>60531504</v>
      </c>
    </row>
    <row r="12" spans="1:3" ht="20.25" customHeight="1">
      <c r="A12" s="5" t="s">
        <v>756</v>
      </c>
      <c r="B12" s="158">
        <v>91310985</v>
      </c>
      <c r="C12" s="158">
        <v>112641881</v>
      </c>
    </row>
    <row r="13" spans="1:3" ht="20.25" customHeight="1">
      <c r="A13" s="160" t="s">
        <v>34</v>
      </c>
      <c r="B13" s="161">
        <f>SUM(B7:B12)</f>
        <v>2143048592</v>
      </c>
      <c r="C13" s="161">
        <f>SUM(C7:C12)</f>
        <v>1889726499</v>
      </c>
    </row>
    <row r="14" spans="1:3" ht="20.25" customHeight="1">
      <c r="A14" s="157" t="s">
        <v>715</v>
      </c>
      <c r="B14" s="32"/>
      <c r="C14" s="32"/>
    </row>
    <row r="15" spans="1:3" ht="20.25" customHeight="1">
      <c r="A15" s="5" t="s">
        <v>24</v>
      </c>
      <c r="B15" s="158">
        <v>-1354203936</v>
      </c>
      <c r="C15" s="158">
        <v>-1396162455</v>
      </c>
    </row>
    <row r="16" spans="1:3" ht="20.25" customHeight="1">
      <c r="A16" s="5" t="s">
        <v>25</v>
      </c>
      <c r="B16" s="158">
        <v>-200318107</v>
      </c>
      <c r="C16" s="158">
        <v>-228630910</v>
      </c>
    </row>
    <row r="17" spans="1:3" ht="20.25" customHeight="1">
      <c r="A17" s="5" t="s">
        <v>26</v>
      </c>
      <c r="B17" s="158">
        <v>-66789019</v>
      </c>
      <c r="C17" s="158">
        <v>-66187854</v>
      </c>
    </row>
    <row r="18" spans="1:3" ht="20.25" customHeight="1">
      <c r="A18" s="5" t="s">
        <v>28</v>
      </c>
      <c r="B18" s="158">
        <v>-61160294</v>
      </c>
      <c r="C18" s="158">
        <v>-64471161</v>
      </c>
    </row>
    <row r="19" spans="1:3" ht="20.25" customHeight="1">
      <c r="A19" s="5" t="s">
        <v>29</v>
      </c>
      <c r="B19" s="158">
        <v>-577191173</v>
      </c>
      <c r="C19" s="158">
        <v>-579617014</v>
      </c>
    </row>
    <row r="20" spans="1:3" ht="20.25" customHeight="1">
      <c r="A20" s="5" t="s">
        <v>772</v>
      </c>
      <c r="B20" s="158">
        <v>-744302444</v>
      </c>
      <c r="C20" s="158">
        <v>-585120832</v>
      </c>
    </row>
    <row r="21" spans="1:3" ht="20.25" customHeight="1">
      <c r="A21" s="5" t="s">
        <v>729</v>
      </c>
      <c r="B21" s="158">
        <v>-173683373</v>
      </c>
      <c r="C21" s="158">
        <v>-249356725</v>
      </c>
    </row>
    <row r="22" spans="1:3" ht="20.25" customHeight="1">
      <c r="A22" s="5" t="s">
        <v>976</v>
      </c>
      <c r="B22" s="158">
        <v>-52558863</v>
      </c>
      <c r="C22" s="158">
        <v>-72338376</v>
      </c>
    </row>
    <row r="23" spans="1:3" ht="20.25" customHeight="1">
      <c r="A23" s="160" t="s">
        <v>34</v>
      </c>
      <c r="B23" s="161">
        <f>SUM(B15:B22)</f>
        <v>-3230207209</v>
      </c>
      <c r="C23" s="161">
        <f>SUM(C15:C22)</f>
        <v>-3241885327</v>
      </c>
    </row>
    <row r="24" spans="1:3" ht="20.25" customHeight="1">
      <c r="A24" s="152" t="s">
        <v>1298</v>
      </c>
      <c r="B24" s="77">
        <f>B13+B23</f>
        <v>-1087158617</v>
      </c>
      <c r="C24" s="77">
        <f>C13+C23</f>
        <v>-1352158828</v>
      </c>
    </row>
    <row r="25" spans="1:3" ht="20.25" customHeight="1">
      <c r="A25" s="5"/>
      <c r="B25" s="5"/>
      <c r="C25" s="5"/>
    </row>
    <row r="26" spans="1:3" ht="20.25" customHeight="1">
      <c r="A26" s="155" t="s">
        <v>1299</v>
      </c>
      <c r="B26" s="78"/>
      <c r="C26" s="78"/>
    </row>
    <row r="27" spans="1:3" ht="20.25" customHeight="1">
      <c r="A27" s="5" t="s">
        <v>30</v>
      </c>
      <c r="B27" s="158">
        <v>-379942504</v>
      </c>
      <c r="C27" s="158">
        <v>-401228531</v>
      </c>
    </row>
    <row r="28" spans="1:3" ht="20.25" customHeight="1">
      <c r="A28" s="5" t="s">
        <v>717</v>
      </c>
      <c r="B28" s="158">
        <v>-30427714</v>
      </c>
      <c r="C28" s="158">
        <v>-28126348</v>
      </c>
    </row>
    <row r="29" spans="1:3" ht="20.25" customHeight="1">
      <c r="A29" s="5" t="s">
        <v>41</v>
      </c>
      <c r="B29" s="158">
        <v>108731917</v>
      </c>
      <c r="C29" s="158">
        <v>50735222</v>
      </c>
    </row>
    <row r="30" spans="1:3" ht="20.25" customHeight="1">
      <c r="A30" s="5" t="s">
        <v>712</v>
      </c>
      <c r="B30" s="158">
        <v>289132</v>
      </c>
      <c r="C30" s="158">
        <v>601135</v>
      </c>
    </row>
    <row r="31" spans="1:3" ht="20.25" customHeight="1">
      <c r="A31" s="152" t="s">
        <v>1300</v>
      </c>
      <c r="B31" s="77">
        <f>SUM(B27:B30)</f>
        <v>-301349169</v>
      </c>
      <c r="C31" s="77">
        <f>SUM(C27:C30)</f>
        <v>-378018522</v>
      </c>
    </row>
    <row r="32" spans="1:3" ht="20.25" customHeight="1">
      <c r="A32" s="5"/>
      <c r="B32" s="5"/>
      <c r="C32" s="5"/>
    </row>
    <row r="33" spans="1:3" ht="20.25" customHeight="1">
      <c r="A33" s="155" t="s">
        <v>1301</v>
      </c>
      <c r="B33" s="79"/>
      <c r="C33" s="79"/>
    </row>
    <row r="34" spans="1:3" ht="20.25" customHeight="1">
      <c r="A34" s="153" t="s">
        <v>713</v>
      </c>
      <c r="B34" s="195">
        <v>7299693834</v>
      </c>
      <c r="C34" s="195">
        <v>6860289631</v>
      </c>
    </row>
    <row r="35" spans="1:3" ht="20.25" customHeight="1">
      <c r="A35" s="153" t="s">
        <v>725</v>
      </c>
      <c r="B35" s="195">
        <v>-5439288182</v>
      </c>
      <c r="C35" s="195">
        <v>-5224553860</v>
      </c>
    </row>
    <row r="36" spans="1:3" ht="20.25" customHeight="1">
      <c r="A36" s="154" t="s">
        <v>1302</v>
      </c>
      <c r="B36" s="92">
        <f>SUM(B34:B35)</f>
        <v>1860405652</v>
      </c>
      <c r="C36" s="92">
        <f>SUM(C34:C35)</f>
        <v>1635735771</v>
      </c>
    </row>
    <row r="37" spans="1:3" ht="20.25" customHeight="1">
      <c r="A37" s="152" t="s">
        <v>714</v>
      </c>
      <c r="B37" s="77">
        <f>B24+B31+B36</f>
        <v>471897866</v>
      </c>
      <c r="C37" s="77">
        <f>C24+C31+C36</f>
        <v>-94441579</v>
      </c>
    </row>
  </sheetData>
  <mergeCells count="1">
    <mergeCell ref="A1:B1"/>
  </mergeCells>
  <pageMargins left="0.7" right="0.7" top="0.86458333333333304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2017
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"/>
  <sheetViews>
    <sheetView showWhiteSpace="0" view="pageBreakPreview" zoomScaleNormal="100" zoomScaleSheetLayoutView="100" workbookViewId="0">
      <selection activeCell="C4" sqref="C4:D12"/>
    </sheetView>
  </sheetViews>
  <sheetFormatPr defaultRowHeight="12.75"/>
  <cols>
    <col min="1" max="1" width="11.28515625" style="10" customWidth="1"/>
    <col min="2" max="2" width="35.28515625" style="9" customWidth="1"/>
    <col min="3" max="3" width="17.5703125" style="9" bestFit="1" customWidth="1"/>
    <col min="4" max="4" width="21.140625" style="9" customWidth="1"/>
    <col min="5" max="16384" width="9.140625" style="9"/>
  </cols>
  <sheetData>
    <row r="1" spans="1:4" ht="21.75" customHeight="1">
      <c r="A1" s="259" t="s">
        <v>728</v>
      </c>
      <c r="B1" s="260"/>
      <c r="C1" s="260"/>
    </row>
    <row r="2" spans="1:4" ht="14.25" customHeight="1">
      <c r="A2" s="17"/>
      <c r="B2" s="18"/>
      <c r="C2" s="18"/>
      <c r="D2" s="57" t="s">
        <v>58</v>
      </c>
    </row>
    <row r="3" spans="1:4" ht="35.25" customHeight="1">
      <c r="A3" s="80" t="s">
        <v>3</v>
      </c>
      <c r="B3" s="80" t="s">
        <v>4</v>
      </c>
      <c r="C3" s="81">
        <f>D3+1</f>
        <v>2017</v>
      </c>
      <c r="D3" s="82">
        <v>2016</v>
      </c>
    </row>
    <row r="4" spans="1:4" ht="30.75" customHeight="1">
      <c r="A4" s="19">
        <v>1</v>
      </c>
      <c r="B4" s="20" t="s">
        <v>24</v>
      </c>
      <c r="C4" s="237">
        <v>1770242</v>
      </c>
      <c r="D4" s="237">
        <v>6098248</v>
      </c>
    </row>
    <row r="5" spans="1:4" ht="30.75" customHeight="1">
      <c r="A5" s="19">
        <v>2</v>
      </c>
      <c r="B5" s="20" t="s">
        <v>25</v>
      </c>
      <c r="C5" s="237">
        <v>13175848</v>
      </c>
      <c r="D5" s="237">
        <v>12311680</v>
      </c>
    </row>
    <row r="6" spans="1:4" ht="30.75" customHeight="1">
      <c r="A6" s="19">
        <v>3</v>
      </c>
      <c r="B6" s="20" t="s">
        <v>26</v>
      </c>
      <c r="C6" s="237">
        <v>775534</v>
      </c>
      <c r="D6" s="237">
        <v>679142</v>
      </c>
    </row>
    <row r="7" spans="1:4" ht="30.75" customHeight="1">
      <c r="A7" s="19">
        <v>4</v>
      </c>
      <c r="B7" s="20" t="s">
        <v>27</v>
      </c>
      <c r="C7" s="237">
        <v>626257</v>
      </c>
      <c r="D7" s="237">
        <v>585789</v>
      </c>
    </row>
    <row r="8" spans="1:4" ht="30.75" customHeight="1">
      <c r="A8" s="19">
        <v>5</v>
      </c>
      <c r="B8" s="20" t="s">
        <v>28</v>
      </c>
      <c r="C8" s="237">
        <v>574897</v>
      </c>
      <c r="D8" s="237">
        <v>798538</v>
      </c>
    </row>
    <row r="9" spans="1:4" ht="30.75" customHeight="1">
      <c r="A9" s="19">
        <v>6</v>
      </c>
      <c r="B9" s="20" t="s">
        <v>29</v>
      </c>
      <c r="C9" s="237">
        <v>17688812</v>
      </c>
      <c r="D9" s="237">
        <v>6711377</v>
      </c>
    </row>
    <row r="10" spans="1:4" ht="30.75" customHeight="1">
      <c r="A10" s="19">
        <v>7</v>
      </c>
      <c r="B10" s="20" t="s">
        <v>774</v>
      </c>
      <c r="C10" s="237">
        <v>11599097</v>
      </c>
      <c r="D10" s="237">
        <v>21051864</v>
      </c>
    </row>
    <row r="11" spans="1:4" ht="30.75" customHeight="1">
      <c r="A11" s="19">
        <v>8</v>
      </c>
      <c r="B11" s="20" t="s">
        <v>30</v>
      </c>
      <c r="C11" s="237">
        <v>48494404</v>
      </c>
      <c r="D11" s="237">
        <v>67759843</v>
      </c>
    </row>
    <row r="12" spans="1:4" ht="30.75" customHeight="1">
      <c r="A12" s="19" t="s">
        <v>183</v>
      </c>
      <c r="B12" s="20" t="s">
        <v>921</v>
      </c>
      <c r="C12" s="237">
        <v>19350252</v>
      </c>
      <c r="D12" s="237">
        <v>8795971</v>
      </c>
    </row>
    <row r="13" spans="1:4" ht="20.25" customHeight="1">
      <c r="A13" s="276" t="s">
        <v>34</v>
      </c>
      <c r="B13" s="276"/>
      <c r="C13" s="164">
        <f>SUM(C4:C12)</f>
        <v>114055343</v>
      </c>
      <c r="D13" s="164">
        <f>SUM(D4:D12)</f>
        <v>124792452</v>
      </c>
    </row>
    <row r="14" spans="1:4" ht="25.5" customHeight="1">
      <c r="A14" s="9"/>
      <c r="B14" s="23"/>
    </row>
    <row r="15" spans="1:4">
      <c r="A15" s="275"/>
      <c r="B15" s="275"/>
      <c r="C15" s="275"/>
    </row>
    <row r="16" spans="1:4">
      <c r="A16" s="275"/>
      <c r="B16" s="275"/>
      <c r="C16" s="275"/>
    </row>
    <row r="17" spans="1:3">
      <c r="A17" s="275"/>
      <c r="B17" s="275"/>
      <c r="C17" s="275"/>
    </row>
    <row r="18" spans="1:3" ht="2.25" customHeight="1">
      <c r="A18" s="275"/>
      <c r="B18" s="275"/>
      <c r="C18" s="275"/>
    </row>
    <row r="19" spans="1:3" hidden="1">
      <c r="A19" s="275"/>
      <c r="B19" s="275"/>
      <c r="C19" s="275"/>
    </row>
    <row r="20" spans="1:3" ht="7.5" hidden="1" customHeight="1">
      <c r="A20" s="275"/>
      <c r="B20" s="275"/>
      <c r="C20" s="275"/>
    </row>
    <row r="21" spans="1:3" ht="0.75" hidden="1" customHeight="1">
      <c r="A21" s="275"/>
      <c r="B21" s="275"/>
      <c r="C21" s="275"/>
    </row>
    <row r="22" spans="1:3" hidden="1">
      <c r="A22" s="275"/>
      <c r="B22" s="275"/>
      <c r="C22" s="275"/>
    </row>
    <row r="23" spans="1:3" ht="3" customHeight="1">
      <c r="A23" s="275"/>
      <c r="B23" s="275"/>
      <c r="C23" s="275"/>
    </row>
  </sheetData>
  <mergeCells count="3">
    <mergeCell ref="A1:C1"/>
    <mergeCell ref="A15:C23"/>
    <mergeCell ref="A13:B13"/>
  </mergeCells>
  <phoneticPr fontId="17" type="noConversion"/>
  <pageMargins left="0.7" right="0.7" top="0.82291666666666696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2017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4"/>
  <sheetViews>
    <sheetView showWhiteSpace="0" view="pageBreakPreview" zoomScaleNormal="100" zoomScaleSheetLayoutView="100" workbookViewId="0">
      <selection activeCell="H9" sqref="H9"/>
    </sheetView>
  </sheetViews>
  <sheetFormatPr defaultRowHeight="12.75"/>
  <cols>
    <col min="1" max="1" width="11.85546875" style="10" bestFit="1" customWidth="1"/>
    <col min="2" max="2" width="39.7109375" style="9" customWidth="1"/>
    <col min="3" max="4" width="17.5703125" style="9" bestFit="1" customWidth="1"/>
    <col min="5" max="16384" width="9.140625" style="9"/>
  </cols>
  <sheetData>
    <row r="1" spans="1:4" ht="22.5" customHeight="1">
      <c r="A1" s="259" t="s">
        <v>726</v>
      </c>
      <c r="B1" s="260"/>
      <c r="C1" s="260"/>
    </row>
    <row r="2" spans="1:4" ht="14.25" customHeight="1">
      <c r="A2" s="17"/>
      <c r="B2" s="18"/>
      <c r="C2" s="18"/>
      <c r="D2" s="57" t="s">
        <v>58</v>
      </c>
    </row>
    <row r="3" spans="1:4" ht="35.25" customHeight="1">
      <c r="A3" s="80" t="s">
        <v>3</v>
      </c>
      <c r="B3" s="80" t="s">
        <v>4</v>
      </c>
      <c r="C3" s="81">
        <f>D3+1</f>
        <v>2017</v>
      </c>
      <c r="D3" s="82">
        <v>2016</v>
      </c>
    </row>
    <row r="4" spans="1:4" ht="30.75" customHeight="1">
      <c r="A4" s="19">
        <v>1</v>
      </c>
      <c r="B4" s="20" t="s">
        <v>24</v>
      </c>
      <c r="C4" s="237">
        <v>2517720</v>
      </c>
      <c r="D4" s="237">
        <v>9711835</v>
      </c>
    </row>
    <row r="5" spans="1:4" ht="30.75" customHeight="1">
      <c r="A5" s="19">
        <v>2</v>
      </c>
      <c r="B5" s="20" t="s">
        <v>25</v>
      </c>
      <c r="C5" s="237">
        <v>29482161</v>
      </c>
      <c r="D5" s="237">
        <v>35507128</v>
      </c>
    </row>
    <row r="6" spans="1:4" ht="30.75" customHeight="1">
      <c r="A6" s="19">
        <v>3</v>
      </c>
      <c r="B6" s="20" t="s">
        <v>26</v>
      </c>
      <c r="C6" s="237">
        <v>4889089</v>
      </c>
      <c r="D6" s="237">
        <v>3502621</v>
      </c>
    </row>
    <row r="7" spans="1:4" ht="30.75" customHeight="1">
      <c r="A7" s="19">
        <v>4</v>
      </c>
      <c r="B7" s="20" t="s">
        <v>27</v>
      </c>
      <c r="C7" s="237">
        <v>1049906</v>
      </c>
      <c r="D7" s="237">
        <v>1859805</v>
      </c>
    </row>
    <row r="8" spans="1:4" ht="30.75" customHeight="1">
      <c r="A8" s="19">
        <v>5</v>
      </c>
      <c r="B8" s="20" t="s">
        <v>28</v>
      </c>
      <c r="C8" s="237">
        <v>3820848</v>
      </c>
      <c r="D8" s="237">
        <v>4006656</v>
      </c>
    </row>
    <row r="9" spans="1:4" ht="30.75" customHeight="1">
      <c r="A9" s="19">
        <v>6</v>
      </c>
      <c r="B9" s="20" t="s">
        <v>29</v>
      </c>
      <c r="C9" s="237">
        <v>3811892</v>
      </c>
      <c r="D9" s="237">
        <v>32667566</v>
      </c>
    </row>
    <row r="10" spans="1:4" ht="30.75" customHeight="1">
      <c r="A10" s="19">
        <v>7</v>
      </c>
      <c r="B10" s="20" t="s">
        <v>774</v>
      </c>
      <c r="C10" s="237">
        <v>2638820</v>
      </c>
      <c r="D10" s="237">
        <v>4941736</v>
      </c>
    </row>
    <row r="11" spans="1:4" ht="30.75" customHeight="1">
      <c r="A11" s="19">
        <v>8</v>
      </c>
      <c r="B11" s="20" t="s">
        <v>30</v>
      </c>
      <c r="C11" s="237">
        <v>71615900</v>
      </c>
      <c r="D11" s="237">
        <v>100085365</v>
      </c>
    </row>
    <row r="12" spans="1:4" ht="30.75" customHeight="1">
      <c r="A12" s="19" t="s">
        <v>183</v>
      </c>
      <c r="B12" s="20" t="s">
        <v>921</v>
      </c>
      <c r="C12" s="237">
        <v>510492</v>
      </c>
      <c r="D12" s="237">
        <v>3800480</v>
      </c>
    </row>
    <row r="13" spans="1:4" ht="20.25" customHeight="1">
      <c r="A13" s="276" t="s">
        <v>34</v>
      </c>
      <c r="B13" s="276"/>
      <c r="C13" s="164">
        <f>SUM(C4:C12)</f>
        <v>120336828</v>
      </c>
      <c r="D13" s="164">
        <f>SUM(D4:D12)</f>
        <v>196083192</v>
      </c>
    </row>
    <row r="14" spans="1:4" ht="63.75" customHeight="1">
      <c r="A14" s="21"/>
      <c r="C14" s="22"/>
    </row>
    <row r="15" spans="1:4" ht="25.5" customHeight="1">
      <c r="A15" s="9"/>
      <c r="B15" s="23"/>
    </row>
    <row r="16" spans="1:4">
      <c r="A16" s="275"/>
      <c r="B16" s="275"/>
      <c r="C16" s="275"/>
    </row>
    <row r="17" spans="1:3">
      <c r="A17" s="275"/>
      <c r="B17" s="275"/>
      <c r="C17" s="275"/>
    </row>
    <row r="18" spans="1:3">
      <c r="A18" s="275"/>
      <c r="B18" s="275"/>
      <c r="C18" s="275"/>
    </row>
    <row r="19" spans="1:3" ht="2.25" customHeight="1">
      <c r="A19" s="275"/>
      <c r="B19" s="275"/>
      <c r="C19" s="275"/>
    </row>
    <row r="20" spans="1:3" hidden="1">
      <c r="A20" s="275"/>
      <c r="B20" s="275"/>
      <c r="C20" s="275"/>
    </row>
    <row r="21" spans="1:3" ht="7.5" hidden="1" customHeight="1">
      <c r="A21" s="275"/>
      <c r="B21" s="275"/>
      <c r="C21" s="275"/>
    </row>
    <row r="22" spans="1:3" ht="0.75" hidden="1" customHeight="1">
      <c r="A22" s="275"/>
      <c r="B22" s="275"/>
      <c r="C22" s="275"/>
    </row>
    <row r="23" spans="1:3" hidden="1">
      <c r="A23" s="275"/>
      <c r="B23" s="275"/>
      <c r="C23" s="275"/>
    </row>
    <row r="24" spans="1:3" ht="3" customHeight="1">
      <c r="A24" s="275"/>
      <c r="B24" s="275"/>
      <c r="C24" s="275"/>
    </row>
  </sheetData>
  <mergeCells count="3">
    <mergeCell ref="A1:C1"/>
    <mergeCell ref="A13:B13"/>
    <mergeCell ref="A16:C24"/>
  </mergeCells>
  <phoneticPr fontId="17" type="noConversion"/>
  <pageMargins left="0.7" right="0.7" top="0.83333333333333304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2017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3"/>
  <sheetViews>
    <sheetView view="pageBreakPreview" zoomScaleNormal="100" zoomScaleSheetLayoutView="100" workbookViewId="0">
      <selection activeCell="D12" sqref="D12"/>
    </sheetView>
  </sheetViews>
  <sheetFormatPr defaultRowHeight="12.75"/>
  <cols>
    <col min="1" max="1" width="11.85546875" style="10" bestFit="1" customWidth="1"/>
    <col min="2" max="2" width="39.140625" style="9" customWidth="1"/>
    <col min="3" max="3" width="19.7109375" style="9" bestFit="1" customWidth="1"/>
    <col min="4" max="4" width="17.5703125" style="9" bestFit="1" customWidth="1"/>
    <col min="5" max="16384" width="9.140625" style="9"/>
  </cols>
  <sheetData>
    <row r="1" spans="1:4" ht="21.75" customHeight="1">
      <c r="A1" s="259" t="s">
        <v>775</v>
      </c>
      <c r="B1" s="260"/>
      <c r="C1" s="260"/>
    </row>
    <row r="2" spans="1:4" ht="14.25" customHeight="1">
      <c r="A2" s="17"/>
      <c r="B2" s="18"/>
      <c r="C2" s="18"/>
      <c r="D2" s="57" t="s">
        <v>58</v>
      </c>
    </row>
    <row r="3" spans="1:4" ht="35.25" customHeight="1">
      <c r="A3" s="80" t="s">
        <v>3</v>
      </c>
      <c r="B3" s="80" t="s">
        <v>4</v>
      </c>
      <c r="C3" s="81">
        <f>D3+1</f>
        <v>2017</v>
      </c>
      <c r="D3" s="82">
        <v>2016</v>
      </c>
    </row>
    <row r="4" spans="1:4" ht="30.75" customHeight="1">
      <c r="A4" s="19">
        <v>1</v>
      </c>
      <c r="B4" s="20" t="s">
        <v>24</v>
      </c>
      <c r="C4" s="238">
        <v>744961</v>
      </c>
      <c r="D4" s="238">
        <v>3842232</v>
      </c>
    </row>
    <row r="5" spans="1:4" ht="30.75" customHeight="1">
      <c r="A5" s="19">
        <v>2</v>
      </c>
      <c r="B5" s="20" t="s">
        <v>25</v>
      </c>
      <c r="C5" s="238">
        <v>1895368</v>
      </c>
      <c r="D5" s="238">
        <v>1663897</v>
      </c>
    </row>
    <row r="6" spans="1:4" ht="30.75" customHeight="1">
      <c r="A6" s="19">
        <v>3</v>
      </c>
      <c r="B6" s="20" t="s">
        <v>26</v>
      </c>
      <c r="C6" s="238">
        <v>1295699</v>
      </c>
      <c r="D6" s="238">
        <v>1039192</v>
      </c>
    </row>
    <row r="7" spans="1:4" ht="30.75" customHeight="1">
      <c r="A7" s="19">
        <v>4</v>
      </c>
      <c r="B7" s="20" t="s">
        <v>27</v>
      </c>
      <c r="C7" s="238">
        <v>386372</v>
      </c>
      <c r="D7" s="238">
        <v>465397</v>
      </c>
    </row>
    <row r="8" spans="1:4" ht="30.75" customHeight="1">
      <c r="A8" s="19">
        <v>5</v>
      </c>
      <c r="B8" s="20" t="s">
        <v>28</v>
      </c>
      <c r="C8" s="238">
        <v>691813</v>
      </c>
      <c r="D8" s="238">
        <v>424353</v>
      </c>
    </row>
    <row r="9" spans="1:4" ht="30.75" customHeight="1">
      <c r="A9" s="19">
        <v>6</v>
      </c>
      <c r="B9" s="20" t="s">
        <v>29</v>
      </c>
      <c r="C9" s="238">
        <v>26499</v>
      </c>
      <c r="D9" s="238">
        <v>9520</v>
      </c>
    </row>
    <row r="10" spans="1:4" ht="30.75" customHeight="1">
      <c r="A10" s="19">
        <v>7</v>
      </c>
      <c r="B10" s="20" t="s">
        <v>774</v>
      </c>
      <c r="C10" s="238">
        <v>27567</v>
      </c>
      <c r="D10" s="238">
        <v>96613</v>
      </c>
    </row>
    <row r="11" spans="1:4" ht="30.75" customHeight="1">
      <c r="A11" s="19">
        <v>8</v>
      </c>
      <c r="B11" s="20" t="s">
        <v>30</v>
      </c>
      <c r="C11" s="238">
        <v>55360548</v>
      </c>
      <c r="D11" s="238">
        <v>67745290</v>
      </c>
    </row>
    <row r="12" spans="1:4" ht="20.25" customHeight="1">
      <c r="A12" s="276" t="s">
        <v>34</v>
      </c>
      <c r="B12" s="276"/>
      <c r="C12" s="163">
        <f>SUM(C4:C11)</f>
        <v>60428827</v>
      </c>
      <c r="D12" s="163">
        <f>SUM(D4:D11)</f>
        <v>75286494</v>
      </c>
    </row>
    <row r="13" spans="1:4" ht="63.75" customHeight="1">
      <c r="A13" s="21"/>
      <c r="C13" s="22"/>
    </row>
    <row r="14" spans="1:4" ht="25.5" customHeight="1">
      <c r="A14" s="9"/>
      <c r="B14" s="23"/>
    </row>
    <row r="15" spans="1:4">
      <c r="A15" s="275"/>
      <c r="B15" s="275"/>
      <c r="C15" s="275"/>
    </row>
    <row r="16" spans="1:4">
      <c r="A16" s="275"/>
      <c r="B16" s="275"/>
      <c r="C16" s="275"/>
    </row>
    <row r="17" spans="1:3">
      <c r="A17" s="275"/>
      <c r="B17" s="275"/>
      <c r="C17" s="275"/>
    </row>
    <row r="18" spans="1:3" ht="2.25" customHeight="1">
      <c r="A18" s="275"/>
      <c r="B18" s="275"/>
      <c r="C18" s="275"/>
    </row>
    <row r="19" spans="1:3" hidden="1">
      <c r="A19" s="275"/>
      <c r="B19" s="275"/>
      <c r="C19" s="275"/>
    </row>
    <row r="20" spans="1:3" ht="7.5" hidden="1" customHeight="1">
      <c r="A20" s="275"/>
      <c r="B20" s="275"/>
      <c r="C20" s="275"/>
    </row>
    <row r="21" spans="1:3" ht="0.75" hidden="1" customHeight="1">
      <c r="A21" s="275"/>
      <c r="B21" s="275"/>
      <c r="C21" s="275"/>
    </row>
    <row r="22" spans="1:3" hidden="1">
      <c r="A22" s="275"/>
      <c r="B22" s="275"/>
      <c r="C22" s="275"/>
    </row>
    <row r="23" spans="1:3" ht="3" customHeight="1">
      <c r="A23" s="275"/>
      <c r="B23" s="275"/>
      <c r="C23" s="275"/>
    </row>
  </sheetData>
  <mergeCells count="3">
    <mergeCell ref="A1:C1"/>
    <mergeCell ref="A12:B12"/>
    <mergeCell ref="A15:C23"/>
  </mergeCells>
  <phoneticPr fontId="17" type="noConversion"/>
  <pageMargins left="0.7" right="0.7" top="0.83333333333333337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2017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6"/>
  <sheetViews>
    <sheetView showWhiteSpace="0" view="pageBreakPreview" zoomScaleNormal="100" zoomScaleSheetLayoutView="100" zoomScalePageLayoutView="130" workbookViewId="0">
      <selection activeCell="F16" sqref="F16"/>
    </sheetView>
  </sheetViews>
  <sheetFormatPr defaultRowHeight="12.75"/>
  <cols>
    <col min="1" max="1" width="43.7109375" style="9" bestFit="1" customWidth="1"/>
    <col min="2" max="4" width="16.140625" style="9" customWidth="1"/>
    <col min="5" max="5" width="12.7109375" style="9" bestFit="1" customWidth="1"/>
    <col min="6" max="6" width="16.140625" style="9" customWidth="1"/>
    <col min="7" max="16384" width="9.140625" style="9"/>
  </cols>
  <sheetData>
    <row r="1" spans="1:6" ht="21.75" customHeight="1">
      <c r="A1" s="259" t="s">
        <v>776</v>
      </c>
      <c r="B1" s="277"/>
      <c r="C1" s="277"/>
      <c r="D1" s="277"/>
      <c r="E1" s="277"/>
      <c r="F1" s="277"/>
    </row>
    <row r="2" spans="1:6" ht="14.25" customHeight="1">
      <c r="A2" s="278" t="s">
        <v>179</v>
      </c>
      <c r="B2" s="278"/>
      <c r="C2" s="278"/>
      <c r="D2" s="278"/>
      <c r="E2" s="278"/>
      <c r="F2" s="278"/>
    </row>
    <row r="3" spans="1:6" ht="39" customHeight="1">
      <c r="A3" s="75" t="s">
        <v>35</v>
      </c>
      <c r="B3" s="75" t="s">
        <v>5</v>
      </c>
      <c r="C3" s="75" t="s">
        <v>6</v>
      </c>
      <c r="D3" s="75" t="s">
        <v>7</v>
      </c>
      <c r="E3" s="75" t="s">
        <v>91</v>
      </c>
      <c r="F3" s="75" t="s">
        <v>8</v>
      </c>
    </row>
    <row r="4" spans="1:6" ht="27.75" customHeight="1">
      <c r="A4" s="5" t="s">
        <v>394</v>
      </c>
      <c r="B4" s="239">
        <v>1785000</v>
      </c>
      <c r="C4" s="239">
        <v>4405000</v>
      </c>
      <c r="D4" s="239">
        <v>-4130000</v>
      </c>
      <c r="E4" s="239">
        <v>275000</v>
      </c>
      <c r="F4" s="239">
        <v>2060000</v>
      </c>
    </row>
    <row r="5" spans="1:6" ht="27.75" customHeight="1">
      <c r="A5" s="5" t="s">
        <v>395</v>
      </c>
      <c r="B5" s="239">
        <v>129000</v>
      </c>
      <c r="C5" s="239">
        <v>516000</v>
      </c>
      <c r="D5" s="239">
        <v>-516000</v>
      </c>
      <c r="E5" s="240">
        <v>0</v>
      </c>
      <c r="F5" s="239">
        <v>129000</v>
      </c>
    </row>
    <row r="6" spans="1:6" ht="27.75" customHeight="1">
      <c r="A6" s="5" t="s">
        <v>396</v>
      </c>
      <c r="B6" s="239">
        <v>866000</v>
      </c>
      <c r="C6" s="239">
        <v>437000</v>
      </c>
      <c r="D6" s="239">
        <v>-472000</v>
      </c>
      <c r="E6" s="239">
        <v>-35000</v>
      </c>
      <c r="F6" s="239">
        <v>831000</v>
      </c>
    </row>
    <row r="7" spans="1:6" ht="27.75" hidden="1" customHeight="1">
      <c r="A7" s="5" t="s">
        <v>398</v>
      </c>
      <c r="B7" s="239">
        <v>0</v>
      </c>
      <c r="C7" s="240">
        <v>0</v>
      </c>
      <c r="D7" s="239">
        <v>0</v>
      </c>
      <c r="E7" s="239">
        <v>0</v>
      </c>
      <c r="F7" s="240">
        <v>0</v>
      </c>
    </row>
    <row r="8" spans="1:6" ht="27.75" customHeight="1">
      <c r="A8" s="5" t="s">
        <v>397</v>
      </c>
      <c r="B8" s="239">
        <v>1870000</v>
      </c>
      <c r="C8" s="239">
        <v>400000</v>
      </c>
      <c r="D8" s="239">
        <v>-300000</v>
      </c>
      <c r="E8" s="239">
        <v>100000</v>
      </c>
      <c r="F8" s="239">
        <v>1970000</v>
      </c>
    </row>
    <row r="9" spans="1:6" ht="27.75" customHeight="1">
      <c r="A9" s="93" t="s">
        <v>9</v>
      </c>
      <c r="B9" s="162">
        <f>SUM(B4:B8)</f>
        <v>4650000</v>
      </c>
      <c r="C9" s="162">
        <f>SUM(C4:C8)</f>
        <v>5758000</v>
      </c>
      <c r="D9" s="162">
        <f>SUM(D4:D8)</f>
        <v>-5418000</v>
      </c>
      <c r="E9" s="162">
        <f>SUM(E4:E8)</f>
        <v>340000</v>
      </c>
      <c r="F9" s="162">
        <f>SUM(F4:F8)</f>
        <v>4990000</v>
      </c>
    </row>
    <row r="10" spans="1:6" ht="6" customHeight="1">
      <c r="A10" s="6"/>
      <c r="B10" s="83"/>
      <c r="C10" s="83"/>
      <c r="D10" s="83"/>
      <c r="E10" s="83"/>
      <c r="F10" s="83"/>
    </row>
    <row r="11" spans="1:6" ht="27" customHeight="1">
      <c r="A11" s="5" t="s">
        <v>400</v>
      </c>
      <c r="B11" s="239">
        <v>821560</v>
      </c>
      <c r="C11" s="240">
        <v>319600</v>
      </c>
      <c r="D11" s="240">
        <v>0</v>
      </c>
      <c r="E11" s="240">
        <v>319600</v>
      </c>
      <c r="F11" s="239">
        <v>1141160</v>
      </c>
    </row>
    <row r="12" spans="1:6" ht="27" customHeight="1">
      <c r="A12" s="5" t="s">
        <v>401</v>
      </c>
      <c r="B12" s="239">
        <v>3233600</v>
      </c>
      <c r="C12" s="239">
        <v>1222000</v>
      </c>
      <c r="D12" s="240">
        <v>0</v>
      </c>
      <c r="E12" s="239">
        <v>1222000</v>
      </c>
      <c r="F12" s="239">
        <v>4455600</v>
      </c>
    </row>
    <row r="13" spans="1:6" ht="30.75" customHeight="1">
      <c r="A13" s="5" t="s">
        <v>399</v>
      </c>
      <c r="B13" s="239">
        <v>161200</v>
      </c>
      <c r="C13" s="240">
        <v>690</v>
      </c>
      <c r="D13" s="239">
        <v>-17865</v>
      </c>
      <c r="E13" s="239">
        <v>-17175</v>
      </c>
      <c r="F13" s="239">
        <v>144025</v>
      </c>
    </row>
    <row r="14" spans="1:6" ht="30.75" customHeight="1">
      <c r="A14" s="93" t="s">
        <v>402</v>
      </c>
      <c r="B14" s="147">
        <f>SUM(B11:B13)</f>
        <v>4216360</v>
      </c>
      <c r="C14" s="147">
        <f>SUM(C11:C13)</f>
        <v>1542290</v>
      </c>
      <c r="D14" s="147">
        <f>SUM(D11:D13)</f>
        <v>-17865</v>
      </c>
      <c r="E14" s="147">
        <f>SUM(E11:E13)</f>
        <v>1524425</v>
      </c>
      <c r="F14" s="147">
        <f>SUM(F11:F13)</f>
        <v>5740785</v>
      </c>
    </row>
    <row r="15" spans="1:6" ht="6" customHeight="1">
      <c r="A15" s="5"/>
      <c r="B15" s="84"/>
      <c r="C15" s="84"/>
      <c r="D15" s="84"/>
      <c r="E15" s="84"/>
      <c r="F15" s="84"/>
    </row>
    <row r="16" spans="1:6" ht="24.75" customHeight="1">
      <c r="A16" s="93" t="s">
        <v>10</v>
      </c>
      <c r="B16" s="147">
        <f>SUM(B9+B14)</f>
        <v>8866360</v>
      </c>
      <c r="C16" s="147">
        <f>SUM(C9+C14)</f>
        <v>7300290</v>
      </c>
      <c r="D16" s="147">
        <f>SUM(D9+D14)</f>
        <v>-5435865</v>
      </c>
      <c r="E16" s="147">
        <f>SUM(E9+E14)</f>
        <v>1864425</v>
      </c>
      <c r="F16" s="147">
        <f>SUM(F9+F14)</f>
        <v>10730785</v>
      </c>
    </row>
  </sheetData>
  <mergeCells count="2">
    <mergeCell ref="A1:F1"/>
    <mergeCell ref="A2:F2"/>
  </mergeCells>
  <phoneticPr fontId="17" type="noConversion"/>
  <pageMargins left="0.63" right="0.75" top="1.0729166666666701" bottom="1" header="0.5" footer="0.5"/>
  <pageSetup orientation="landscape" horizontalDpi="300" verticalDpi="300" r:id="rId1"/>
  <headerFooter alignWithMargins="0">
    <oddHeader xml:space="preserve">&amp;R&amp;"Times New Roman,Regular"Kingdom of Bahrain
Consolidated Final Account
For The Year Ended 31 December 2017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47.5703125" style="9" customWidth="1"/>
    <col min="2" max="3" width="21.5703125" style="9" customWidth="1"/>
    <col min="4" max="16384" width="9.140625" style="9"/>
  </cols>
  <sheetData>
    <row r="1" spans="1:6" ht="21.75" customHeight="1">
      <c r="A1" s="259" t="s">
        <v>778</v>
      </c>
      <c r="B1" s="260"/>
      <c r="C1" s="260"/>
    </row>
    <row r="2" spans="1:6" ht="14.25" customHeight="1">
      <c r="C2" s="14" t="s">
        <v>179</v>
      </c>
    </row>
    <row r="3" spans="1:6" ht="39.75" customHeight="1">
      <c r="A3" s="75" t="s">
        <v>35</v>
      </c>
      <c r="B3" s="85">
        <f>C3+1</f>
        <v>2017</v>
      </c>
      <c r="C3" s="85">
        <v>2016</v>
      </c>
    </row>
    <row r="4" spans="1:6" ht="29.25" customHeight="1">
      <c r="A4" s="86" t="s">
        <v>781</v>
      </c>
      <c r="B4" s="241">
        <v>125100</v>
      </c>
      <c r="C4" s="241">
        <v>125000</v>
      </c>
      <c r="E4" s="24"/>
      <c r="F4" s="24"/>
    </row>
    <row r="5" spans="1:6" ht="29.25" customHeight="1">
      <c r="A5" s="86" t="s">
        <v>780</v>
      </c>
      <c r="B5" s="241">
        <v>-101222</v>
      </c>
      <c r="C5" s="241">
        <v>-107919</v>
      </c>
      <c r="E5" s="25"/>
      <c r="F5" s="25"/>
    </row>
    <row r="6" spans="1:6" ht="21.75" customHeight="1">
      <c r="A6" s="165" t="s">
        <v>779</v>
      </c>
      <c r="B6" s="166">
        <f>SUM(B4:B5)</f>
        <v>23878</v>
      </c>
      <c r="C6" s="166">
        <f>SUM(C4:C5)</f>
        <v>17081</v>
      </c>
    </row>
  </sheetData>
  <mergeCells count="1">
    <mergeCell ref="A1:C1"/>
  </mergeCells>
  <phoneticPr fontId="17" type="noConversion"/>
  <pageMargins left="0.57999999999999996" right="0.75" top="0.82291666666666663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2017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905FE0-679A-4840-B1E8-1EF17BEAD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658322-D052-4376-B63B-0E9B4070D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68759-6C34-406A-97A3-31191AB9581C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Revenue Expenditure Statement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Amendments!Print_Area</vt:lpstr>
      <vt:lpstr>Encum!Print_Area</vt:lpstr>
      <vt:lpstr>'Rev &amp; Exp '!Print_Area</vt:lpstr>
      <vt:lpstr>'Rev Details'!Print_Area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  <vt:lpstr>Rev.!Print_Titles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Layla Hamza</cp:lastModifiedBy>
  <cp:lastPrinted>2018-06-06T05:46:54Z</cp:lastPrinted>
  <dcterms:created xsi:type="dcterms:W3CDTF">2003-05-10T11:11:16Z</dcterms:created>
  <dcterms:modified xsi:type="dcterms:W3CDTF">2023-12-06T10:07:13Z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0x0101001EDFF2E1B68CE248BC61C48B2234E51B</vt:lpwstr>
  </property>
  <property fmtid="{D5CDD505-2E9C-101B-9397-08002B2CF9AE}" pid="3" name="Order">
    <vt:r8>234600</vt:r8>
  </property>
</Properties>
</file>