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8/"/>
    </mc:Choice>
  </mc:AlternateContent>
  <xr:revisionPtr revIDLastSave="70" documentId="11_723D4DDF595BFBB2D9BFE3362CFA58D3A34FDF72" xr6:coauthVersionLast="47" xr6:coauthVersionMax="47" xr10:uidLastSave="{7C4A27E3-54B3-4C5C-B477-FCC28C320992}"/>
  <bookViews>
    <workbookView xWindow="-120" yWindow="-120" windowWidth="29040" windowHeight="15840" tabRatio="1000" xr2:uid="{00000000-000D-0000-FFFF-FFFF00000000}"/>
  </bookViews>
  <sheets>
    <sheet name="Revenue Expenditure Statement" sheetId="39" r:id="rId1"/>
    <sheet name="Oil Rev." sheetId="48" state="hidden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Pay'!$A$1:$D$13</definedName>
    <definedName name="_xlnm.Print_Area" localSheetId="13">'Accrued Exp'!$A$1:$D$13</definedName>
    <definedName name="_xlnm.Print_Area" localSheetId="6">Amendments!$A$1:$G$115</definedName>
    <definedName name="_xlnm.Print_Area" localSheetId="14">Encum!$A$1:$D$12</definedName>
    <definedName name="_xlnm.Print_Area" localSheetId="2">'Rev &amp; Exp '!$A$1:$J$59</definedName>
    <definedName name="_xlnm.Print_Area" localSheetId="4">'Rev Details'!$A$1:$I$199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'!$3:$4</definedName>
    <definedName name="_xlnm.Print_Titles" localSheetId="4">'Rev Details'!$3:$4</definedName>
    <definedName name="_xlnm.Print_Titles" localSheetId="3">'Rev.'!$3:$3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9" i="50" l="1"/>
  <c r="H390" i="50"/>
  <c r="H391" i="50"/>
  <c r="H392" i="50"/>
  <c r="H393" i="50"/>
  <c r="H394" i="50"/>
  <c r="H395" i="50"/>
  <c r="H396" i="50"/>
  <c r="H397" i="50"/>
  <c r="H398" i="50"/>
  <c r="H399" i="50"/>
  <c r="H400" i="50"/>
  <c r="H401" i="50"/>
  <c r="H402" i="50"/>
  <c r="H403" i="50"/>
  <c r="B3" i="54"/>
  <c r="C74" i="72" l="1"/>
  <c r="D74" i="72"/>
  <c r="E74" i="72"/>
  <c r="B74" i="72"/>
  <c r="E42" i="72"/>
  <c r="B42" i="72"/>
  <c r="B5" i="72"/>
  <c r="C5" i="72"/>
  <c r="D5" i="72"/>
  <c r="E5" i="72"/>
  <c r="F5" i="72"/>
  <c r="G5" i="72"/>
  <c r="C57" i="7"/>
  <c r="D57" i="7"/>
  <c r="E57" i="7"/>
  <c r="F57" i="7"/>
  <c r="G57" i="7"/>
  <c r="H57" i="7"/>
  <c r="I57" i="7"/>
  <c r="J57" i="7"/>
  <c r="K57" i="7"/>
  <c r="B57" i="7"/>
  <c r="D38" i="46"/>
  <c r="E38" i="46"/>
  <c r="C38" i="46"/>
  <c r="B38" i="46"/>
  <c r="K37" i="26" l="1"/>
  <c r="J37" i="26"/>
  <c r="I37" i="26"/>
  <c r="H37" i="26"/>
  <c r="G37" i="26"/>
  <c r="F37" i="26"/>
  <c r="E37" i="26"/>
  <c r="D37" i="26"/>
  <c r="B37" i="26"/>
  <c r="C37" i="26"/>
  <c r="I59" i="74"/>
  <c r="H59" i="74"/>
  <c r="F59" i="74"/>
  <c r="E59" i="74"/>
  <c r="C59" i="74"/>
  <c r="B59" i="74"/>
  <c r="D59" i="74" s="1"/>
  <c r="C102" i="72" l="1"/>
  <c r="D102" i="72"/>
  <c r="E102" i="72"/>
  <c r="F102" i="72"/>
  <c r="G102" i="72"/>
  <c r="B102" i="72"/>
  <c r="C42" i="72"/>
  <c r="D42" i="72"/>
  <c r="F42" i="72"/>
  <c r="G42" i="72"/>
  <c r="C96" i="72" l="1"/>
  <c r="E96" i="72"/>
  <c r="F96" i="72"/>
  <c r="G96" i="72"/>
  <c r="B96" i="72"/>
  <c r="C86" i="72"/>
  <c r="D86" i="72"/>
  <c r="E86" i="72"/>
  <c r="F86" i="72"/>
  <c r="G86" i="72"/>
  <c r="B86" i="72"/>
  <c r="C79" i="72"/>
  <c r="D79" i="72"/>
  <c r="E79" i="72"/>
  <c r="F79" i="72"/>
  <c r="G79" i="72"/>
  <c r="B79" i="72"/>
  <c r="F74" i="72"/>
  <c r="G74" i="72"/>
  <c r="C72" i="72"/>
  <c r="D72" i="72"/>
  <c r="E72" i="72"/>
  <c r="F72" i="72"/>
  <c r="G72" i="72"/>
  <c r="B72" i="72"/>
  <c r="C55" i="72"/>
  <c r="D55" i="72"/>
  <c r="E55" i="72"/>
  <c r="F55" i="72"/>
  <c r="G55" i="72"/>
  <c r="B55" i="72"/>
  <c r="C46" i="72"/>
  <c r="C115" i="72" s="1"/>
  <c r="D46" i="72"/>
  <c r="E46" i="72"/>
  <c r="F46" i="72"/>
  <c r="G46" i="72"/>
  <c r="B46" i="72"/>
  <c r="B115" i="72" s="1"/>
  <c r="D115" i="72" l="1"/>
  <c r="E115" i="72"/>
  <c r="F115" i="72"/>
  <c r="G115" i="72"/>
  <c r="F199" i="71"/>
  <c r="F404" i="50"/>
  <c r="B17" i="59" l="1"/>
  <c r="H404" i="50" l="1"/>
  <c r="G199" i="71" l="1"/>
  <c r="G404" i="50" l="1"/>
  <c r="I404" i="50"/>
  <c r="B3" i="60" l="1"/>
  <c r="F13" i="41" l="1"/>
  <c r="I199" i="71" l="1"/>
  <c r="H199" i="71" l="1"/>
  <c r="C13" i="56" l="1"/>
  <c r="D13" i="56"/>
  <c r="F3" i="48" l="1"/>
  <c r="E14" i="39" l="1"/>
  <c r="D14" i="39"/>
  <c r="C14" i="39"/>
  <c r="E34" i="39" l="1"/>
  <c r="D34" i="39"/>
  <c r="E23" i="39"/>
  <c r="E25" i="39" s="1"/>
  <c r="E27" i="39" s="1"/>
  <c r="D23" i="39"/>
  <c r="D25" i="39" s="1"/>
  <c r="D27" i="39" s="1"/>
  <c r="C23" i="39"/>
  <c r="C25" i="39" s="1"/>
  <c r="C27" i="39" s="1"/>
  <c r="G13" i="48"/>
  <c r="F13" i="48"/>
  <c r="G7" i="48"/>
  <c r="G21" i="48" s="1"/>
  <c r="F7" i="48"/>
  <c r="F21" i="48" l="1"/>
  <c r="I13" i="41"/>
  <c r="I17" i="41" s="1"/>
  <c r="H13" i="41"/>
  <c r="H17" i="41" s="1"/>
  <c r="G13" i="41"/>
  <c r="G17" i="41" s="1"/>
  <c r="F17" i="41"/>
  <c r="E13" i="41"/>
  <c r="E17" i="41" s="1"/>
  <c r="D13" i="41"/>
  <c r="D17" i="41" s="1"/>
  <c r="B13" i="41"/>
  <c r="B17" i="41" s="1"/>
  <c r="C17" i="59" l="1"/>
  <c r="D17" i="59" l="1"/>
  <c r="C36" i="60"/>
  <c r="B36" i="60"/>
  <c r="C31" i="60"/>
  <c r="B31" i="60"/>
  <c r="C23" i="60"/>
  <c r="B23" i="60"/>
  <c r="C13" i="60"/>
  <c r="C24" i="60" s="1"/>
  <c r="B13" i="60"/>
  <c r="D12" i="52"/>
  <c r="C12" i="52"/>
  <c r="B24" i="60" l="1"/>
  <c r="B37" i="60"/>
  <c r="C37" i="60"/>
  <c r="D13" i="51"/>
  <c r="C13" i="51"/>
  <c r="F14" i="53"/>
  <c r="E14" i="53"/>
  <c r="D14" i="53"/>
  <c r="C14" i="53"/>
  <c r="B14" i="53"/>
  <c r="F9" i="53"/>
  <c r="E9" i="53"/>
  <c r="D9" i="53"/>
  <c r="C9" i="53"/>
  <c r="B9" i="53"/>
  <c r="C6" i="54"/>
  <c r="B6" i="54"/>
  <c r="B16" i="53" l="1"/>
  <c r="D16" i="53"/>
  <c r="F16" i="53"/>
  <c r="C16" i="53"/>
  <c r="E16" i="53"/>
  <c r="E17" i="59"/>
  <c r="C3" i="52" l="1"/>
  <c r="C3" i="56"/>
  <c r="C3" i="51"/>
  <c r="J59" i="74"/>
  <c r="G59" i="74"/>
</calcChain>
</file>

<file path=xl/sharedStrings.xml><?xml version="1.0" encoding="utf-8"?>
<sst xmlns="http://schemas.openxmlformats.org/spreadsheetml/2006/main" count="3581" uniqueCount="1386">
  <si>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</si>
  <si>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</si>
  <si>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</si>
  <si>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</si>
  <si>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</si>
  <si>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</si>
  <si>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</si>
  <si>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</si>
  <si>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</si>
  <si>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</si>
  <si>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</si>
  <si>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2- Oil and Gas Revenue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</si>
  <si>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</si>
  <si>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</si>
  <si>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</si>
  <si>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</si>
  <si>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</si>
  <si>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</si>
  <si>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</si>
  <si>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</si>
  <si>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</si>
  <si>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</si>
  <si>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</si>
  <si>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</si>
  <si>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</si>
  <si>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</si>
  <si>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</si>
  <si>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</si>
  <si>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</si>
  <si>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</si>
  <si>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</si>
  <si>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</si>
  <si>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</si>
  <si>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</si>
  <si>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</si>
  <si>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</si>
  <si>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</si>
  <si>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</si>
  <si>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</si>
  <si>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</si>
  <si>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</si>
  <si>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</si>
  <si>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</si>
  <si>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</si>
  <si>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</si>
  <si>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National Oil &amp; Gas Authority</t>
  </si>
  <si>
    <t>Oil &amp; Gas Revenue</t>
  </si>
  <si>
    <t>Civil Service Bureau</t>
  </si>
  <si>
    <t>National Guard</t>
  </si>
  <si>
    <t>Actual</t>
  </si>
  <si>
    <t>BD</t>
  </si>
  <si>
    <t>Revenues</t>
  </si>
  <si>
    <t>Survey &amp; Land Registration Bureau</t>
  </si>
  <si>
    <t>Ministry of Education</t>
  </si>
  <si>
    <t>Sunni Awqaf</t>
  </si>
  <si>
    <t>University of Bahrain</t>
  </si>
  <si>
    <t>Shura Council</t>
  </si>
  <si>
    <t>High Council for Islamic Affairs</t>
  </si>
  <si>
    <t>Economic Development Board</t>
  </si>
  <si>
    <t>Amendment</t>
  </si>
  <si>
    <t>National Audit Court</t>
  </si>
  <si>
    <t>Projects Budget</t>
  </si>
  <si>
    <t>Amendments</t>
  </si>
  <si>
    <t>Kingdom Of Bahrain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</si>
  <si>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</si>
  <si>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</si>
  <si>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</si>
  <si>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</si>
  <si>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</si>
  <si>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</si>
  <si>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Initial  Budget</t>
  </si>
  <si>
    <t>% Of Collec.</t>
  </si>
  <si>
    <t>Ministries &amp; Government Authorities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</si>
  <si>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</si>
  <si>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</si>
  <si>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</si>
  <si>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</si>
  <si>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</si>
  <si>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</si>
  <si>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</si>
  <si>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</si>
  <si>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</si>
  <si>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</si>
  <si>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</si>
  <si>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Petrol Tax</t>
  </si>
  <si>
    <t>Protection of Domestic Industries</t>
  </si>
  <si>
    <t>Commercial Agencies Registration Fees</t>
  </si>
  <si>
    <t>Residence Permit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</si>
  <si>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</si>
  <si>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</si>
  <si>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</si>
  <si>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</si>
  <si>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</si>
  <si>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</si>
  <si>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</si>
  <si>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</si>
  <si>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</si>
  <si>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</si>
  <si>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</si>
  <si>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</si>
  <si>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</si>
  <si>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</si>
  <si>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</si>
  <si>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</si>
  <si>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</si>
  <si>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</si>
  <si>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</si>
  <si>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</si>
  <si>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</si>
  <si>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</si>
  <si>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</si>
  <si>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</si>
  <si>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</si>
  <si>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</si>
  <si>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</si>
  <si>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</si>
  <si>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</si>
  <si>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</si>
  <si>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</si>
  <si>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</si>
  <si>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</si>
  <si>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</si>
  <si>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</si>
  <si>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Overtime</t>
  </si>
  <si>
    <t>Social Allowance</t>
  </si>
  <si>
    <t>Other Personal Allowances</t>
  </si>
  <si>
    <t>Training Entitlements</t>
  </si>
  <si>
    <t>Computer Course Expenses</t>
  </si>
  <si>
    <t>Garments for Employees</t>
  </si>
  <si>
    <t>Food for Employees</t>
  </si>
  <si>
    <t>Part-Time Labour</t>
  </si>
  <si>
    <t>Internal Conferences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</si>
  <si>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</si>
  <si>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</si>
  <si>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</si>
  <si>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</si>
  <si>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</si>
  <si>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</si>
  <si>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</si>
  <si>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</si>
  <si>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</si>
  <si>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</si>
  <si>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</si>
  <si>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</si>
  <si>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</si>
  <si>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</si>
  <si>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</si>
  <si>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</si>
  <si>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</si>
  <si>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</si>
  <si>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</si>
  <si>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</si>
  <si>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</si>
  <si>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</si>
  <si>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</si>
  <si>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</si>
  <si>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</si>
  <si>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</si>
  <si>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</si>
  <si>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</si>
  <si>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Interest on Treasury Bills</t>
  </si>
  <si>
    <t>Grants to Societies</t>
  </si>
  <si>
    <t>Grants to National Clubs</t>
  </si>
  <si>
    <t>Grants to Foreign Bodies</t>
  </si>
  <si>
    <t>Furniture Clearing-In</t>
  </si>
  <si>
    <t>Other Equipment Clearing-In</t>
  </si>
  <si>
    <t>Asset Expense</t>
  </si>
  <si>
    <t xml:space="preserve">Thousand BD </t>
  </si>
  <si>
    <t>Legislation &amp; Legal Opinion Commission</t>
  </si>
  <si>
    <t>Ministry of Housing</t>
  </si>
  <si>
    <t>Customs Affairs</t>
  </si>
  <si>
    <t>-</t>
  </si>
  <si>
    <t>4</t>
  </si>
  <si>
    <t>1</t>
  </si>
  <si>
    <t>40011</t>
  </si>
  <si>
    <t>Oil Sales - Bahrain Field</t>
  </si>
  <si>
    <t>40012</t>
  </si>
  <si>
    <t>Oil Sales - Abu-Sa'afa Field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</si>
  <si>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</si>
  <si>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</si>
  <si>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</si>
  <si>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</si>
  <si>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</si>
  <si>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</si>
  <si>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</si>
  <si>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</si>
  <si>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</si>
  <si>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</si>
  <si>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</si>
  <si>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</si>
  <si>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</si>
  <si>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</si>
  <si>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</si>
  <si>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</si>
  <si>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</si>
  <si>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</si>
  <si>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</si>
  <si>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</si>
  <si>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</si>
  <si>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</si>
  <si>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</si>
  <si>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</si>
  <si>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</si>
  <si>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</si>
  <si>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</si>
  <si>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</si>
  <si>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</si>
  <si>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</si>
  <si>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</si>
  <si>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</si>
  <si>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</si>
  <si>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</si>
  <si>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</si>
  <si>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</si>
  <si>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</si>
  <si>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</si>
  <si>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</si>
  <si>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44011</t>
  </si>
  <si>
    <t>Passport Fees</t>
  </si>
  <si>
    <t>44012</t>
  </si>
  <si>
    <t>44013</t>
  </si>
  <si>
    <t>Visa &amp; NOC Fees</t>
  </si>
  <si>
    <t>44015</t>
  </si>
  <si>
    <t>44021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</si>
  <si>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</si>
  <si>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</si>
  <si>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</si>
  <si>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</si>
  <si>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</si>
  <si>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</si>
  <si>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</si>
  <si>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</si>
  <si>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</si>
  <si>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</si>
  <si>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</si>
  <si>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</si>
  <si>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</si>
  <si>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</si>
  <si>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</si>
  <si>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</si>
  <si>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</si>
  <si>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</si>
  <si>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</si>
  <si>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</si>
  <si>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</si>
  <si>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</si>
  <si>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</si>
  <si>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</si>
  <si>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</si>
  <si>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</si>
  <si>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</si>
  <si>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</si>
  <si>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</si>
  <si>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</si>
  <si>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</si>
  <si>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</si>
  <si>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</si>
  <si>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</si>
  <si>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</si>
  <si>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</si>
  <si>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</si>
  <si>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</si>
  <si>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</si>
  <si>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</si>
  <si>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</si>
  <si>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</si>
  <si>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</si>
  <si>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</si>
  <si>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</si>
  <si>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</si>
  <si>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</si>
  <si>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</si>
  <si>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</si>
  <si>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</si>
  <si>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</si>
  <si>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</si>
  <si>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</si>
  <si>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</si>
  <si>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</si>
  <si>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</si>
  <si>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</si>
  <si>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</si>
  <si>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</si>
  <si>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</si>
  <si>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</si>
  <si>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</si>
  <si>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</si>
  <si>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</si>
  <si>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</si>
  <si>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</si>
  <si>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</si>
  <si>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</si>
  <si>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</si>
  <si>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</si>
  <si>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</si>
  <si>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</si>
  <si>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</si>
  <si>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</si>
  <si>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</si>
  <si>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</si>
  <si>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</si>
  <si>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</si>
  <si>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</si>
  <si>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</si>
  <si>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</si>
  <si>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</si>
  <si>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</si>
  <si>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</si>
  <si>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</si>
  <si>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</si>
  <si>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</si>
  <si>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</si>
  <si>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</si>
  <si>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</si>
  <si>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</si>
  <si>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</si>
  <si>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</si>
  <si>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45011</t>
  </si>
  <si>
    <t>Shares Dividends and Capital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</si>
  <si>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</si>
  <si>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</si>
  <si>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</si>
  <si>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</si>
  <si>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</si>
  <si>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</si>
  <si>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</si>
  <si>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</si>
  <si>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</si>
  <si>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</si>
  <si>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</si>
  <si>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</si>
  <si>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</si>
  <si>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</si>
  <si>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</si>
  <si>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</si>
  <si>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47011</t>
  </si>
  <si>
    <t>External Grant Income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</si>
  <si>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</si>
  <si>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</si>
  <si>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</si>
  <si>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</si>
  <si>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</si>
  <si>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</si>
  <si>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</si>
  <si>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</si>
  <si>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</si>
  <si>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</si>
  <si>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</si>
  <si>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</si>
  <si>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</si>
  <si>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</si>
  <si>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</si>
  <si>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</si>
  <si>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</si>
  <si>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</si>
  <si>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</si>
  <si>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</si>
  <si>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</si>
  <si>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</si>
  <si>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</si>
  <si>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</si>
  <si>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</si>
  <si>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</si>
  <si>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</si>
  <si>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</si>
  <si>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49906</t>
  </si>
  <si>
    <t>Other Institutions Revenues</t>
  </si>
  <si>
    <t>49999</t>
  </si>
  <si>
    <t>Unclassified Revenue</t>
  </si>
  <si>
    <t>Additional Budget</t>
  </si>
  <si>
    <t>Contribution to GCC</t>
  </si>
  <si>
    <t>Future Generation Reserve</t>
  </si>
  <si>
    <t>Risk Financing</t>
  </si>
  <si>
    <t>Govt Unemployment Insurance Share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</si>
  <si>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</si>
  <si>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</si>
  <si>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</si>
  <si>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</si>
  <si>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</si>
  <si>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</si>
  <si>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</si>
  <si>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</si>
  <si>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</si>
  <si>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</si>
  <si>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</si>
  <si>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</si>
  <si>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</si>
  <si>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</si>
  <si>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</si>
  <si>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</si>
  <si>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</si>
  <si>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</si>
  <si>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</si>
  <si>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</si>
  <si>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</si>
  <si>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</si>
  <si>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</si>
  <si>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</si>
  <si>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</si>
  <si>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</si>
  <si>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</si>
  <si>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</si>
  <si>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62011</t>
  </si>
  <si>
    <t>62012</t>
  </si>
  <si>
    <t>62021</t>
  </si>
  <si>
    <t>62024</t>
  </si>
  <si>
    <t>74021</t>
  </si>
  <si>
    <t>61059</t>
  </si>
  <si>
    <t>64021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</si>
  <si>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</si>
  <si>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</si>
  <si>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</si>
  <si>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</si>
  <si>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</si>
  <si>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</si>
  <si>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</si>
  <si>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</si>
  <si>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</si>
  <si>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</si>
  <si>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</si>
  <si>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</si>
  <si>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</si>
  <si>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</si>
  <si>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</si>
  <si>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</si>
  <si>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</si>
  <si>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</si>
  <si>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</si>
  <si>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</si>
  <si>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</si>
  <si>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</si>
  <si>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</si>
  <si>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</si>
  <si>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</si>
  <si>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</si>
  <si>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</si>
  <si>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</si>
  <si>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</si>
  <si>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</si>
  <si>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</si>
  <si>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</si>
  <si>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</si>
  <si>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</si>
  <si>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</si>
  <si>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</si>
  <si>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</si>
  <si>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</si>
  <si>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</si>
  <si>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</si>
  <si>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</si>
  <si>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</si>
  <si>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</si>
  <si>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</si>
  <si>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</si>
  <si>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</si>
  <si>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</si>
  <si>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</si>
  <si>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</si>
  <si>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</si>
  <si>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</si>
  <si>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</si>
  <si>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</si>
  <si>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</si>
  <si>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</si>
  <si>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</si>
  <si>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</si>
  <si>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</si>
  <si>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</si>
  <si>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</si>
  <si>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</si>
  <si>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</si>
  <si>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</si>
  <si>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</si>
  <si>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75041</t>
  </si>
  <si>
    <t>75051</t>
  </si>
  <si>
    <t>75991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</si>
  <si>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</si>
  <si>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</si>
  <si>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</si>
  <si>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</si>
  <si>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</si>
  <si>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</si>
  <si>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</si>
  <si>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</si>
  <si>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</si>
  <si>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</si>
  <si>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</si>
  <si>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</si>
  <si>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</si>
  <si>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</si>
  <si>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</si>
  <si>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</si>
  <si>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</si>
  <si>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</si>
  <si>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</si>
  <si>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</si>
  <si>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17092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</si>
  <si>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</si>
  <si>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</si>
  <si>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</si>
  <si>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</si>
  <si>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</si>
  <si>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</si>
  <si>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</si>
  <si>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</si>
  <si>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</si>
  <si>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17172</t>
  </si>
  <si>
    <t>17182</t>
  </si>
  <si>
    <t>17902</t>
  </si>
  <si>
    <t>19002</t>
  </si>
  <si>
    <t>19103</t>
  </si>
  <si>
    <t>19111</t>
  </si>
  <si>
    <t>98011</t>
  </si>
  <si>
    <t>98121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</si>
  <si>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</si>
  <si>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</si>
  <si>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</si>
  <si>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</si>
  <si>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</si>
  <si>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</si>
  <si>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</si>
  <si>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</si>
  <si>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</si>
  <si>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</si>
  <si>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</si>
  <si>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</si>
  <si>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</si>
  <si>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</si>
  <si>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</si>
  <si>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</si>
  <si>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</si>
  <si>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</si>
  <si>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</si>
  <si>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</si>
  <si>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</si>
  <si>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</si>
  <si>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</si>
  <si>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</si>
  <si>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</si>
  <si>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</si>
  <si>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</si>
  <si>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</si>
  <si>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</si>
  <si>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</si>
  <si>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</si>
  <si>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81901</t>
  </si>
  <si>
    <t>81902</t>
  </si>
  <si>
    <t>80021</t>
  </si>
  <si>
    <t>80023</t>
  </si>
  <si>
    <t>80024</t>
  </si>
  <si>
    <t>80025</t>
  </si>
  <si>
    <t>80029</t>
  </si>
  <si>
    <t>80011</t>
  </si>
  <si>
    <t>80012</t>
  </si>
  <si>
    <t>80014</t>
  </si>
  <si>
    <t>80016</t>
  </si>
  <si>
    <t>81031</t>
  </si>
  <si>
    <t>81032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</si>
  <si>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</si>
  <si>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</si>
  <si>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</si>
  <si>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</si>
  <si>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</si>
  <si>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</si>
  <si>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</si>
  <si>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</si>
  <si>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On Call Allowance (Consultant-Doctor)</t>
  </si>
  <si>
    <t>Air Navigation Allowance</t>
  </si>
  <si>
    <t>Housing Cost</t>
  </si>
  <si>
    <t>Other Allowances</t>
  </si>
  <si>
    <t>Expatriate Inducements</t>
  </si>
  <si>
    <t>Recruitment, Termination and Leave Cost</t>
  </si>
  <si>
    <t>Academic Entitlements</t>
  </si>
  <si>
    <t>Books and Stationery (Training)</t>
  </si>
  <si>
    <t>Training Allowances</t>
  </si>
  <si>
    <t>Travel Costs</t>
  </si>
  <si>
    <t>Govt Pension Share for Bahraini Military Persons</t>
  </si>
  <si>
    <t>Govt Incentives for Non- Bahraini Military Persons</t>
  </si>
  <si>
    <t>Supply of Contract Labor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</si>
  <si>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</si>
  <si>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</si>
  <si>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</si>
  <si>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</si>
  <si>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</si>
  <si>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Desalinated and Artesian Water Costs</t>
  </si>
  <si>
    <t>Vehicles Including Trucks Rental</t>
  </si>
  <si>
    <t>Tools and Heavy Machinery Rental</t>
  </si>
  <si>
    <t>Instruments and Equipment Rental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</si>
  <si>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</si>
  <si>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</si>
  <si>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</si>
  <si>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</si>
  <si>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</si>
  <si>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</si>
  <si>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</si>
  <si>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</si>
  <si>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</si>
  <si>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</si>
  <si>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</si>
  <si>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Gas for Laboratories and Office Use</t>
  </si>
  <si>
    <t>Aircraft Fuel &amp; Oil</t>
  </si>
  <si>
    <t>Garments and Food for Non-Employees</t>
  </si>
  <si>
    <t>Chemical, Insecticides and Detergents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</si>
  <si>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</si>
  <si>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</si>
  <si>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</si>
  <si>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</si>
  <si>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</si>
  <si>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</si>
  <si>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</si>
  <si>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</si>
  <si>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</si>
  <si>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</si>
  <si>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 xml:space="preserve"> Machines &amp; Instruments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</si>
  <si>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</si>
  <si>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</si>
  <si>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</si>
  <si>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</si>
  <si>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</si>
  <si>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</si>
  <si>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</si>
  <si>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</si>
  <si>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</si>
  <si>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</si>
  <si>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</si>
  <si>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</si>
  <si>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</si>
  <si>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</si>
  <si>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Medical Equipment Clearing - Expense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</si>
  <si>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</si>
  <si>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</si>
  <si>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</si>
  <si>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</si>
  <si>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</si>
  <si>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</si>
  <si>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</si>
  <si>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</si>
  <si>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</si>
  <si>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</si>
  <si>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</si>
  <si>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</si>
  <si>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</si>
  <si>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</si>
  <si>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Medical Equipment Maintenance</t>
  </si>
  <si>
    <t>Agricultural Equipment Maintenance</t>
  </si>
  <si>
    <t>Wire and Wireless Equipment Maintenance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</si>
  <si>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</si>
  <si>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</si>
  <si>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</si>
  <si>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</si>
  <si>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</si>
  <si>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</si>
  <si>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</si>
  <si>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</si>
  <si>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Local Transfers Payroll</t>
  </si>
  <si>
    <t>Saudi Development Fund Interest</t>
  </si>
  <si>
    <t>Arab Fund - Economic &amp; Social Development Interest</t>
  </si>
  <si>
    <t>Kuwait Fund for Arab Economic Development Interest</t>
  </si>
  <si>
    <t>Islamic Fund - Interest</t>
  </si>
  <si>
    <t>Other External Loans Interest</t>
  </si>
  <si>
    <t>Interest on Development Bonds</t>
  </si>
  <si>
    <t>AL-Salam Islamic Security Interest</t>
  </si>
  <si>
    <t>Interest on Islamic Leasing Security</t>
  </si>
  <si>
    <t>Grants to Overseas Student Clubs</t>
  </si>
  <si>
    <t>Grants to the General Committee of Bahrain Workers</t>
  </si>
  <si>
    <t>Other Grants</t>
  </si>
  <si>
    <t>Surplus(Deficit) in Budget</t>
  </si>
  <si>
    <t>Government Entity</t>
  </si>
  <si>
    <t xml:space="preserve">Budget </t>
  </si>
  <si>
    <t xml:space="preserve">Actual </t>
  </si>
  <si>
    <t>Food Support</t>
  </si>
  <si>
    <t>Retentions, Forwarded budgets, and Other Commitments</t>
  </si>
  <si>
    <t>Sale of Assets</t>
  </si>
  <si>
    <t>Loans Received</t>
  </si>
  <si>
    <t>Net Increase/Decrease in Cash</t>
  </si>
  <si>
    <t>Payments</t>
  </si>
  <si>
    <t>Receipts</t>
  </si>
  <si>
    <t>Capital Assets</t>
  </si>
  <si>
    <t>Goods &amp; Services</t>
  </si>
  <si>
    <t>Fines &amp; Mis.</t>
  </si>
  <si>
    <t>Carried Forward Budget from Prior Years</t>
  </si>
  <si>
    <t>Government Entities with Attached &amp; Independent budgets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</si>
  <si>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</si>
  <si>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</si>
  <si>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</si>
  <si>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</si>
  <si>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</si>
  <si>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Advance payment and payment of payables</t>
  </si>
  <si>
    <t>Sec</t>
  </si>
  <si>
    <t>41905</t>
  </si>
  <si>
    <t>News and Media Services</t>
  </si>
  <si>
    <t>Itm</t>
  </si>
  <si>
    <t>61012</t>
  </si>
  <si>
    <t>Standard of Living Improvement</t>
  </si>
  <si>
    <t>69026</t>
  </si>
  <si>
    <t>72025</t>
  </si>
  <si>
    <t>Other Subscriptions</t>
  </si>
  <si>
    <t>75035</t>
  </si>
  <si>
    <t>Food for Non-Employees (non-stock)</t>
  </si>
  <si>
    <t>75042</t>
  </si>
  <si>
    <t>Chemicals,Insecticides and Detergents (non-stock</t>
  </si>
  <si>
    <t>75065</t>
  </si>
  <si>
    <t>75066</t>
  </si>
  <si>
    <t>75067</t>
  </si>
  <si>
    <t>75068</t>
  </si>
  <si>
    <t>78017</t>
  </si>
  <si>
    <t>Office Building Maintenance (non-stock)</t>
  </si>
  <si>
    <t>78037</t>
  </si>
  <si>
    <t>Medical Equipment Maintenance (non-stock</t>
  </si>
  <si>
    <t>80017</t>
  </si>
  <si>
    <t>81019</t>
  </si>
  <si>
    <t>Ac</t>
  </si>
  <si>
    <t>Ch</t>
  </si>
  <si>
    <t>Amounts received for the benefit of others</t>
  </si>
  <si>
    <t>Social Security Fund</t>
  </si>
  <si>
    <t>Incentives for Non-Employees</t>
  </si>
  <si>
    <t>44016</t>
  </si>
  <si>
    <t>49907</t>
  </si>
  <si>
    <t>Operation Surplus</t>
  </si>
  <si>
    <t>49908</t>
  </si>
  <si>
    <t>Budget Surplus</t>
  </si>
  <si>
    <t>Min. of State for Shura Council &amp; Rep. Council Aff.</t>
  </si>
  <si>
    <t>Investments &amp; Properties</t>
  </si>
  <si>
    <t>High Council for Environment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</si>
  <si>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</si>
  <si>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</si>
  <si>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</si>
  <si>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</si>
  <si>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</si>
  <si>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 xml:space="preserve"> Government Entity</t>
  </si>
  <si>
    <t>Appendix 6: Credit Facilities</t>
  </si>
  <si>
    <t>Untilized Credit Facilities at the end of the year</t>
  </si>
  <si>
    <t>Utilized Credit</t>
  </si>
  <si>
    <t>Available Credit Facilities</t>
  </si>
  <si>
    <t>Office of The First Deputy Prime Minister</t>
  </si>
  <si>
    <t>Supreme Judicial Council</t>
  </si>
  <si>
    <t>Social Insurance Organization</t>
  </si>
  <si>
    <t>`</t>
  </si>
  <si>
    <t>61039</t>
  </si>
  <si>
    <t>Nursing Allowance</t>
  </si>
  <si>
    <t>62014</t>
  </si>
  <si>
    <t>IT- Courses Expenses and Tuition Fees for IT</t>
  </si>
  <si>
    <t>63015</t>
  </si>
  <si>
    <t>Purchasing Virtual Years Of Service</t>
  </si>
  <si>
    <t>66041</t>
  </si>
  <si>
    <t>IT -Licenses Support -Operating Systems</t>
  </si>
  <si>
    <t>66042</t>
  </si>
  <si>
    <t>IT -Licenses Support -Business Software</t>
  </si>
  <si>
    <t>66043</t>
  </si>
  <si>
    <t>IT -Licenses Support -Productivity Software</t>
  </si>
  <si>
    <t>66046</t>
  </si>
  <si>
    <t>66047</t>
  </si>
  <si>
    <t>70025</t>
  </si>
  <si>
    <t>IT- Operational Services – Rent/Lease Agreements</t>
  </si>
  <si>
    <t>68012</t>
  </si>
  <si>
    <t>Presents for Non- Employees</t>
  </si>
  <si>
    <t>99043</t>
  </si>
  <si>
    <t>Stock Adjustment</t>
  </si>
  <si>
    <t>19201</t>
  </si>
  <si>
    <t>IT- Hardware Acquisition- Communication</t>
  </si>
  <si>
    <t>19202</t>
  </si>
  <si>
    <t>IT- Hardware Acquisition - Server</t>
  </si>
  <si>
    <t>19203</t>
  </si>
  <si>
    <t>IT- Hardware Acquisition - Storage</t>
  </si>
  <si>
    <t>19204</t>
  </si>
  <si>
    <t>19205</t>
  </si>
  <si>
    <t>IT- Hardware Acquisition - Productivity</t>
  </si>
  <si>
    <t>19206</t>
  </si>
  <si>
    <t>19208</t>
  </si>
  <si>
    <t>19209</t>
  </si>
  <si>
    <t>19212</t>
  </si>
  <si>
    <t>IT- License Acquisition - Security Software</t>
  </si>
  <si>
    <t>98012</t>
  </si>
  <si>
    <t>19051</t>
  </si>
  <si>
    <t>Television &amp; Broadcasting Equipments</t>
  </si>
  <si>
    <t>19052</t>
  </si>
  <si>
    <t>Office's Equipments</t>
  </si>
  <si>
    <t>19053</t>
  </si>
  <si>
    <t>Agriculture Equipments</t>
  </si>
  <si>
    <t>19054</t>
  </si>
  <si>
    <t>Fire Extinguishing Equipments - Clearing-In</t>
  </si>
  <si>
    <t>19055</t>
  </si>
  <si>
    <t>Air Conditioning &amp; Heating Equipments Clearing-In</t>
  </si>
  <si>
    <t>19056</t>
  </si>
  <si>
    <t>Medical Equipments Clearing-In</t>
  </si>
  <si>
    <t>19057</t>
  </si>
  <si>
    <t>19058</t>
  </si>
  <si>
    <t>Wireless Equipment Clearing-In</t>
  </si>
  <si>
    <t>19062</t>
  </si>
  <si>
    <t>Education Equipment</t>
  </si>
  <si>
    <t>19063</t>
  </si>
  <si>
    <t>Electrical Equipment</t>
  </si>
  <si>
    <t>19064</t>
  </si>
  <si>
    <t>Machinery Equipment</t>
  </si>
  <si>
    <t>19065</t>
  </si>
  <si>
    <t>Sports Equipment</t>
  </si>
  <si>
    <t>19066</t>
  </si>
  <si>
    <t>Other Equipment</t>
  </si>
  <si>
    <t>78055</t>
  </si>
  <si>
    <t>78205</t>
  </si>
  <si>
    <t>IT- Maintenance - Productivity Hardware</t>
  </si>
  <si>
    <t>44041</t>
  </si>
  <si>
    <t>Pharmaceutical Products Licenses &amp; Fees</t>
  </si>
  <si>
    <t>44042</t>
  </si>
  <si>
    <t>Health Facilities Licenses &amp; Fees</t>
  </si>
  <si>
    <t>44043</t>
  </si>
  <si>
    <t>Health Professions Licenses &amp; Fees</t>
  </si>
  <si>
    <t>44171</t>
  </si>
  <si>
    <t>Departure Fees</t>
  </si>
  <si>
    <t>41051</t>
  </si>
  <si>
    <t>Container Handling &amp; Storage Charges</t>
  </si>
  <si>
    <t>41053</t>
  </si>
  <si>
    <t>Port Operation Charges</t>
  </si>
  <si>
    <t>Actual Expenditure</t>
  </si>
  <si>
    <t>Miscellaneous Commitments</t>
  </si>
  <si>
    <t>Alimony Fund</t>
  </si>
  <si>
    <t>Carried Forward Budget From Previous Years</t>
  </si>
  <si>
    <t>Min. of State for Shura &amp; Rep. Council Affairs</t>
  </si>
  <si>
    <t>Interest on Loans and Securities</t>
  </si>
  <si>
    <t>61033</t>
  </si>
  <si>
    <t>66034</t>
  </si>
  <si>
    <t>Internet Installation &amp; Usage Charges</t>
  </si>
  <si>
    <t>66044</t>
  </si>
  <si>
    <t>66045</t>
  </si>
  <si>
    <t>IT - Licenses Support - Database Software</t>
  </si>
  <si>
    <t>66048</t>
  </si>
  <si>
    <t>IT - Contractual Services</t>
  </si>
  <si>
    <t>66049</t>
  </si>
  <si>
    <t>IT- Operational Service – Change Management</t>
  </si>
  <si>
    <t>99998</t>
  </si>
  <si>
    <t>IT-Expence Consumbles</t>
  </si>
  <si>
    <t>19023</t>
  </si>
  <si>
    <t>Trucks &amp; Transport Vehicles</t>
  </si>
  <si>
    <t>19024</t>
  </si>
  <si>
    <t>19026</t>
  </si>
  <si>
    <t>Motorcycles &amp; Bicycles</t>
  </si>
  <si>
    <t>19207</t>
  </si>
  <si>
    <t>IT- License Acquisition - Business Software</t>
  </si>
  <si>
    <t>19211</t>
  </si>
  <si>
    <t>19213</t>
  </si>
  <si>
    <t>19214</t>
  </si>
  <si>
    <t>19061</t>
  </si>
  <si>
    <t>Catering Equipment</t>
  </si>
  <si>
    <t>78056</t>
  </si>
  <si>
    <t>78201</t>
  </si>
  <si>
    <t>78202</t>
  </si>
  <si>
    <t>IT- Maintenance - Server Hardware</t>
  </si>
  <si>
    <t>78203</t>
  </si>
  <si>
    <t>IT- Maintenance - Storage Hardware</t>
  </si>
  <si>
    <t>78204</t>
  </si>
  <si>
    <t>IT- Maintenance - Security Hardware</t>
  </si>
  <si>
    <t>78206</t>
  </si>
  <si>
    <t>78211</t>
  </si>
  <si>
    <t xml:space="preserve"> IT- Database Software Maintenance</t>
  </si>
  <si>
    <t>78215</t>
  </si>
  <si>
    <t>Other IT -Equipment Maintenance</t>
  </si>
  <si>
    <t>80035</t>
  </si>
  <si>
    <t>Interest Int.L Bond-2044</t>
  </si>
  <si>
    <t>Parcel &amp; Postal Fees</t>
  </si>
  <si>
    <t>40915</t>
  </si>
  <si>
    <t>Other Product Sales</t>
  </si>
  <si>
    <t>Minister of Energy Office</t>
  </si>
  <si>
    <t>Ministry of Transportation and Communication</t>
  </si>
  <si>
    <t>Consolidated Revenue/Expenditure Statement</t>
  </si>
  <si>
    <t>Other</t>
  </si>
  <si>
    <t>Administrative Body in the Public Prosecution</t>
  </si>
  <si>
    <t>Supreme Council Of Health</t>
  </si>
  <si>
    <t>41907</t>
  </si>
  <si>
    <t>E-Services Fees</t>
  </si>
  <si>
    <t>41908</t>
  </si>
  <si>
    <t>Bahrain Polytechnic Revenues</t>
  </si>
  <si>
    <t>19022</t>
  </si>
  <si>
    <t>Passenger Vehicles</t>
  </si>
  <si>
    <t>19059</t>
  </si>
  <si>
    <t>80043</t>
  </si>
  <si>
    <t>81023</t>
  </si>
  <si>
    <t>81024</t>
  </si>
  <si>
    <t>Office of the Minister of Cabinet Affairs</t>
  </si>
  <si>
    <t>Ministry of Commerce &amp; Industry &amp; Tourism</t>
  </si>
  <si>
    <t>Bahrain Authority for Culture and Antiquities</t>
  </si>
  <si>
    <t>Ministry of Industry &amp; Commerce &amp; Tourism</t>
  </si>
  <si>
    <t>Recurrent Expenditure Budget</t>
  </si>
  <si>
    <t>Carried Forward Budget</t>
  </si>
  <si>
    <t>Min. of Justice &amp; Islamic Aff. &amp; Awqaf (Justice Aff.)</t>
  </si>
  <si>
    <t>Rashid Equestrian &amp; Horseracing Club</t>
  </si>
  <si>
    <t>H.H Prime Minister Court</t>
  </si>
  <si>
    <t>Offices of the H.H. Prime Minister's Deputies</t>
  </si>
  <si>
    <t>Offices of the H.H. Prime Minister's Advisors</t>
  </si>
  <si>
    <t>Min. of  works &amp; Muni. Aff. &amp; Urban Planning-Works</t>
  </si>
  <si>
    <t>Min. of  works &amp; Muni. Aff. &amp; Urban Plan.-Gnrl Admin.</t>
  </si>
  <si>
    <t>Tender Board</t>
  </si>
  <si>
    <t>Supreme Council Of  Health</t>
  </si>
  <si>
    <t>Administrative Body of the Public Prosecution</t>
  </si>
  <si>
    <t>General Secretariat of the Cabinet</t>
  </si>
  <si>
    <t xml:space="preserve">General Secretariat of the High Counsil of Youth &amp; Sport </t>
  </si>
  <si>
    <t>Min. of Justice &amp; Islamic Aff. &amp; Awqaf (Islamic Aff.)</t>
  </si>
  <si>
    <t>Ministry of  Education</t>
  </si>
  <si>
    <t>The Supreme Council for Environment</t>
  </si>
  <si>
    <t>Min. of Works and Mun. Aff. and Urban Plan.-Works</t>
  </si>
  <si>
    <t>Government Aids</t>
  </si>
  <si>
    <t>Min. of Justice &amp; Islam. Aff. &amp; Awqaf -Justice</t>
  </si>
  <si>
    <t>Offices of the Prime Minister's Deputies</t>
  </si>
  <si>
    <t>Offices of the Prime Minister's Advisors</t>
  </si>
  <si>
    <t>Ministry of Transportation &amp; Communication</t>
  </si>
  <si>
    <t>Min. of Justice &amp; Islam. Aff. &amp; Awqaf -Islamic. Aff</t>
  </si>
  <si>
    <t xml:space="preserve">General Sec. of the High Counsil of Youth &amp; Sport </t>
  </si>
  <si>
    <t>Min. of  works &amp; Muni. Aff. &amp; Urban Plan.-Gnrl Adm.</t>
  </si>
  <si>
    <t>Government's Share and Contribution in the Social System</t>
  </si>
  <si>
    <t>Government's Share in the Unemployment Insurance Program</t>
  </si>
  <si>
    <t>Ministry of Justice &amp; Islamic Affairs &amp; Awqaf - Justice</t>
  </si>
  <si>
    <t>Min. of  works &amp; Muni. Aff. &amp; Urban Plan.-Works</t>
  </si>
  <si>
    <t>Min. of Justice &amp; Islamic Affairs &amp; Awqaf - Islamic Aff.</t>
  </si>
  <si>
    <t>Inventory Purchases</t>
  </si>
  <si>
    <t>Ministry of Oil</t>
  </si>
  <si>
    <t>National Health Regulatory Authority</t>
  </si>
  <si>
    <t>61013</t>
  </si>
  <si>
    <t>Car Allowance</t>
  </si>
  <si>
    <t>61014</t>
  </si>
  <si>
    <t>Year Employee Bonus</t>
  </si>
  <si>
    <t>61016</t>
  </si>
  <si>
    <t>Acting Allowance</t>
  </si>
  <si>
    <t>61018</t>
  </si>
  <si>
    <t>Government Service Reward</t>
  </si>
  <si>
    <t>71051</t>
  </si>
  <si>
    <t>68013</t>
  </si>
  <si>
    <t>81997</t>
  </si>
  <si>
    <t>Other Miscellaneous Services</t>
  </si>
  <si>
    <t>78311</t>
  </si>
  <si>
    <t>78313</t>
  </si>
  <si>
    <t>78315</t>
  </si>
  <si>
    <t>78322</t>
  </si>
  <si>
    <t>78323</t>
  </si>
  <si>
    <t>78326</t>
  </si>
  <si>
    <t>78328</t>
  </si>
  <si>
    <t>78329</t>
  </si>
  <si>
    <t>78319</t>
  </si>
  <si>
    <t>78214</t>
  </si>
  <si>
    <t>IT- Operating Systems Maintenance</t>
  </si>
  <si>
    <t>81011</t>
  </si>
  <si>
    <t>Grants to Under-Privileged Families</t>
  </si>
  <si>
    <t>43042</t>
  </si>
  <si>
    <t>Air Transport Activities</t>
  </si>
  <si>
    <t>43043</t>
  </si>
  <si>
    <t>Air Licensing Activities</t>
  </si>
  <si>
    <t>43044</t>
  </si>
  <si>
    <t>Land Transport Licenses</t>
  </si>
  <si>
    <t>43045</t>
  </si>
  <si>
    <t>Post Regulatory Licenses</t>
  </si>
  <si>
    <t>43081</t>
  </si>
  <si>
    <t>Sand Mining License Fees</t>
  </si>
  <si>
    <t>44094</t>
  </si>
  <si>
    <t>Fees on Private Tobacco Goods</t>
  </si>
  <si>
    <t>44095</t>
  </si>
  <si>
    <t>Fees on Private Luxury Goods</t>
  </si>
  <si>
    <t>44181</t>
  </si>
  <si>
    <t>Partial Land Subdivision Fees</t>
  </si>
  <si>
    <t>44182</t>
  </si>
  <si>
    <t>Main Land Subdivision Fees</t>
  </si>
  <si>
    <t>44183</t>
  </si>
  <si>
    <t>Fees of Sand Extraction &amp; Sale</t>
  </si>
  <si>
    <t>45016</t>
  </si>
  <si>
    <t>Government Return from Eskan Bank</t>
  </si>
  <si>
    <t>49913</t>
  </si>
  <si>
    <t>Revenue-Unidentified Customer</t>
  </si>
  <si>
    <t>49914</t>
  </si>
  <si>
    <t>Revenue-Unapplied Invoice</t>
  </si>
  <si>
    <t>Housing Program Support (Rent Allowance-Reduce of Instalments)</t>
  </si>
  <si>
    <t>Contributions in Regional &amp; International Organizations</t>
  </si>
  <si>
    <t>Support for Low-Income Families</t>
  </si>
  <si>
    <t>Allowance for Improvement of  Standard of Living for Retirees</t>
  </si>
  <si>
    <t>Transport Allowance</t>
  </si>
  <si>
    <t>Communication Allowances</t>
  </si>
  <si>
    <t>Exceptional Achievements Reward</t>
  </si>
  <si>
    <t>Special Work Award</t>
  </si>
  <si>
    <t>Special Allowance</t>
  </si>
  <si>
    <t>Basic Salaries (Including Lump Sum)</t>
  </si>
  <si>
    <t>Miscellaneous Consumables</t>
  </si>
  <si>
    <t>Petty Cash</t>
  </si>
  <si>
    <t>Other Local Transfers</t>
  </si>
  <si>
    <t>International Development Bond</t>
  </si>
  <si>
    <t>Flour</t>
  </si>
  <si>
    <t>King Hamad Hospital (See Note 13&amp;14)</t>
  </si>
  <si>
    <t>Actual  2017</t>
  </si>
  <si>
    <t>Ministry of Labor and Social Development</t>
  </si>
  <si>
    <t>Education and Training Quality Authority</t>
  </si>
  <si>
    <t>Survey and Land Registration Bureau</t>
  </si>
  <si>
    <t xml:space="preserve">Bahrain Institute for Political Development </t>
  </si>
  <si>
    <t xml:space="preserve">Ministry of Labor and Social Dev. </t>
  </si>
  <si>
    <t>61015</t>
  </si>
  <si>
    <t>Judiciary Allowance</t>
  </si>
  <si>
    <t>61017</t>
  </si>
  <si>
    <t>Other Allowance</t>
  </si>
  <si>
    <t>DISCIPLINE AWARD</t>
  </si>
  <si>
    <t>61045</t>
  </si>
  <si>
    <t>Air license Allowance</t>
  </si>
  <si>
    <t>68033</t>
  </si>
  <si>
    <t>LMRA Fees.</t>
  </si>
  <si>
    <t>Course Expenses</t>
  </si>
  <si>
    <t>62015</t>
  </si>
  <si>
    <t>62016</t>
  </si>
  <si>
    <t>62017</t>
  </si>
  <si>
    <t>62018</t>
  </si>
  <si>
    <t>IT training programs, conferences and seminars</t>
  </si>
  <si>
    <t>62035</t>
  </si>
  <si>
    <t>62036</t>
  </si>
  <si>
    <t>62037</t>
  </si>
  <si>
    <t>62038</t>
  </si>
  <si>
    <t>Government Share in Pension Scheme - Civil Persons</t>
  </si>
  <si>
    <t>63016</t>
  </si>
  <si>
    <t>Overseas Official Missions</t>
  </si>
  <si>
    <t>Internal Exhibition Costs</t>
  </si>
  <si>
    <t>62032</t>
  </si>
  <si>
    <t>Participation Expenses In External Exhibition</t>
  </si>
  <si>
    <t>62033</t>
  </si>
  <si>
    <t>Internal Events and Celebrations Costs</t>
  </si>
  <si>
    <t>IT- Licenses Support - Secur ity Software</t>
  </si>
  <si>
    <t>IT- Licenses Support - IT Management</t>
  </si>
  <si>
    <t>66050</t>
  </si>
  <si>
    <t>66051</t>
  </si>
  <si>
    <t>IT - Licenses of central HR systems software</t>
  </si>
  <si>
    <t>Postage Charges - Domestic</t>
  </si>
  <si>
    <t>67013</t>
  </si>
  <si>
    <t>Postage Charges - Foreign</t>
  </si>
  <si>
    <t>Electricity Supply and Usage Costs</t>
  </si>
  <si>
    <t>Arrears of electricity &amp; water consumption</t>
  </si>
  <si>
    <t>69031</t>
  </si>
  <si>
    <t>Operating Lease</t>
  </si>
  <si>
    <t>Financing Lease</t>
  </si>
  <si>
    <t>68015</t>
  </si>
  <si>
    <t>Trainer's Fees</t>
  </si>
  <si>
    <t>68032</t>
  </si>
  <si>
    <t>Audit &amp; Legal Fees</t>
  </si>
  <si>
    <t>73012</t>
  </si>
  <si>
    <t>Design Fees</t>
  </si>
  <si>
    <t>81996</t>
  </si>
  <si>
    <t>81998</t>
  </si>
  <si>
    <t>Treatment in Local Hospitals</t>
  </si>
  <si>
    <t>Other Military Expenses</t>
  </si>
  <si>
    <t>Lubricants</t>
  </si>
  <si>
    <t>Aircraft Expenses</t>
  </si>
  <si>
    <t>Fuel for Ships</t>
  </si>
  <si>
    <t>Utensils and Miscellaneous Light Equipment</t>
  </si>
  <si>
    <t>75081</t>
  </si>
  <si>
    <t>Catering and Related Expenses</t>
  </si>
  <si>
    <t>Drugs and Medicines (non-stock)</t>
  </si>
  <si>
    <t>Surgical Materials (non-stock)</t>
  </si>
  <si>
    <t>X-ray Materials (non-stock)</t>
  </si>
  <si>
    <t>Laboratory Materials (non-stock)</t>
  </si>
  <si>
    <t>19025</t>
  </si>
  <si>
    <t>Ships &amp; Marine Equipments</t>
  </si>
  <si>
    <t>IT- Hardware Acquisition - Supporting</t>
  </si>
  <si>
    <t>IT- License Acquisition- Productivity</t>
  </si>
  <si>
    <t>IT- License acquisition - Application Infra</t>
  </si>
  <si>
    <t>IT- License Acquisition - Database</t>
  </si>
  <si>
    <t>IT- License Acquisition - IT Management</t>
  </si>
  <si>
    <t>IT- License Acquisition - Operating</t>
  </si>
  <si>
    <t>Asset Expense Consumble - IT</t>
  </si>
  <si>
    <t>Purchase of Animals</t>
  </si>
  <si>
    <t>78312</t>
  </si>
  <si>
    <t>78314</t>
  </si>
  <si>
    <t>78316</t>
  </si>
  <si>
    <t>78318</t>
  </si>
  <si>
    <t>78320</t>
  </si>
  <si>
    <t>78321</t>
  </si>
  <si>
    <t>78324</t>
  </si>
  <si>
    <t>78325</t>
  </si>
  <si>
    <t>78327</t>
  </si>
  <si>
    <t>78330</t>
  </si>
  <si>
    <t>78331</t>
  </si>
  <si>
    <t>Operational Services - Maintenance Agreements - IT</t>
  </si>
  <si>
    <t>Operational Services - Repairs - IT</t>
  </si>
  <si>
    <t>IT- Maintenance - Communication</t>
  </si>
  <si>
    <t>78033</t>
  </si>
  <si>
    <t>Broadcasting Equipment Maintenance</t>
  </si>
  <si>
    <t>Photocopiers, Printers and Word Proc Equip Maint</t>
  </si>
  <si>
    <t>Int. Islamic Leasing Sec. Interest</t>
  </si>
  <si>
    <t>Lamb and Beef</t>
  </si>
  <si>
    <t>Reduce Cost of Living for Families</t>
  </si>
  <si>
    <t>Supporting Childhood</t>
  </si>
  <si>
    <t>Supporting Elderly</t>
  </si>
  <si>
    <t>43054</t>
  </si>
  <si>
    <t>Contractor Pre-Qualification Fees</t>
  </si>
  <si>
    <t>43082</t>
  </si>
  <si>
    <t>Identity Card Fees</t>
  </si>
  <si>
    <t>CONSUITANCY SERVICES FEES</t>
  </si>
  <si>
    <t>Labour Market Regulatory Authority Fee</t>
  </si>
  <si>
    <t>44022</t>
  </si>
  <si>
    <t>44023</t>
  </si>
  <si>
    <t>Commodity Classification Fees</t>
  </si>
  <si>
    <t>44024</t>
  </si>
  <si>
    <t>Commodity Inspection Fees</t>
  </si>
  <si>
    <t>44025</t>
  </si>
  <si>
    <t>Customs Insurance Fees</t>
  </si>
  <si>
    <t>44026</t>
  </si>
  <si>
    <t>Fees on Custom Vehicle Cards</t>
  </si>
  <si>
    <t>44033</t>
  </si>
  <si>
    <t>Collection Fees For BCCI</t>
  </si>
  <si>
    <t>44073</t>
  </si>
  <si>
    <t>44173</t>
  </si>
  <si>
    <t>Handling Fees on King Fahad Causeway</t>
  </si>
  <si>
    <t>44184</t>
  </si>
  <si>
    <t>Capital Contribution for Infrastructure Fees</t>
  </si>
  <si>
    <t>Public Health Services</t>
  </si>
  <si>
    <t>41028</t>
  </si>
  <si>
    <t>Courses &amp; Seminar Fees</t>
  </si>
  <si>
    <t>41056</t>
  </si>
  <si>
    <t>Screen Inspection Fees</t>
  </si>
  <si>
    <t>41233</t>
  </si>
  <si>
    <t>Sewage Discharge Fees (Non Domestic)</t>
  </si>
  <si>
    <t>40137</t>
  </si>
  <si>
    <t>45015</t>
  </si>
  <si>
    <t>45017</t>
  </si>
  <si>
    <t>Government Returns from Mumtalakat Holding Company</t>
  </si>
  <si>
    <t>40201</t>
  </si>
  <si>
    <t>Inventory Sales</t>
  </si>
  <si>
    <t>General Public Services Sector</t>
  </si>
  <si>
    <t>Prime Minister's Court</t>
  </si>
  <si>
    <t>First Deputy Prime Minister</t>
  </si>
  <si>
    <t>Deputy Prime Minister</t>
  </si>
  <si>
    <t>Advisor to the Prime Minister</t>
  </si>
  <si>
    <t>Ministry of Cabinet Affairs</t>
  </si>
  <si>
    <t>General Secretariat Cabinet Affairs</t>
  </si>
  <si>
    <t>Ministry of Shura Council &amp; Representatives Council Affairs</t>
  </si>
  <si>
    <t>Representatives Council</t>
  </si>
  <si>
    <t>UNDP-Bahrain Country Cooperation Framework</t>
  </si>
  <si>
    <t xml:space="preserve">Contribution to United Nations </t>
  </si>
  <si>
    <t>Contributions to Arab &amp; Islamic Organizations</t>
  </si>
  <si>
    <t>Information &amp; Egovernment Authority</t>
  </si>
  <si>
    <t>National Institution for Human Rights</t>
  </si>
  <si>
    <t xml:space="preserve">Bahrain Institute for Public Administration </t>
  </si>
  <si>
    <t>Ministry of Justice &amp; Islamic Affairs &amp;  Awqaf (Islamic Affairs)</t>
  </si>
  <si>
    <t>Ja'afari Awqaf</t>
  </si>
  <si>
    <t>Bait Al-Qur'an</t>
  </si>
  <si>
    <t>Government Debt Interest</t>
  </si>
  <si>
    <t>Government Grants</t>
  </si>
  <si>
    <t>Other Estimations for Line Ministries &amp; Government Agencies</t>
  </si>
  <si>
    <t>Defence Sector</t>
  </si>
  <si>
    <t>General Commission for the Higher Defence Council</t>
  </si>
  <si>
    <t>Public Order and Safety Sector</t>
  </si>
  <si>
    <t>Governorates</t>
  </si>
  <si>
    <t>Ministry of Justice &amp; Islamic Affairs &amp;  Awqaf (Justice Affairs)</t>
  </si>
  <si>
    <t>Administrative Organization for Public Prosecution</t>
  </si>
  <si>
    <t>Constitutional Court</t>
  </si>
  <si>
    <t>Economic Affairs and Infrastructure Sector</t>
  </si>
  <si>
    <t>Ministry of Industry, Commerce &amp; Tourism</t>
  </si>
  <si>
    <t>Ministry of Labour &amp; Social Development</t>
  </si>
  <si>
    <t>Labour Market Regulatory Authority</t>
  </si>
  <si>
    <t>Ministry of Electricity &amp; Water Affairs</t>
  </si>
  <si>
    <t>Ministry of Works, Municipalities Affairs &amp; Urban Planning (Works Affairs)</t>
  </si>
  <si>
    <t>Ministry of Transportation &amp; Telecommunications</t>
  </si>
  <si>
    <t xml:space="preserve">Bahrain International Air Show </t>
  </si>
  <si>
    <t>Bahrain Internet Exchange</t>
  </si>
  <si>
    <t>Bahrain Centre for Strategic, International and Energy Studies</t>
  </si>
  <si>
    <t>Future Generation Reserve Council</t>
  </si>
  <si>
    <t xml:space="preserve">National Authority for Space Sciences </t>
  </si>
  <si>
    <t>Bahrain Bourse</t>
  </si>
  <si>
    <t>Environmental Protection Sector</t>
  </si>
  <si>
    <t>Supreme Council for the Environment</t>
  </si>
  <si>
    <t>Housing and Community Amenities Sector</t>
  </si>
  <si>
    <t>Ministry of Works, Municipalities Affairs &amp; Urban Planning (Municipalities Affairs &amp; Urban Planning)</t>
  </si>
  <si>
    <t>Municipality Councils</t>
  </si>
  <si>
    <t>Health Sector</t>
  </si>
  <si>
    <t>Supreme Council for Health</t>
  </si>
  <si>
    <t>Youth, Culture and Media Sector</t>
  </si>
  <si>
    <t>Ministry of Youth &amp; Sport Affairs</t>
  </si>
  <si>
    <t>General Secretariat for Youth &amp; Sports High Council</t>
  </si>
  <si>
    <t>Rashed Club for Equestrian &amp; Horse Racing</t>
  </si>
  <si>
    <t>Bahrain Authority for Culture &amp; Antiquities</t>
  </si>
  <si>
    <t xml:space="preserve">Isa Cultural Centre  </t>
  </si>
  <si>
    <t>Isa Award for Service to Humanity</t>
  </si>
  <si>
    <t>Ministry of Information Affairs</t>
  </si>
  <si>
    <t>The High Authority of Media &amp; Communication</t>
  </si>
  <si>
    <t>Education Sector</t>
  </si>
  <si>
    <t xml:space="preserve">Education &amp; Training Quality Authority </t>
  </si>
  <si>
    <t>Bahrain Teachers College</t>
  </si>
  <si>
    <t>Bahrain Polytechnic</t>
  </si>
  <si>
    <t>Social Protection Sector</t>
  </si>
  <si>
    <t>Obligations and Subsidies for Retirement Systems</t>
  </si>
  <si>
    <t>Improve the Standard of Living for Retirees Allowance</t>
  </si>
  <si>
    <t>Government Share in Pension Schemes</t>
  </si>
  <si>
    <t>Food Subsidies</t>
  </si>
  <si>
    <t xml:space="preserve">The Government's Share in Unemployment Insurance </t>
  </si>
  <si>
    <t>Housing Programme Support  (Rent  Allowance)</t>
  </si>
  <si>
    <t>Housing Programme Support  (Housing Loans Reduction)</t>
  </si>
  <si>
    <t>Reserve Account(3%)</t>
  </si>
  <si>
    <t>National Social Fund</t>
  </si>
  <si>
    <t>Ministry of  Youth  &amp; Sports Affairs</t>
  </si>
  <si>
    <t xml:space="preserve">Ministry of Information Affairs </t>
  </si>
  <si>
    <t xml:space="preserve">Ministry of  Youth  &amp; Sports Affairs </t>
  </si>
  <si>
    <t>Ministry of Defence (see note no.13)</t>
  </si>
  <si>
    <t xml:space="preserve">Ministry Of Information Affairs </t>
  </si>
  <si>
    <t>For The Year Ended 31 December 2018</t>
  </si>
  <si>
    <t>Budget  2018</t>
  </si>
  <si>
    <t>Actual  2018</t>
  </si>
  <si>
    <t>H.E. Shaikh Salman bin Khalifa Al-Khalifa</t>
  </si>
  <si>
    <t>Minister of Finance and National Economy</t>
  </si>
  <si>
    <t>Actual 2017</t>
  </si>
  <si>
    <t>Ministry of Finance and National Economy</t>
  </si>
  <si>
    <t>Notes</t>
  </si>
  <si>
    <t>4،3</t>
  </si>
  <si>
    <t>4،3،2</t>
  </si>
  <si>
    <t>8،7،5</t>
  </si>
  <si>
    <t>8،7،6،5،2</t>
  </si>
  <si>
    <t>10،5،2</t>
  </si>
  <si>
    <t>14،5</t>
  </si>
  <si>
    <t>15،5</t>
  </si>
  <si>
    <t>2- Revenues and Expenditures By Ministries &amp; Government Authorities</t>
  </si>
  <si>
    <t>Ministry of Defence (See Note 12)</t>
  </si>
  <si>
    <t>Mohd Bin Khalifa Al Khalifa Cardiac Center (See Note 12)</t>
  </si>
  <si>
    <t>Electricity &amp; Water Authority (See Note 11)</t>
  </si>
  <si>
    <t>Transfers (See Note9)</t>
  </si>
  <si>
    <t>National communication centre</t>
  </si>
  <si>
    <t>National Space Sience Agency</t>
  </si>
  <si>
    <t>Urban Planning &amp; Development Authority</t>
  </si>
  <si>
    <t xml:space="preserve"> Customs Affairs</t>
  </si>
  <si>
    <t>Supreme Council Of  Islamic Affairs</t>
  </si>
  <si>
    <t>National Oncology Center (See Note12 &amp; 13)</t>
  </si>
  <si>
    <t>King Hamad University Hospital(See Note 12 &amp;13)</t>
  </si>
  <si>
    <t>Informatiom and Egoverment Authority</t>
  </si>
  <si>
    <t>9- Transferred Budget Expenditures</t>
  </si>
  <si>
    <t>10- Projects Expenditures By Ministries &amp; Government Authorities</t>
  </si>
  <si>
    <t xml:space="preserve">Ministry of Labour and Social Development </t>
  </si>
  <si>
    <t>National Oncology Center (See Note 12 &amp; 13)</t>
  </si>
  <si>
    <t>Office of the Minister of Electricity&amp;Water Affairs</t>
  </si>
  <si>
    <t>Transfers (See Note 9)</t>
  </si>
  <si>
    <t>National Oncology Center (See Note12&amp; 13)</t>
  </si>
  <si>
    <t>7- Recurrent Expenditure By Chapters And Ministries</t>
  </si>
  <si>
    <t>6- Initial Budget, Amendments, and Variation of Recurrent Expenditures</t>
  </si>
  <si>
    <t>Contribution of the Kingdom of Bahrain to the Asian Investment Bank in Infrastructure</t>
  </si>
  <si>
    <t>Executive Committee for the elections of the Representatives</t>
  </si>
  <si>
    <t>Electricity &amp; Water Authority (see note 11)</t>
  </si>
  <si>
    <t>King Hamad University Hospital (See Note 12&amp;13)</t>
  </si>
  <si>
    <t>Mohammed bin Khalifa Al Khalifa Cardiac Center (See Note 12)</t>
  </si>
  <si>
    <t>National Oncology Center (See Note 12&amp;13)</t>
  </si>
  <si>
    <t>3- Revenue By Chapters And Ministries &amp; Government Authorities</t>
  </si>
  <si>
    <t>4- Revenue By Chapter, Section, And Item</t>
  </si>
  <si>
    <t>5- Projects &amp; Recurrent Expenditures  Budget</t>
  </si>
  <si>
    <t>8- Recurrent Expenditures By Chapters, Sections, and Items</t>
  </si>
  <si>
    <t>42512</t>
  </si>
  <si>
    <t>Customs Duty on Iron and Steel</t>
  </si>
  <si>
    <t>42513</t>
  </si>
  <si>
    <t>Customs Duty on Reinforced Steel and Iron coils</t>
  </si>
  <si>
    <t>43046</t>
  </si>
  <si>
    <t>Fees for Issuing or Renewing Vehicle Inspection License</t>
  </si>
  <si>
    <t>43053</t>
  </si>
  <si>
    <t>Health and Medical Veterinary Institutional Registration Fees</t>
  </si>
  <si>
    <t>Application and licensing fees for pearl diving and underwater fishing</t>
  </si>
  <si>
    <t>43091</t>
  </si>
  <si>
    <t>Real estate development licensing Fees</t>
  </si>
  <si>
    <t>43092</t>
  </si>
  <si>
    <t>Broker Licensing Fees</t>
  </si>
  <si>
    <t>43094</t>
  </si>
  <si>
    <t>Licensing of Developers Fees</t>
  </si>
  <si>
    <t>43096</t>
  </si>
  <si>
    <t>Off Plan Sale Unit Registration</t>
  </si>
  <si>
    <t>44044</t>
  </si>
  <si>
    <t>Agricultural &amp; pesticides licenses &amp; permits fees</t>
  </si>
  <si>
    <t>44045</t>
  </si>
  <si>
    <t>Soil Conditioner, Pesticides, &amp; Agricultural Products Registration Fees</t>
  </si>
  <si>
    <t>44061</t>
  </si>
  <si>
    <t>Environmental Evaluation License Fees</t>
  </si>
  <si>
    <t>44062</t>
  </si>
  <si>
    <t>Environmental License Fees for Business Activities</t>
  </si>
  <si>
    <t>44063</t>
  </si>
  <si>
    <t>Chemicals &amp; Radiant Materials License Fees</t>
  </si>
  <si>
    <t>44064</t>
  </si>
  <si>
    <t>Hazardous Waste License Fees</t>
  </si>
  <si>
    <t>Fast Track Services for  Completion of Audit and Inspection Procedures’ Fees</t>
  </si>
  <si>
    <t>Sale of Special and Semi-Special Vehicle License Plate Number</t>
  </si>
  <si>
    <t>42101</t>
  </si>
  <si>
    <t>Excise Revenue on Imported Energy Drinks</t>
  </si>
  <si>
    <t>42102</t>
  </si>
  <si>
    <t>Excise Revenue on Imported Carbonated Drinks</t>
  </si>
  <si>
    <t>42103</t>
  </si>
  <si>
    <t>Excise Revenue on Imported Electronic Vaporizers</t>
  </si>
  <si>
    <t>42111</t>
  </si>
  <si>
    <t>Excise Revenue on Imported Tobacco</t>
  </si>
  <si>
    <t>42201</t>
  </si>
  <si>
    <t>Excise Revenue on Locally Produced Energy Drinks</t>
  </si>
  <si>
    <t>42202</t>
  </si>
  <si>
    <t>Excise Revenue on Locally Produced Carbonated Drinks</t>
  </si>
  <si>
    <t>42211</t>
  </si>
  <si>
    <t>Excise Revenue on Locally Produced Tobacco</t>
  </si>
  <si>
    <t>41152</t>
  </si>
  <si>
    <t>Tender Advertisement  fees</t>
  </si>
  <si>
    <t>41161</t>
  </si>
  <si>
    <t>Veterinary &amp; Quarrying Services</t>
  </si>
  <si>
    <t>41162</t>
  </si>
  <si>
    <t>Spraying of pesticides, &amp; Treatment of means of transport fees</t>
  </si>
  <si>
    <t>41163</t>
  </si>
  <si>
    <t>Consignments &amp; Agricultural Inspection &amp; Analysis fees</t>
  </si>
  <si>
    <t>41234</t>
  </si>
  <si>
    <t>Fees on underground water usage</t>
  </si>
  <si>
    <t>41911</t>
  </si>
  <si>
    <t>E-Meeting System Revenues</t>
  </si>
  <si>
    <t>Sale of Paper and other Materials designated for Recycling</t>
  </si>
  <si>
    <t>Government returns from Oil &amp; Gas Holding Company</t>
  </si>
  <si>
    <t>Government returns from Telecommunication Regulatory Authority</t>
  </si>
  <si>
    <t>46061</t>
  </si>
  <si>
    <t>Vehicle Rents</t>
  </si>
  <si>
    <t>49053</t>
  </si>
  <si>
    <t>Traffic Fines &amp; Contraventions</t>
  </si>
  <si>
    <t>49081</t>
  </si>
  <si>
    <t>Criminal Fines Fees</t>
  </si>
  <si>
    <t>49082</t>
  </si>
  <si>
    <t>Prosecution Guarantee Fees</t>
  </si>
  <si>
    <t>Variance of Currencies</t>
  </si>
  <si>
    <t>49905</t>
  </si>
  <si>
    <t>Commitment Compensation</t>
  </si>
  <si>
    <t>Dedicated Govt Practice Allowance (Consultant-Doctor)</t>
  </si>
  <si>
    <t>61037</t>
  </si>
  <si>
    <t>School Time Extension Allowance for teachers</t>
  </si>
  <si>
    <t>Administrative training programs, conferences and seminars</t>
  </si>
  <si>
    <t>Academic training programs, conferences and seminars</t>
  </si>
  <si>
    <t>Professional training programs, conferences and seminars</t>
  </si>
  <si>
    <t>Expenses and allowances related to travel in administrative training</t>
  </si>
  <si>
    <t>Expenses and allowances related to travel in academic training</t>
  </si>
  <si>
    <t>Expenses and allowances related to travel in professional training</t>
  </si>
  <si>
    <t>Expenses and allowances related to travel in IT training</t>
  </si>
  <si>
    <t>Subscription to Occupational Injuries for Non-Bahraini</t>
  </si>
  <si>
    <t>63017</t>
  </si>
  <si>
    <t>Compensation For Added Service Period</t>
  </si>
  <si>
    <t>62034</t>
  </si>
  <si>
    <t>External Events and Celebrations Costs</t>
  </si>
  <si>
    <t>68022</t>
  </si>
  <si>
    <t>Hajj Mission Organization &amp; Coordination Cost</t>
  </si>
  <si>
    <t>68023</t>
  </si>
  <si>
    <t>Cost of Diplomatic and Protocol Services</t>
  </si>
  <si>
    <t>IT -Licenses Support -Application Infrastructure Software</t>
  </si>
  <si>
    <t>IT - Licenses of central financial systems software</t>
  </si>
  <si>
    <t>Contractual Maintenance – Muharraq Sewage Treatment Plant</t>
  </si>
  <si>
    <t>Cleaning of Buildings</t>
  </si>
  <si>
    <t>67031</t>
  </si>
  <si>
    <t>Managing &amp; Operating Public Transportation - Contractual</t>
  </si>
  <si>
    <t>67032</t>
  </si>
  <si>
    <t>Air Navigation Operating Expenses - Contractual</t>
  </si>
  <si>
    <t>71041</t>
  </si>
  <si>
    <t>Contractual - Public Transportation Expences</t>
  </si>
  <si>
    <t>71042</t>
  </si>
  <si>
    <t>Contractual - Air Navigation Operating Expences</t>
  </si>
  <si>
    <t>Medical Insurance for staff and Employees In public sector</t>
  </si>
  <si>
    <t>Board of Directors, Committees &amp; Sub committees Remuneration Fees</t>
  </si>
  <si>
    <t>Financial Provisions and Grants for Scholarship Students</t>
  </si>
  <si>
    <t>Decorating Materials for Special Occasions National Events</t>
  </si>
  <si>
    <t>74014</t>
  </si>
  <si>
    <t>Identity Card Issuing Expenses</t>
  </si>
  <si>
    <t>Special Purpose Vehicles and Equipment</t>
  </si>
  <si>
    <t>19049</t>
  </si>
  <si>
    <t>Purchase of Laboratory Equipment</t>
  </si>
  <si>
    <t>19072</t>
  </si>
  <si>
    <t>Purchase of Dogs for Security Purposes</t>
  </si>
  <si>
    <t>Contractual Building Maint - Office &amp; Residential - Civil Works</t>
  </si>
  <si>
    <t>Contractual Building Maint - Office &amp; Residential - Electrical Works</t>
  </si>
  <si>
    <t>Contractual Building Maint - Office &amp; Residential - Mechanical Works</t>
  </si>
  <si>
    <t>Contractual Building Maint - Office &amp; Residential - Landscaping &amp; Gardening - Outdoor</t>
  </si>
  <si>
    <t>Contractual Building Maint - Office &amp; Residential - Other Maintenance Works</t>
  </si>
  <si>
    <t>Contractual Building Maint - Other Building Maint - Civil Works</t>
  </si>
  <si>
    <t>Contractual Building Maint - Other Building Maint - Mechanical Works</t>
  </si>
  <si>
    <t>Non-Contractual Building Maint - Other Building Maint - Other Maintenace Works</t>
  </si>
  <si>
    <t>Contractual Building Maint - Building Maint - Supply of Labour</t>
  </si>
  <si>
    <t>Non-Contractual Building Maint - Office &amp; Residential - Civil Works</t>
  </si>
  <si>
    <t>Non-Contractual Building Maint - Office &amp; Residential - Electrical Works</t>
  </si>
  <si>
    <t>Non-Contractual Building Maint - Office &amp; Residential - Mechanical Works</t>
  </si>
  <si>
    <t>Non-Contractual Building Maint - Office &amp; Residential - Landscaping &amp; Gardening</t>
  </si>
  <si>
    <t>Non-Contractual Building Maint - Office &amp; Residential - Other Maintenance Works</t>
  </si>
  <si>
    <t>Non-Contractual Building Maint - Other Building Maint - Civil Works</t>
  </si>
  <si>
    <t>Non-Contractual Building Maint - Other Building Maint - Electrical Works</t>
  </si>
  <si>
    <t>Non-Contractual Building Maint - Other Building Maint - Mechanical Works</t>
  </si>
  <si>
    <t>Non-Contractual Building Maint - Other Building Maint - Landscaping &amp; Gardening - Outdoor</t>
  </si>
  <si>
    <t>Non-Contractual Building Maint - Other Building Maint - Other Maintenance Works</t>
  </si>
  <si>
    <t>IT- Maintenance - Supporting Infrastructure Hardware</t>
  </si>
  <si>
    <t>78038</t>
  </si>
  <si>
    <t>Laboratory Equipment Maintenance</t>
  </si>
  <si>
    <t>Elevators &amp; Escalators Maintenance</t>
  </si>
  <si>
    <t>Public Governmental Parks Maintenance</t>
  </si>
  <si>
    <t>80036</t>
  </si>
  <si>
    <t>Int. Dev. Bonds Interest</t>
  </si>
  <si>
    <t>Improve the Standard of Living of Retirees Allowance</t>
  </si>
  <si>
    <t>Contractual Building Maint - Office &amp; Residential - Landscaping &amp; Gardening</t>
  </si>
  <si>
    <t xml:space="preserve">Contractual Building Maint - Other Building Maint - Landscaping &amp; Gardening </t>
  </si>
  <si>
    <t>Cash Flow from Operating  Activities</t>
  </si>
  <si>
    <t xml:space="preserve"> Net Cash Flow from Operating  Activities</t>
  </si>
  <si>
    <t xml:space="preserve"> Cash Flow from Investment Activities</t>
  </si>
  <si>
    <t>Net Cash Flow from Investment Activities</t>
  </si>
  <si>
    <t xml:space="preserve"> Cash Flow from Financing Activities</t>
  </si>
  <si>
    <t xml:space="preserve"> Net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</si>
</sst>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  <numFmt numFmtId="169" formatCode="_-* #,##0.00_-;_-* #,##0.00\-;_-* &quot;-&quot;??_-;_-@_-"/>
    <numFmt numFmtId="170" formatCode="_-* #,##0.00\ _k_r_-;\-* #,##0.00\ _k_r_-;_-* &quot;-&quot;??\ _k_r_-;_-@_-"/>
  </numFmts>
  <fonts count="77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8"/>
      <color indexed="8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2"/>
      <name val="Cambria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000000"/>
      <name val="Calibri"/>
      <family val="2"/>
      <charset val="204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8"/>
      <color indexed="8"/>
      <name val="Times New Roman"/>
      <family val="1"/>
    </font>
    <font>
      <b/>
      <sz val="10"/>
      <name val="Arial"/>
      <family val="2"/>
    </font>
    <font>
      <sz val="6"/>
      <color indexed="8"/>
      <name val="Times New Roman"/>
      <family val="1"/>
    </font>
    <font>
      <sz val="7"/>
      <color indexed="8"/>
      <name val="Times New Roman"/>
      <family val="1"/>
    </font>
    <font>
      <sz val="6.5"/>
      <color indexed="8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8">
    <xf numFmtId="0" fontId="0" fillId="0" borderId="0"/>
    <xf numFmtId="0" fontId="6" fillId="2" borderId="1" applyNumberFormat="0" applyAlignment="0">
      <alignment horizontal="center"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>
      <alignment horizontal="right"/>
    </xf>
    <xf numFmtId="0" fontId="21" fillId="0" borderId="0"/>
    <xf numFmtId="0" fontId="29" fillId="0" borderId="0"/>
    <xf numFmtId="0" fontId="27" fillId="0" borderId="0"/>
    <xf numFmtId="0" fontId="3" fillId="0" borderId="0"/>
    <xf numFmtId="0" fontId="7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62" fillId="59" borderId="40" applyNumberFormat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0" fontId="64" fillId="0" borderId="41" applyNumberFormat="0" applyFill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0" borderId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3" fillId="0" borderId="0"/>
    <xf numFmtId="0" fontId="3" fillId="62" borderId="39" applyNumberFormat="0" applyFont="0" applyAlignment="0" applyProtection="0"/>
    <xf numFmtId="0" fontId="2" fillId="0" borderId="0"/>
    <xf numFmtId="0" fontId="66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19" applyNumberFormat="0" applyAlignment="0" applyProtection="0"/>
    <xf numFmtId="0" fontId="42" fillId="14" borderId="20" applyNumberFormat="0" applyAlignment="0" applyProtection="0"/>
    <xf numFmtId="0" fontId="43" fillId="14" borderId="19" applyNumberFormat="0" applyAlignment="0" applyProtection="0"/>
    <xf numFmtId="0" fontId="44" fillId="0" borderId="21" applyNumberFormat="0" applyFill="0" applyAlignment="0" applyProtection="0"/>
    <xf numFmtId="0" fontId="45" fillId="15" borderId="22" applyNumberFormat="0" applyAlignment="0" applyProtection="0"/>
    <xf numFmtId="0" fontId="46" fillId="0" borderId="0" applyNumberFormat="0" applyFill="0" applyBorder="0" applyAlignment="0" applyProtection="0"/>
    <xf numFmtId="0" fontId="2" fillId="16" borderId="23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49" fillId="40" borderId="0" applyNumberFormat="0" applyBorder="0" applyAlignment="0" applyProtection="0"/>
    <xf numFmtId="0" fontId="2" fillId="0" borderId="0"/>
    <xf numFmtId="0" fontId="67" fillId="0" borderId="0"/>
    <xf numFmtId="0" fontId="67" fillId="0" borderId="0"/>
    <xf numFmtId="43" fontId="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42" borderId="0" applyNumberFormat="0" applyBorder="0" applyAlignment="0" applyProtection="0"/>
    <xf numFmtId="0" fontId="3" fillId="0" borderId="0"/>
    <xf numFmtId="43" fontId="3" fillId="0" borderId="0" applyFont="0" applyFill="0" applyBorder="0" applyProtection="0"/>
    <xf numFmtId="41" fontId="3" fillId="0" borderId="0" applyFont="0" applyFill="0" applyBorder="0" applyAlignment="0" applyProtection="0"/>
    <xf numFmtId="43" fontId="3" fillId="0" borderId="0" applyFont="0" applyFill="0" applyBorder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69" fillId="0" borderId="0"/>
    <xf numFmtId="0" fontId="3" fillId="62" borderId="31" applyNumberFormat="0" applyFont="0" applyAlignment="0" applyProtection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0" fontId="2" fillId="0" borderId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2" fillId="0" borderId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70" fillId="0" borderId="0"/>
    <xf numFmtId="170" fontId="70" fillId="0" borderId="0" applyFont="0" applyFill="0" applyBorder="0" applyAlignment="0" applyProtection="0"/>
    <xf numFmtId="0" fontId="71" fillId="0" borderId="0"/>
    <xf numFmtId="9" fontId="70" fillId="0" borderId="0" applyFont="0" applyFill="0" applyBorder="0" applyAlignment="0" applyProtection="0"/>
    <xf numFmtId="170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3" fillId="0" borderId="0" applyNumberFormat="0" applyFont="0" applyFill="0" applyBorder="0" applyAlignment="0" applyProtection="0"/>
    <xf numFmtId="43" fontId="3" fillId="0" borderId="0" applyNumberFormat="0" applyFont="0" applyFill="0" applyBorder="0" applyAlignment="0" applyProtection="0"/>
    <xf numFmtId="43" fontId="3" fillId="0" borderId="0" applyFont="0" applyFill="0" applyBorder="0" applyProtection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Protection="0"/>
    <xf numFmtId="0" fontId="3" fillId="0" borderId="0"/>
    <xf numFmtId="169" fontId="3" fillId="0" borderId="0" applyFont="0" applyFill="0" applyBorder="0" applyAlignment="0" applyProtection="0"/>
    <xf numFmtId="0" fontId="2" fillId="16" borderId="23" applyNumberFormat="0" applyFont="0" applyAlignment="0" applyProtection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59" borderId="32" applyNumberFormat="0" applyAlignment="0" applyProtection="0"/>
    <xf numFmtId="0" fontId="59" fillId="46" borderId="25" applyNumberFormat="0" applyAlignment="0" applyProtection="0"/>
    <xf numFmtId="0" fontId="64" fillId="0" borderId="33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2" fillId="59" borderId="2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0" borderId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0" borderId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2" fillId="0" borderId="0"/>
    <xf numFmtId="0" fontId="2" fillId="0" borderId="0"/>
    <xf numFmtId="0" fontId="3" fillId="62" borderId="31" applyNumberFormat="0" applyFont="0" applyAlignment="0" applyProtection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0" borderId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59" borderId="40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3" fillId="62" borderId="35" applyNumberFormat="0" applyFon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59" fillId="46" borderId="34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64" fillId="0" borderId="41" applyNumberFormat="0" applyFill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62" fillId="59" borderId="36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2" fillId="59" borderId="36" applyNumberFormat="0" applyAlignment="0" applyProtection="0"/>
    <xf numFmtId="0" fontId="52" fillId="59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59" fillId="46" borderId="34" applyNumberForma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9" fillId="46" borderId="38" applyNumberForma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59" fillId="46" borderId="38" applyNumberFormat="0" applyAlignment="0" applyProtection="0"/>
    <xf numFmtId="0" fontId="59" fillId="46" borderId="34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59" fillId="46" borderId="38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59" fillId="46" borderId="34" applyNumberFormat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62" fillId="59" borderId="40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4" fillId="0" borderId="37" applyNumberFormat="0" applyFill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1" fillId="0" borderId="0"/>
  </cellStyleXfs>
  <cellXfs count="29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64" fontId="5" fillId="0" borderId="0" xfId="0" applyNumberFormat="1" applyFont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4" borderId="0" xfId="0" applyFont="1" applyFill="1" applyAlignment="1">
      <alignment horizontal="left" vertical="center"/>
    </xf>
    <xf numFmtId="167" fontId="10" fillId="4" borderId="0" xfId="2" applyNumberFormat="1" applyFont="1" applyFill="1" applyBorder="1" applyAlignment="1">
      <alignment horizontal="right" vertical="center"/>
    </xf>
    <xf numFmtId="0" fontId="11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43" fontId="10" fillId="0" borderId="0" xfId="0" applyNumberFormat="1" applyFont="1" applyAlignment="1">
      <alignment horizontal="center" vertical="center" wrapText="1"/>
    </xf>
    <xf numFmtId="43" fontId="9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right"/>
    </xf>
    <xf numFmtId="167" fontId="13" fillId="0" borderId="0" xfId="2" applyNumberFormat="1" applyFont="1" applyBorder="1"/>
    <xf numFmtId="167" fontId="12" fillId="0" borderId="0" xfId="2" applyNumberFormat="1" applyFont="1" applyFill="1" applyBorder="1" applyAlignment="1">
      <alignment horizontal="right" vertical="center"/>
    </xf>
    <xf numFmtId="167" fontId="9" fillId="0" borderId="0" xfId="2" applyNumberFormat="1" applyFont="1" applyFill="1" applyBorder="1" applyAlignment="1">
      <alignment vertical="center"/>
    </xf>
    <xf numFmtId="0" fontId="10" fillId="6" borderId="0" xfId="0" applyFont="1" applyFill="1" applyAlignment="1">
      <alignment horizontal="left" vertical="center"/>
    </xf>
    <xf numFmtId="167" fontId="10" fillId="6" borderId="0" xfId="2" applyNumberFormat="1" applyFont="1" applyFill="1" applyBorder="1" applyAlignment="1">
      <alignment horizontal="right" vertical="center"/>
    </xf>
    <xf numFmtId="164" fontId="10" fillId="6" borderId="0" xfId="8" applyNumberFormat="1" applyFont="1" applyFill="1" applyAlignment="1">
      <alignment vertical="center"/>
    </xf>
    <xf numFmtId="164" fontId="9" fillId="6" borderId="0" xfId="8" applyNumberFormat="1" applyFont="1" applyFill="1" applyAlignment="1">
      <alignment vertical="center"/>
    </xf>
    <xf numFmtId="167" fontId="15" fillId="6" borderId="0" xfId="4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/>
    </xf>
    <xf numFmtId="167" fontId="9" fillId="0" borderId="0" xfId="2" applyNumberFormat="1" applyFont="1" applyFill="1"/>
    <xf numFmtId="167" fontId="9" fillId="0" borderId="0" xfId="2" applyNumberFormat="1" applyFont="1" applyFill="1" applyBorder="1"/>
    <xf numFmtId="167" fontId="9" fillId="0" borderId="0" xfId="2" applyNumberFormat="1" applyFont="1" applyFill="1" applyAlignment="1">
      <alignment horizontal="center" vertical="justify"/>
    </xf>
    <xf numFmtId="167" fontId="9" fillId="0" borderId="0" xfId="2" applyNumberFormat="1" applyFont="1" applyFill="1" applyAlignment="1">
      <alignment vertical="center"/>
    </xf>
    <xf numFmtId="167" fontId="8" fillId="0" borderId="0" xfId="2" applyNumberFormat="1" applyFont="1" applyFill="1" applyBorder="1" applyAlignment="1">
      <alignment horizontal="right" vertical="center"/>
    </xf>
    <xf numFmtId="2" fontId="9" fillId="0" borderId="0" xfId="2" applyNumberFormat="1" applyFont="1" applyFill="1" applyBorder="1" applyAlignment="1">
      <alignment vertical="center"/>
    </xf>
    <xf numFmtId="167" fontId="9" fillId="0" borderId="0" xfId="2" applyNumberFormat="1" applyFont="1" applyFill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24" fillId="0" borderId="0" xfId="0" applyFont="1" applyAlignment="1">
      <alignment horizontal="left"/>
    </xf>
    <xf numFmtId="164" fontId="9" fillId="0" borderId="0" xfId="0" applyNumberFormat="1" applyFont="1"/>
    <xf numFmtId="164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justify"/>
    </xf>
    <xf numFmtId="0" fontId="13" fillId="0" borderId="0" xfId="0" applyFont="1" applyAlignment="1">
      <alignment horizontal="left"/>
    </xf>
    <xf numFmtId="0" fontId="12" fillId="0" borderId="0" xfId="0" applyFont="1" applyAlignment="1" applyProtection="1">
      <alignment horizontal="right"/>
      <protection locked="0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justify"/>
    </xf>
    <xf numFmtId="9" fontId="9" fillId="0" borderId="0" xfId="2" applyNumberFormat="1" applyFont="1" applyFill="1" applyBorder="1"/>
    <xf numFmtId="0" fontId="28" fillId="0" borderId="0" xfId="10" applyFont="1"/>
    <xf numFmtId="167" fontId="8" fillId="3" borderId="4" xfId="2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Continuous" vertical="center" wrapText="1"/>
    </xf>
    <xf numFmtId="166" fontId="8" fillId="0" borderId="10" xfId="0" applyNumberFormat="1" applyFont="1" applyBorder="1" applyAlignment="1">
      <alignment horizontal="right" vertical="center"/>
    </xf>
    <xf numFmtId="41" fontId="15" fillId="6" borderId="10" xfId="2" applyNumberFormat="1" applyFont="1" applyFill="1" applyBorder="1" applyAlignment="1">
      <alignment horizontal="right" vertical="center"/>
    </xf>
    <xf numFmtId="38" fontId="9" fillId="0" borderId="10" xfId="0" applyNumberFormat="1" applyFont="1" applyBorder="1" applyAlignment="1">
      <alignment horizontal="right" vertical="center"/>
    </xf>
    <xf numFmtId="43" fontId="9" fillId="0" borderId="10" xfId="2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Continuous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167" fontId="16" fillId="7" borderId="10" xfId="4" applyNumberFormat="1" applyFont="1" applyFill="1" applyBorder="1" applyAlignment="1">
      <alignment horizontal="right" vertical="center"/>
    </xf>
    <xf numFmtId="167" fontId="15" fillId="6" borderId="10" xfId="4" applyNumberFormat="1" applyFont="1" applyFill="1" applyBorder="1" applyAlignment="1">
      <alignment horizontal="right" vertical="center"/>
    </xf>
    <xf numFmtId="167" fontId="23" fillId="6" borderId="10" xfId="4" applyNumberFormat="1" applyFont="1" applyFill="1" applyBorder="1" applyAlignment="1">
      <alignment horizontal="right" vertical="center"/>
    </xf>
    <xf numFmtId="165" fontId="12" fillId="3" borderId="7" xfId="0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167" fontId="10" fillId="0" borderId="10" xfId="2" applyNumberFormat="1" applyFont="1" applyFill="1" applyBorder="1" applyAlignment="1">
      <alignment vertical="center"/>
    </xf>
    <xf numFmtId="167" fontId="11" fillId="0" borderId="10" xfId="2" applyNumberFormat="1" applyFont="1" applyFill="1" applyBorder="1" applyAlignment="1">
      <alignment vertical="center"/>
    </xf>
    <xf numFmtId="0" fontId="16" fillId="3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top"/>
    </xf>
    <xf numFmtId="164" fontId="16" fillId="3" borderId="10" xfId="0" applyNumberFormat="1" applyFont="1" applyFill="1" applyBorder="1" applyAlignment="1">
      <alignment horizontal="center" vertical="center"/>
    </xf>
    <xf numFmtId="37" fontId="15" fillId="4" borderId="10" xfId="2" applyNumberFormat="1" applyFont="1" applyFill="1" applyBorder="1" applyAlignment="1">
      <alignment vertical="center"/>
    </xf>
    <xf numFmtId="167" fontId="10" fillId="0" borderId="10" xfId="2" applyNumberFormat="1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center" vertical="center" wrapText="1"/>
    </xf>
    <xf numFmtId="167" fontId="16" fillId="7" borderId="7" xfId="4" applyNumberFormat="1" applyFont="1" applyFill="1" applyBorder="1" applyAlignment="1">
      <alignment horizontal="right" vertical="center"/>
    </xf>
    <xf numFmtId="0" fontId="10" fillId="7" borderId="0" xfId="0" applyFont="1" applyFill="1" applyAlignment="1">
      <alignment horizontal="left" vertical="center"/>
    </xf>
    <xf numFmtId="0" fontId="9" fillId="7" borderId="0" xfId="0" applyFont="1" applyFill="1"/>
    <xf numFmtId="0" fontId="10" fillId="6" borderId="0" xfId="0" applyFont="1" applyFill="1"/>
    <xf numFmtId="0" fontId="9" fillId="6" borderId="0" xfId="0" applyFont="1" applyFill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0" fillId="0" borderId="0" xfId="10" applyFont="1" applyAlignment="1">
      <alignment horizontal="right"/>
    </xf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37" fontId="22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3" fontId="33" fillId="0" borderId="0" xfId="13" applyNumberFormat="1" applyFont="1" applyFill="1" applyBorder="1" applyAlignment="1">
      <alignment horizontal="right" vertical="center"/>
    </xf>
    <xf numFmtId="168" fontId="33" fillId="0" borderId="0" xfId="13" applyNumberFormat="1" applyFont="1" applyFill="1" applyBorder="1" applyAlignment="1">
      <alignment horizontal="right" vertical="center"/>
    </xf>
    <xf numFmtId="167" fontId="32" fillId="7" borderId="10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11" fillId="0" borderId="0" xfId="2" applyNumberFormat="1" applyFont="1" applyFill="1" applyBorder="1" applyAlignment="1">
      <alignment horizontal="right" vertical="center"/>
    </xf>
    <xf numFmtId="3" fontId="11" fillId="0" borderId="0" xfId="2" applyNumberFormat="1" applyFont="1" applyFill="1" applyBorder="1" applyAlignment="1">
      <alignment horizontal="right" vertical="center" indent="1" readingOrder="2"/>
    </xf>
    <xf numFmtId="0" fontId="30" fillId="0" borderId="0" xfId="10" applyFont="1"/>
    <xf numFmtId="0" fontId="33" fillId="0" borderId="0" xfId="0" applyFont="1" applyAlignment="1">
      <alignment vertical="center"/>
    </xf>
    <xf numFmtId="167" fontId="32" fillId="7" borderId="10" xfId="2" applyNumberFormat="1" applyFont="1" applyFill="1" applyBorder="1" applyAlignment="1">
      <alignment horizontal="center" vertical="center"/>
    </xf>
    <xf numFmtId="37" fontId="33" fillId="0" borderId="0" xfId="0" applyNumberFormat="1" applyFont="1"/>
    <xf numFmtId="3" fontId="33" fillId="0" borderId="0" xfId="2" applyNumberFormat="1" applyFont="1" applyFill="1" applyBorder="1" applyAlignment="1">
      <alignment vertical="center"/>
    </xf>
    <xf numFmtId="168" fontId="33" fillId="0" borderId="0" xfId="2" applyNumberFormat="1" applyFont="1" applyFill="1" applyBorder="1" applyAlignment="1">
      <alignment vertical="center"/>
    </xf>
    <xf numFmtId="3" fontId="33" fillId="0" borderId="0" xfId="13" applyNumberFormat="1" applyFont="1" applyFill="1" applyBorder="1" applyAlignment="1">
      <alignment vertical="center"/>
    </xf>
    <xf numFmtId="0" fontId="32" fillId="3" borderId="10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vertical="center"/>
    </xf>
    <xf numFmtId="167" fontId="10" fillId="7" borderId="10" xfId="2" applyNumberFormat="1" applyFont="1" applyFill="1" applyBorder="1" applyAlignment="1">
      <alignment horizontal="right" vertical="center"/>
    </xf>
    <xf numFmtId="0" fontId="10" fillId="7" borderId="10" xfId="0" applyFont="1" applyFill="1" applyBorder="1" applyAlignment="1">
      <alignment horizontal="center" vertical="center"/>
    </xf>
    <xf numFmtId="167" fontId="10" fillId="7" borderId="10" xfId="0" applyNumberFormat="1" applyFont="1" applyFill="1" applyBorder="1"/>
    <xf numFmtId="167" fontId="10" fillId="7" borderId="12" xfId="2" applyNumberFormat="1" applyFont="1" applyFill="1" applyBorder="1" applyAlignment="1">
      <alignment horizontal="right" vertical="center"/>
    </xf>
    <xf numFmtId="37" fontId="11" fillId="0" borderId="0" xfId="2" applyNumberFormat="1" applyFont="1" applyFill="1" applyAlignment="1">
      <alignment horizontal="right"/>
    </xf>
    <xf numFmtId="37" fontId="11" fillId="0" borderId="0" xfId="2" applyNumberFormat="1" applyFont="1" applyAlignment="1">
      <alignment horizontal="right"/>
    </xf>
    <xf numFmtId="37" fontId="11" fillId="0" borderId="3" xfId="2" applyNumberFormat="1" applyFont="1" applyFill="1" applyBorder="1" applyAlignment="1">
      <alignment horizontal="right" vertical="top" readingOrder="2"/>
    </xf>
    <xf numFmtId="37" fontId="11" fillId="0" borderId="3" xfId="2" applyNumberFormat="1" applyFont="1" applyBorder="1" applyAlignment="1">
      <alignment horizontal="right" vertical="top" readingOrder="2"/>
    </xf>
    <xf numFmtId="167" fontId="10" fillId="6" borderId="10" xfId="2" applyNumberFormat="1" applyFont="1" applyFill="1" applyBorder="1" applyAlignment="1">
      <alignment horizontal="right" vertical="top" readingOrder="2"/>
    </xf>
    <xf numFmtId="0" fontId="11" fillId="0" borderId="10" xfId="0" applyFont="1" applyBorder="1"/>
    <xf numFmtId="0" fontId="11" fillId="7" borderId="10" xfId="0" applyFont="1" applyFill="1" applyBorder="1"/>
    <xf numFmtId="37" fontId="11" fillId="0" borderId="10" xfId="2" applyNumberFormat="1" applyFont="1" applyFill="1" applyBorder="1" applyAlignment="1">
      <alignment horizontal="right"/>
    </xf>
    <xf numFmtId="37" fontId="11" fillId="0" borderId="10" xfId="2" applyNumberFormat="1" applyFont="1" applyBorder="1" applyAlignment="1">
      <alignment horizontal="right"/>
    </xf>
    <xf numFmtId="37" fontId="11" fillId="0" borderId="14" xfId="2" applyNumberFormat="1" applyFont="1" applyFill="1" applyBorder="1" applyAlignment="1">
      <alignment horizontal="right"/>
    </xf>
    <xf numFmtId="37" fontId="11" fillId="0" borderId="14" xfId="2" applyNumberFormat="1" applyFont="1" applyBorder="1" applyAlignment="1">
      <alignment horizontal="right"/>
    </xf>
    <xf numFmtId="167" fontId="10" fillId="6" borderId="10" xfId="2" applyNumberFormat="1" applyFont="1" applyFill="1" applyBorder="1" applyAlignment="1">
      <alignment horizontal="right"/>
    </xf>
    <xf numFmtId="167" fontId="11" fillId="0" borderId="0" xfId="2" applyNumberFormat="1" applyFont="1" applyAlignment="1">
      <alignment horizontal="right"/>
    </xf>
    <xf numFmtId="37" fontId="10" fillId="7" borderId="0" xfId="2" applyNumberFormat="1" applyFont="1" applyFill="1" applyBorder="1" applyAlignment="1">
      <alignment horizontal="right" vertical="top" readingOrder="2"/>
    </xf>
    <xf numFmtId="167" fontId="11" fillId="0" borderId="0" xfId="2" applyNumberFormat="1" applyFont="1" applyBorder="1" applyAlignment="1">
      <alignment horizontal="right"/>
    </xf>
    <xf numFmtId="0" fontId="10" fillId="3" borderId="7" xfId="0" applyFont="1" applyFill="1" applyBorder="1" applyAlignment="1">
      <alignment horizontal="center" vertical="center"/>
    </xf>
    <xf numFmtId="167" fontId="8" fillId="7" borderId="0" xfId="2" applyNumberFormat="1" applyFont="1" applyFill="1" applyBorder="1" applyAlignment="1">
      <alignment horizontal="center" vertical="center"/>
    </xf>
    <xf numFmtId="168" fontId="18" fillId="7" borderId="10" xfId="5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0" fontId="8" fillId="7" borderId="0" xfId="0" applyFont="1" applyFill="1" applyAlignment="1">
      <alignment horizontal="left" vertical="center"/>
    </xf>
    <xf numFmtId="164" fontId="11" fillId="7" borderId="0" xfId="0" applyNumberFormat="1" applyFont="1" applyFill="1" applyAlignment="1">
      <alignment horizontal="right" vertical="center"/>
    </xf>
    <xf numFmtId="166" fontId="8" fillId="7" borderId="10" xfId="0" applyNumberFormat="1" applyFont="1" applyFill="1" applyBorder="1" applyAlignment="1">
      <alignment horizontal="right" vertical="center"/>
    </xf>
    <xf numFmtId="37" fontId="15" fillId="7" borderId="10" xfId="2" applyNumberFormat="1" applyFont="1" applyFill="1" applyBorder="1" applyAlignment="1">
      <alignment horizontal="right" vertical="center"/>
    </xf>
    <xf numFmtId="41" fontId="15" fillId="7" borderId="10" xfId="2" applyNumberFormat="1" applyFont="1" applyFill="1" applyBorder="1" applyAlignment="1">
      <alignment horizontal="right" vertical="center"/>
    </xf>
    <xf numFmtId="3" fontId="15" fillId="7" borderId="10" xfId="2" applyNumberFormat="1" applyFont="1" applyFill="1" applyBorder="1" applyAlignment="1">
      <alignment horizontal="right" vertical="center"/>
    </xf>
    <xf numFmtId="0" fontId="26" fillId="9" borderId="10" xfId="0" applyFont="1" applyFill="1" applyBorder="1" applyAlignment="1">
      <alignment horizontal="center"/>
    </xf>
    <xf numFmtId="167" fontId="32" fillId="7" borderId="10" xfId="0" applyNumberFormat="1" applyFont="1" applyFill="1" applyBorder="1" applyAlignment="1">
      <alignment horizontal="center"/>
    </xf>
    <xf numFmtId="37" fontId="8" fillId="7" borderId="0" xfId="0" applyNumberFormat="1" applyFont="1" applyFill="1" applyAlignment="1">
      <alignment horizontal="center" vertical="center"/>
    </xf>
    <xf numFmtId="167" fontId="10" fillId="7" borderId="10" xfId="2" applyNumberFormat="1" applyFont="1" applyFill="1" applyBorder="1" applyAlignment="1">
      <alignment vertical="center"/>
    </xf>
    <xf numFmtId="3" fontId="10" fillId="7" borderId="10" xfId="2" applyNumberFormat="1" applyFont="1" applyFill="1" applyBorder="1" applyAlignment="1">
      <alignment horizontal="right" vertical="center" indent="1" readingOrder="2"/>
    </xf>
    <xf numFmtId="0" fontId="25" fillId="0" borderId="0" xfId="0" applyFont="1" applyAlignment="1">
      <alignment horizontal="left" vertical="center"/>
    </xf>
    <xf numFmtId="0" fontId="13" fillId="0" borderId="10" xfId="0" applyFont="1" applyBorder="1" applyAlignment="1">
      <alignment vertical="center"/>
    </xf>
    <xf numFmtId="3" fontId="10" fillId="7" borderId="10" xfId="0" applyNumberFormat="1" applyFont="1" applyFill="1" applyBorder="1" applyAlignment="1">
      <alignment horizontal="center" vertical="center"/>
    </xf>
    <xf numFmtId="0" fontId="10" fillId="7" borderId="0" xfId="8" quotePrefix="1" applyFont="1" applyFill="1" applyAlignment="1">
      <alignment horizontal="left" vertical="center"/>
    </xf>
    <xf numFmtId="0" fontId="10" fillId="7" borderId="6" xfId="8" quotePrefix="1" applyFont="1" applyFill="1" applyBorder="1" applyAlignment="1">
      <alignment horizontal="left" vertical="center"/>
    </xf>
    <xf numFmtId="37" fontId="15" fillId="6" borderId="0" xfId="13" applyNumberFormat="1" applyFont="1" applyFill="1" applyBorder="1" applyAlignment="1">
      <alignment horizontal="right" vertical="center"/>
    </xf>
    <xf numFmtId="168" fontId="15" fillId="6" borderId="0" xfId="13" applyNumberFormat="1" applyFont="1" applyFill="1" applyBorder="1" applyAlignment="1">
      <alignment horizontal="left" vertical="center" wrapText="1"/>
    </xf>
    <xf numFmtId="167" fontId="16" fillId="6" borderId="15" xfId="4" applyNumberFormat="1" applyFont="1" applyFill="1" applyBorder="1" applyAlignment="1">
      <alignment horizontal="right" vertical="center"/>
    </xf>
    <xf numFmtId="167" fontId="10" fillId="7" borderId="0" xfId="2" applyNumberFormat="1" applyFont="1" applyFill="1" applyBorder="1" applyAlignment="1">
      <alignment vertical="center"/>
    </xf>
    <xf numFmtId="41" fontId="12" fillId="7" borderId="10" xfId="2" applyNumberFormat="1" applyFont="1" applyFill="1" applyBorder="1" applyAlignment="1">
      <alignment horizontal="center" vertical="center"/>
    </xf>
    <xf numFmtId="41" fontId="12" fillId="7" borderId="0" xfId="2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vertical="center"/>
    </xf>
    <xf numFmtId="37" fontId="34" fillId="7" borderId="0" xfId="6" applyNumberFormat="1" applyFont="1" applyFill="1" applyBorder="1" applyAlignment="1">
      <alignment horizontal="right" vertical="center" indent="1"/>
    </xf>
    <xf numFmtId="43" fontId="34" fillId="7" borderId="3" xfId="2" applyFont="1" applyFill="1" applyBorder="1" applyAlignment="1">
      <alignment horizontal="left" vertical="center" wrapText="1" indent="5"/>
    </xf>
    <xf numFmtId="37" fontId="15" fillId="6" borderId="0" xfId="2" applyNumberFormat="1" applyFont="1" applyFill="1" applyBorder="1" applyAlignment="1">
      <alignment vertical="center"/>
    </xf>
    <xf numFmtId="41" fontId="15" fillId="6" borderId="0" xfId="2" applyNumberFormat="1" applyFont="1" applyFill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37" fontId="16" fillId="7" borderId="0" xfId="2" applyNumberFormat="1" applyFont="1" applyFill="1" applyAlignment="1">
      <alignment vertical="center"/>
    </xf>
    <xf numFmtId="168" fontId="33" fillId="0" borderId="0" xfId="6" applyNumberFormat="1" applyFont="1" applyFill="1" applyBorder="1" applyAlignment="1">
      <alignment vertical="center"/>
    </xf>
    <xf numFmtId="3" fontId="33" fillId="0" borderId="0" xfId="2" applyNumberFormat="1" applyFont="1" applyFill="1" applyAlignment="1">
      <alignment vertical="center"/>
    </xf>
    <xf numFmtId="3" fontId="33" fillId="0" borderId="0" xfId="2" applyNumberFormat="1" applyFont="1" applyFill="1" applyAlignment="1">
      <alignment horizontal="right" vertical="center"/>
    </xf>
    <xf numFmtId="168" fontId="33" fillId="0" borderId="0" xfId="6" applyNumberFormat="1" applyFont="1" applyFill="1" applyBorder="1" applyAlignment="1">
      <alignment horizontal="right" vertical="center"/>
    </xf>
    <xf numFmtId="3" fontId="33" fillId="0" borderId="0" xfId="0" applyNumberFormat="1" applyFont="1"/>
    <xf numFmtId="0" fontId="33" fillId="0" borderId="0" xfId="0" applyFont="1"/>
    <xf numFmtId="168" fontId="32" fillId="7" borderId="10" xfId="5" applyNumberFormat="1" applyFont="1" applyFill="1" applyBorder="1" applyAlignment="1">
      <alignment horizontal="right" vertical="center"/>
    </xf>
    <xf numFmtId="37" fontId="22" fillId="0" borderId="0" xfId="0" applyNumberFormat="1" applyFont="1"/>
    <xf numFmtId="37" fontId="15" fillId="6" borderId="0" xfId="2" applyNumberFormat="1" applyFont="1" applyFill="1" applyAlignment="1">
      <alignment vertical="center"/>
    </xf>
    <xf numFmtId="41" fontId="15" fillId="6" borderId="0" xfId="2" applyNumberFormat="1" applyFont="1" applyFill="1" applyBorder="1" applyAlignment="1">
      <alignment vertical="center" wrapText="1"/>
    </xf>
    <xf numFmtId="41" fontId="15" fillId="6" borderId="0" xfId="2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left" vertical="center"/>
    </xf>
    <xf numFmtId="0" fontId="33" fillId="0" borderId="10" xfId="0" applyFont="1" applyBorder="1" applyAlignment="1">
      <alignment vertical="center"/>
    </xf>
    <xf numFmtId="37" fontId="28" fillId="0" borderId="0" xfId="10" applyNumberFormat="1" applyFont="1"/>
    <xf numFmtId="37" fontId="9" fillId="0" borderId="0" xfId="0" applyNumberFormat="1" applyFont="1"/>
    <xf numFmtId="3" fontId="15" fillId="0" borderId="0" xfId="2" applyNumberFormat="1" applyFont="1" applyFill="1" applyAlignment="1">
      <alignment horizontal="right" vertical="center"/>
    </xf>
    <xf numFmtId="0" fontId="31" fillId="0" borderId="0" xfId="0" applyFont="1" applyAlignment="1">
      <alignment horizontal="left"/>
    </xf>
    <xf numFmtId="37" fontId="72" fillId="7" borderId="0" xfId="0" applyNumberFormat="1" applyFont="1" applyFill="1" applyAlignment="1">
      <alignment horizontal="right"/>
    </xf>
    <xf numFmtId="1" fontId="15" fillId="0" borderId="0" xfId="2" applyNumberFormat="1" applyFont="1" applyFill="1" applyAlignment="1">
      <alignment horizontal="right" vertical="center"/>
    </xf>
    <xf numFmtId="1" fontId="9" fillId="0" borderId="0" xfId="2" applyNumberFormat="1" applyFont="1" applyFill="1"/>
    <xf numFmtId="1" fontId="8" fillId="3" borderId="4" xfId="2" applyNumberFormat="1" applyFont="1" applyFill="1" applyBorder="1" applyAlignment="1">
      <alignment horizontal="center" vertical="center" wrapText="1"/>
    </xf>
    <xf numFmtId="1" fontId="16" fillId="7" borderId="0" xfId="2" applyNumberFormat="1" applyFont="1" applyFill="1" applyAlignment="1">
      <alignment vertical="center"/>
    </xf>
    <xf numFmtId="1" fontId="9" fillId="0" borderId="0" xfId="2" applyNumberFormat="1" applyFont="1" applyFill="1" applyBorder="1"/>
    <xf numFmtId="1" fontId="8" fillId="0" borderId="0" xfId="0" applyNumberFormat="1" applyFont="1" applyAlignment="1">
      <alignment horizontal="right"/>
    </xf>
    <xf numFmtId="37" fontId="11" fillId="6" borderId="0" xfId="13" applyNumberFormat="1" applyFont="1" applyFill="1" applyBorder="1" applyAlignment="1">
      <alignment horizontal="right" vertical="center" indent="1"/>
    </xf>
    <xf numFmtId="0" fontId="73" fillId="0" borderId="0" xfId="0" applyFont="1"/>
    <xf numFmtId="0" fontId="72" fillId="5" borderId="0" xfId="0" applyFont="1" applyFill="1" applyAlignment="1">
      <alignment horizontal="left"/>
    </xf>
    <xf numFmtId="168" fontId="33" fillId="5" borderId="0" xfId="13" applyNumberFormat="1" applyFont="1" applyFill="1" applyBorder="1" applyAlignment="1">
      <alignment horizontal="right" vertical="center"/>
    </xf>
    <xf numFmtId="3" fontId="32" fillId="5" borderId="0" xfId="13" applyNumberFormat="1" applyFont="1" applyFill="1" applyBorder="1" applyAlignment="1">
      <alignment horizontal="right" vertical="center"/>
    </xf>
    <xf numFmtId="168" fontId="32" fillId="5" borderId="0" xfId="13" applyNumberFormat="1" applyFont="1" applyFill="1" applyBorder="1" applyAlignment="1">
      <alignment horizontal="right" vertical="center"/>
    </xf>
    <xf numFmtId="0" fontId="22" fillId="7" borderId="0" xfId="10" applyFont="1" applyFill="1" applyAlignment="1">
      <alignment horizontal="center" vertical="center"/>
    </xf>
    <xf numFmtId="0" fontId="72" fillId="7" borderId="0" xfId="10" applyFont="1" applyFill="1" applyAlignment="1">
      <alignment horizontal="center" vertical="center"/>
    </xf>
    <xf numFmtId="37" fontId="72" fillId="7" borderId="0" xfId="10" applyNumberFormat="1" applyFont="1" applyFill="1" applyAlignment="1">
      <alignment vertical="center"/>
    </xf>
    <xf numFmtId="3" fontId="11" fillId="0" borderId="0" xfId="0" applyNumberFormat="1" applyFont="1" applyAlignment="1">
      <alignment horizontal="left" vertical="center"/>
    </xf>
    <xf numFmtId="168" fontId="33" fillId="0" borderId="0" xfId="2" applyNumberFormat="1" applyFont="1" applyFill="1" applyBorder="1" applyAlignment="1">
      <alignment horizontal="right" vertical="center"/>
    </xf>
    <xf numFmtId="167" fontId="10" fillId="7" borderId="10" xfId="2" applyNumberFormat="1" applyFont="1" applyFill="1" applyBorder="1" applyAlignment="1">
      <alignment horizontal="center" vertical="center"/>
    </xf>
    <xf numFmtId="49" fontId="16" fillId="4" borderId="10" xfId="0" applyNumberFormat="1" applyFont="1" applyFill="1" applyBorder="1" applyAlignment="1">
      <alignment horizontal="center" vertical="center"/>
    </xf>
    <xf numFmtId="49" fontId="16" fillId="7" borderId="10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7" borderId="10" xfId="0" applyFont="1" applyFill="1" applyBorder="1" applyAlignment="1">
      <alignment horizontal="left" vertical="center"/>
    </xf>
    <xf numFmtId="0" fontId="10" fillId="7" borderId="12" xfId="0" applyFont="1" applyFill="1" applyBorder="1" applyAlignment="1">
      <alignment horizontal="left" vertical="center"/>
    </xf>
    <xf numFmtId="3" fontId="33" fillId="0" borderId="0" xfId="0" applyNumberFormat="1" applyFont="1" applyAlignment="1">
      <alignment horizontal="right"/>
    </xf>
    <xf numFmtId="0" fontId="74" fillId="0" borderId="0" xfId="0" applyFont="1" applyAlignment="1">
      <alignment horizontal="left"/>
    </xf>
    <xf numFmtId="0" fontId="75" fillId="0" borderId="0" xfId="0" applyFont="1" applyAlignment="1">
      <alignment horizontal="left"/>
    </xf>
    <xf numFmtId="0" fontId="76" fillId="0" borderId="0" xfId="0" applyFont="1" applyAlignment="1">
      <alignment horizontal="left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left" vertical="center"/>
    </xf>
    <xf numFmtId="0" fontId="10" fillId="7" borderId="13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10" fillId="3" borderId="7" xfId="0" applyNumberFormat="1" applyFont="1" applyFill="1" applyBorder="1" applyAlignment="1">
      <alignment horizontal="center" vertical="center"/>
    </xf>
    <xf numFmtId="0" fontId="10" fillId="7" borderId="0" xfId="0" applyFont="1" applyFill="1" applyAlignment="1">
      <alignment horizontal="left"/>
    </xf>
    <xf numFmtId="0" fontId="12" fillId="0" borderId="0" xfId="11" applyFont="1" applyAlignment="1">
      <alignment horizontal="left" vertical="center"/>
    </xf>
    <xf numFmtId="0" fontId="13" fillId="0" borderId="0" xfId="11" applyFont="1" applyAlignment="1">
      <alignment horizontal="left" vertical="center"/>
    </xf>
    <xf numFmtId="167" fontId="10" fillId="3" borderId="8" xfId="2" applyNumberFormat="1" applyFont="1" applyFill="1" applyBorder="1" applyAlignment="1">
      <alignment horizontal="center"/>
    </xf>
    <xf numFmtId="167" fontId="10" fillId="3" borderId="6" xfId="2" applyNumberFormat="1" applyFont="1" applyFill="1" applyBorder="1" applyAlignment="1">
      <alignment horizontal="center"/>
    </xf>
    <xf numFmtId="167" fontId="10" fillId="3" borderId="9" xfId="2" applyNumberFormat="1" applyFont="1" applyFill="1" applyBorder="1" applyAlignment="1">
      <alignment horizontal="center"/>
    </xf>
    <xf numFmtId="167" fontId="10" fillId="3" borderId="5" xfId="2" applyNumberFormat="1" applyFont="1" applyFill="1" applyBorder="1" applyAlignment="1">
      <alignment horizontal="center"/>
    </xf>
    <xf numFmtId="167" fontId="10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12" applyFont="1" applyAlignment="1">
      <alignment horizontal="right" vertical="center" readingOrder="2"/>
    </xf>
    <xf numFmtId="0" fontId="11" fillId="0" borderId="0" xfId="12" applyFont="1" applyAlignment="1">
      <alignment vertical="center"/>
    </xf>
    <xf numFmtId="0" fontId="8" fillId="7" borderId="0" xfId="0" applyFont="1" applyFill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left" vertical="center" readingOrder="2"/>
      <protection locked="0"/>
    </xf>
    <xf numFmtId="0" fontId="13" fillId="0" borderId="0" xfId="0" applyFont="1" applyAlignment="1">
      <alignment horizontal="justify" vertical="justify"/>
    </xf>
    <xf numFmtId="43" fontId="12" fillId="7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right" vertical="center" wrapText="1"/>
    </xf>
    <xf numFmtId="0" fontId="10" fillId="6" borderId="0" xfId="8" quotePrefix="1" applyFont="1" applyFill="1" applyAlignment="1">
      <alignment horizontal="left" vertical="center"/>
    </xf>
    <xf numFmtId="164" fontId="9" fillId="6" borderId="0" xfId="8" applyNumberFormat="1" applyFont="1" applyFill="1"/>
    <xf numFmtId="0" fontId="16" fillId="6" borderId="3" xfId="8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0" fillId="6" borderId="15" xfId="8" applyFont="1" applyFill="1" applyBorder="1" applyAlignment="1">
      <alignment horizontal="left" vertical="center"/>
    </xf>
    <xf numFmtId="0" fontId="16" fillId="6" borderId="15" xfId="8" quotePrefix="1" applyFont="1" applyFill="1" applyBorder="1" applyAlignment="1">
      <alignment horizontal="left" vertical="center"/>
    </xf>
    <xf numFmtId="0" fontId="15" fillId="6" borderId="0" xfId="8" quotePrefix="1" applyFont="1" applyFill="1" applyAlignment="1">
      <alignment horizontal="left" vertical="center"/>
    </xf>
    <xf numFmtId="0" fontId="12" fillId="6" borderId="0" xfId="0" applyFont="1" applyFill="1" applyAlignment="1">
      <alignment horizontal="center"/>
    </xf>
    <xf numFmtId="0" fontId="13" fillId="6" borderId="0" xfId="0" applyFont="1" applyFill="1" applyAlignment="1">
      <alignment horizontal="center"/>
    </xf>
    <xf numFmtId="0" fontId="14" fillId="6" borderId="0" xfId="0" applyFont="1" applyFill="1" applyAlignment="1">
      <alignment horizontal="left"/>
    </xf>
    <xf numFmtId="164" fontId="15" fillId="6" borderId="0" xfId="0" applyNumberFormat="1" applyFont="1" applyFill="1" applyAlignment="1">
      <alignment horizontal="center"/>
    </xf>
    <xf numFmtId="164" fontId="16" fillId="6" borderId="0" xfId="0" applyNumberFormat="1" applyFont="1" applyFill="1" applyAlignment="1">
      <alignment horizontal="right"/>
    </xf>
    <xf numFmtId="0" fontId="9" fillId="6" borderId="0" xfId="0" applyFont="1" applyFill="1" applyAlignment="1">
      <alignment horizontal="right" vertical="center"/>
    </xf>
    <xf numFmtId="49" fontId="16" fillId="6" borderId="0" xfId="0" applyNumberFormat="1" applyFont="1" applyFill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167" fontId="11" fillId="6" borderId="10" xfId="0" applyNumberFormat="1" applyFont="1" applyFill="1" applyBorder="1" applyAlignment="1">
      <alignment horizontal="right" vertical="center"/>
    </xf>
    <xf numFmtId="49" fontId="16" fillId="6" borderId="10" xfId="0" applyNumberFormat="1" applyFont="1" applyFill="1" applyBorder="1" applyAlignment="1">
      <alignment horizontal="center" vertical="center"/>
    </xf>
    <xf numFmtId="41" fontId="15" fillId="6" borderId="10" xfId="2" applyNumberFormat="1" applyFont="1" applyFill="1" applyBorder="1" applyAlignment="1">
      <alignment horizontal="center" vertical="center"/>
    </xf>
    <xf numFmtId="0" fontId="10" fillId="6" borderId="3" xfId="2" applyNumberFormat="1" applyFont="1" applyFill="1" applyBorder="1" applyAlignment="1">
      <alignment horizontal="center" vertical="center"/>
    </xf>
    <xf numFmtId="167" fontId="11" fillId="6" borderId="0" xfId="0" applyNumberFormat="1" applyFont="1" applyFill="1" applyAlignment="1">
      <alignment horizontal="right" vertical="center"/>
    </xf>
    <xf numFmtId="0" fontId="9" fillId="6" borderId="0" xfId="0" applyFont="1" applyFill="1" applyAlignment="1">
      <alignment horizontal="left"/>
    </xf>
    <xf numFmtId="164" fontId="15" fillId="6" borderId="12" xfId="0" applyNumberFormat="1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164" fontId="16" fillId="6" borderId="0" xfId="0" applyNumberFormat="1" applyFont="1" applyFill="1"/>
    <xf numFmtId="164" fontId="16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left"/>
    </xf>
    <xf numFmtId="164" fontId="5" fillId="6" borderId="0" xfId="0" applyNumberFormat="1" applyFont="1" applyFill="1"/>
    <xf numFmtId="0" fontId="10" fillId="6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38" fontId="13" fillId="0" borderId="0" xfId="0" applyNumberFormat="1" applyFont="1" applyFill="1" applyAlignment="1">
      <alignment horizontal="right" vertical="center" inden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38" fontId="13" fillId="0" borderId="0" xfId="0" applyNumberFormat="1" applyFont="1" applyFill="1" applyBorder="1" applyAlignment="1">
      <alignment horizontal="right" vertical="center" indent="1"/>
    </xf>
    <xf numFmtId="38" fontId="13" fillId="0" borderId="0" xfId="14" applyNumberFormat="1" applyFont="1" applyFill="1" applyAlignment="1">
      <alignment horizontal="right" vertical="center" indent="1"/>
    </xf>
    <xf numFmtId="37" fontId="15" fillId="0" borderId="0" xfId="6" applyNumberFormat="1" applyFont="1" applyFill="1" applyBorder="1" applyAlignment="1">
      <alignment horizontal="right" vertical="center" indent="1"/>
    </xf>
    <xf numFmtId="168" fontId="15" fillId="0" borderId="0" xfId="6" applyNumberFormat="1" applyFont="1" applyFill="1" applyBorder="1" applyAlignment="1">
      <alignment horizontal="left" vertical="center" wrapText="1" indent="2"/>
    </xf>
    <xf numFmtId="0" fontId="10" fillId="0" borderId="12" xfId="0" applyFont="1" applyBorder="1" applyAlignment="1">
      <alignment vertical="center"/>
    </xf>
    <xf numFmtId="37" fontId="11" fillId="0" borderId="0" xfId="6" applyNumberFormat="1" applyFont="1" applyFill="1" applyBorder="1" applyAlignment="1">
      <alignment horizontal="right" vertical="center" indent="1"/>
    </xf>
  </cellXfs>
  <cellStyles count="768">
    <cellStyle name="20% - Accent1 2" xfId="82" xr:uid="{00000000-0005-0000-0000-000000000000}"/>
    <cellStyle name="20% - Accent1 2 2" xfId="118" xr:uid="{00000000-0005-0000-0000-000001000000}"/>
    <cellStyle name="20% - Accent1 2 3" xfId="332" xr:uid="{00000000-0005-0000-0000-000002000000}"/>
    <cellStyle name="20% - Accent1 2 3 2" xfId="477" xr:uid="{00000000-0005-0000-0000-000003000000}"/>
    <cellStyle name="20% - Accent1 2 4" xfId="445" xr:uid="{00000000-0005-0000-0000-000004000000}"/>
    <cellStyle name="20% - Accent1 3" xfId="287" xr:uid="{00000000-0005-0000-0000-000005000000}"/>
    <cellStyle name="20% - Accent1 4" xfId="401" xr:uid="{00000000-0005-0000-0000-000006000000}"/>
    <cellStyle name="20% - Accent1 5" xfId="16" xr:uid="{00000000-0005-0000-0000-000007000000}"/>
    <cellStyle name="20% - Accent2 2" xfId="86" xr:uid="{00000000-0005-0000-0000-000008000000}"/>
    <cellStyle name="20% - Accent2 2 2" xfId="113" xr:uid="{00000000-0005-0000-0000-000009000000}"/>
    <cellStyle name="20% - Accent2 2 3" xfId="334" xr:uid="{00000000-0005-0000-0000-00000A000000}"/>
    <cellStyle name="20% - Accent2 2 3 2" xfId="479" xr:uid="{00000000-0005-0000-0000-00000B000000}"/>
    <cellStyle name="20% - Accent2 2 4" xfId="447" xr:uid="{00000000-0005-0000-0000-00000C000000}"/>
    <cellStyle name="20% - Accent2 3" xfId="288" xr:uid="{00000000-0005-0000-0000-00000D000000}"/>
    <cellStyle name="20% - Accent2 4" xfId="402" xr:uid="{00000000-0005-0000-0000-00000E000000}"/>
    <cellStyle name="20% - Accent2 5" xfId="17" xr:uid="{00000000-0005-0000-0000-00000F000000}"/>
    <cellStyle name="20% - Accent3 2" xfId="90" xr:uid="{00000000-0005-0000-0000-000010000000}"/>
    <cellStyle name="20% - Accent3 2 2" xfId="119" xr:uid="{00000000-0005-0000-0000-000011000000}"/>
    <cellStyle name="20% - Accent3 2 3" xfId="336" xr:uid="{00000000-0005-0000-0000-000012000000}"/>
    <cellStyle name="20% - Accent3 2 3 2" xfId="481" xr:uid="{00000000-0005-0000-0000-000013000000}"/>
    <cellStyle name="20% - Accent3 2 4" xfId="449" xr:uid="{00000000-0005-0000-0000-000014000000}"/>
    <cellStyle name="20% - Accent3 3" xfId="289" xr:uid="{00000000-0005-0000-0000-000015000000}"/>
    <cellStyle name="20% - Accent3 4" xfId="403" xr:uid="{00000000-0005-0000-0000-000016000000}"/>
    <cellStyle name="20% - Accent3 5" xfId="18" xr:uid="{00000000-0005-0000-0000-000017000000}"/>
    <cellStyle name="20% - Accent4 2" xfId="94" xr:uid="{00000000-0005-0000-0000-000018000000}"/>
    <cellStyle name="20% - Accent4 2 2" xfId="120" xr:uid="{00000000-0005-0000-0000-000019000000}"/>
    <cellStyle name="20% - Accent4 2 3" xfId="338" xr:uid="{00000000-0005-0000-0000-00001A000000}"/>
    <cellStyle name="20% - Accent4 2 3 2" xfId="483" xr:uid="{00000000-0005-0000-0000-00001B000000}"/>
    <cellStyle name="20% - Accent4 2 4" xfId="451" xr:uid="{00000000-0005-0000-0000-00001C000000}"/>
    <cellStyle name="20% - Accent4 3" xfId="290" xr:uid="{00000000-0005-0000-0000-00001D000000}"/>
    <cellStyle name="20% - Accent4 4" xfId="404" xr:uid="{00000000-0005-0000-0000-00001E000000}"/>
    <cellStyle name="20% - Accent4 5" xfId="19" xr:uid="{00000000-0005-0000-0000-00001F000000}"/>
    <cellStyle name="20% - Accent5 2" xfId="98" xr:uid="{00000000-0005-0000-0000-000020000000}"/>
    <cellStyle name="20% - Accent5 2 2" xfId="121" xr:uid="{00000000-0005-0000-0000-000021000000}"/>
    <cellStyle name="20% - Accent5 2 3" xfId="340" xr:uid="{00000000-0005-0000-0000-000022000000}"/>
    <cellStyle name="20% - Accent5 2 3 2" xfId="485" xr:uid="{00000000-0005-0000-0000-000023000000}"/>
    <cellStyle name="20% - Accent5 2 4" xfId="453" xr:uid="{00000000-0005-0000-0000-000024000000}"/>
    <cellStyle name="20% - Accent5 3" xfId="291" xr:uid="{00000000-0005-0000-0000-000025000000}"/>
    <cellStyle name="20% - Accent5 4" xfId="405" xr:uid="{00000000-0005-0000-0000-000026000000}"/>
    <cellStyle name="20% - Accent5 5" xfId="20" xr:uid="{00000000-0005-0000-0000-000027000000}"/>
    <cellStyle name="20% - Accent6 2" xfId="102" xr:uid="{00000000-0005-0000-0000-000028000000}"/>
    <cellStyle name="20% - Accent6 2 2" xfId="122" xr:uid="{00000000-0005-0000-0000-000029000000}"/>
    <cellStyle name="20% - Accent6 2 3" xfId="342" xr:uid="{00000000-0005-0000-0000-00002A000000}"/>
    <cellStyle name="20% - Accent6 2 3 2" xfId="487" xr:uid="{00000000-0005-0000-0000-00002B000000}"/>
    <cellStyle name="20% - Accent6 2 4" xfId="455" xr:uid="{00000000-0005-0000-0000-00002C000000}"/>
    <cellStyle name="20% - Accent6 3" xfId="292" xr:uid="{00000000-0005-0000-0000-00002D000000}"/>
    <cellStyle name="20% - Accent6 4" xfId="406" xr:uid="{00000000-0005-0000-0000-00002E000000}"/>
    <cellStyle name="20% - Accent6 5" xfId="21" xr:uid="{00000000-0005-0000-0000-00002F000000}"/>
    <cellStyle name="40% - Accent1 2" xfId="83" xr:uid="{00000000-0005-0000-0000-000030000000}"/>
    <cellStyle name="40% - Accent1 2 2" xfId="123" xr:uid="{00000000-0005-0000-0000-000031000000}"/>
    <cellStyle name="40% - Accent1 2 3" xfId="333" xr:uid="{00000000-0005-0000-0000-000032000000}"/>
    <cellStyle name="40% - Accent1 2 3 2" xfId="478" xr:uid="{00000000-0005-0000-0000-000033000000}"/>
    <cellStyle name="40% - Accent1 2 4" xfId="446" xr:uid="{00000000-0005-0000-0000-000034000000}"/>
    <cellStyle name="40% - Accent1 3" xfId="293" xr:uid="{00000000-0005-0000-0000-000035000000}"/>
    <cellStyle name="40% - Accent1 4" xfId="407" xr:uid="{00000000-0005-0000-0000-000036000000}"/>
    <cellStyle name="40% - Accent1 5" xfId="22" xr:uid="{00000000-0005-0000-0000-000037000000}"/>
    <cellStyle name="40% - Accent2 2" xfId="87" xr:uid="{00000000-0005-0000-0000-000038000000}"/>
    <cellStyle name="40% - Accent2 2 2" xfId="124" xr:uid="{00000000-0005-0000-0000-000039000000}"/>
    <cellStyle name="40% - Accent2 2 3" xfId="335" xr:uid="{00000000-0005-0000-0000-00003A000000}"/>
    <cellStyle name="40% - Accent2 2 3 2" xfId="480" xr:uid="{00000000-0005-0000-0000-00003B000000}"/>
    <cellStyle name="40% - Accent2 2 4" xfId="448" xr:uid="{00000000-0005-0000-0000-00003C000000}"/>
    <cellStyle name="40% - Accent2 3" xfId="294" xr:uid="{00000000-0005-0000-0000-00003D000000}"/>
    <cellStyle name="40% - Accent2 4" xfId="408" xr:uid="{00000000-0005-0000-0000-00003E000000}"/>
    <cellStyle name="40% - Accent2 5" xfId="23" xr:uid="{00000000-0005-0000-0000-00003F000000}"/>
    <cellStyle name="40% - Accent3 2" xfId="91" xr:uid="{00000000-0005-0000-0000-000040000000}"/>
    <cellStyle name="40% - Accent3 2 2" xfId="125" xr:uid="{00000000-0005-0000-0000-000041000000}"/>
    <cellStyle name="40% - Accent3 2 3" xfId="337" xr:uid="{00000000-0005-0000-0000-000042000000}"/>
    <cellStyle name="40% - Accent3 2 3 2" xfId="482" xr:uid="{00000000-0005-0000-0000-000043000000}"/>
    <cellStyle name="40% - Accent3 2 4" xfId="450" xr:uid="{00000000-0005-0000-0000-000044000000}"/>
    <cellStyle name="40% - Accent3 3" xfId="295" xr:uid="{00000000-0005-0000-0000-000045000000}"/>
    <cellStyle name="40% - Accent3 4" xfId="409" xr:uid="{00000000-0005-0000-0000-000046000000}"/>
    <cellStyle name="40% - Accent3 5" xfId="24" xr:uid="{00000000-0005-0000-0000-000047000000}"/>
    <cellStyle name="40% - Accent4 2" xfId="95" xr:uid="{00000000-0005-0000-0000-000048000000}"/>
    <cellStyle name="40% - Accent4 2 2" xfId="126" xr:uid="{00000000-0005-0000-0000-000049000000}"/>
    <cellStyle name="40% - Accent4 2 3" xfId="339" xr:uid="{00000000-0005-0000-0000-00004A000000}"/>
    <cellStyle name="40% - Accent4 2 3 2" xfId="484" xr:uid="{00000000-0005-0000-0000-00004B000000}"/>
    <cellStyle name="40% - Accent4 2 4" xfId="452" xr:uid="{00000000-0005-0000-0000-00004C000000}"/>
    <cellStyle name="40% - Accent4 3" xfId="296" xr:uid="{00000000-0005-0000-0000-00004D000000}"/>
    <cellStyle name="40% - Accent4 4" xfId="410" xr:uid="{00000000-0005-0000-0000-00004E000000}"/>
    <cellStyle name="40% - Accent4 5" xfId="25" xr:uid="{00000000-0005-0000-0000-00004F000000}"/>
    <cellStyle name="40% - Accent5 2" xfId="99" xr:uid="{00000000-0005-0000-0000-000050000000}"/>
    <cellStyle name="40% - Accent5 2 2" xfId="127" xr:uid="{00000000-0005-0000-0000-000051000000}"/>
    <cellStyle name="40% - Accent5 2 3" xfId="341" xr:uid="{00000000-0005-0000-0000-000052000000}"/>
    <cellStyle name="40% - Accent5 2 3 2" xfId="486" xr:uid="{00000000-0005-0000-0000-000053000000}"/>
    <cellStyle name="40% - Accent5 2 4" xfId="454" xr:uid="{00000000-0005-0000-0000-000054000000}"/>
    <cellStyle name="40% - Accent5 3" xfId="297" xr:uid="{00000000-0005-0000-0000-000055000000}"/>
    <cellStyle name="40% - Accent5 4" xfId="411" xr:uid="{00000000-0005-0000-0000-000056000000}"/>
    <cellStyle name="40% - Accent5 5" xfId="26" xr:uid="{00000000-0005-0000-0000-000057000000}"/>
    <cellStyle name="40% - Accent6 2" xfId="103" xr:uid="{00000000-0005-0000-0000-000058000000}"/>
    <cellStyle name="40% - Accent6 2 2" xfId="128" xr:uid="{00000000-0005-0000-0000-000059000000}"/>
    <cellStyle name="40% - Accent6 2 3" xfId="343" xr:uid="{00000000-0005-0000-0000-00005A000000}"/>
    <cellStyle name="40% - Accent6 2 3 2" xfId="488" xr:uid="{00000000-0005-0000-0000-00005B000000}"/>
    <cellStyle name="40% - Accent6 2 4" xfId="456" xr:uid="{00000000-0005-0000-0000-00005C000000}"/>
    <cellStyle name="40% - Accent6 3" xfId="298" xr:uid="{00000000-0005-0000-0000-00005D000000}"/>
    <cellStyle name="40% - Accent6 4" xfId="412" xr:uid="{00000000-0005-0000-0000-00005E000000}"/>
    <cellStyle name="40% - Accent6 5" xfId="27" xr:uid="{00000000-0005-0000-0000-00005F000000}"/>
    <cellStyle name="60% - Accent1 2" xfId="84" xr:uid="{00000000-0005-0000-0000-000060000000}"/>
    <cellStyle name="60% - Accent1 2 2" xfId="129" xr:uid="{00000000-0005-0000-0000-000061000000}"/>
    <cellStyle name="60% - Accent1 3" xfId="299" xr:uid="{00000000-0005-0000-0000-000062000000}"/>
    <cellStyle name="60% - Accent1 4" xfId="413" xr:uid="{00000000-0005-0000-0000-000063000000}"/>
    <cellStyle name="60% - Accent1 5" xfId="28" xr:uid="{00000000-0005-0000-0000-000064000000}"/>
    <cellStyle name="60% - Accent2 2" xfId="88" xr:uid="{00000000-0005-0000-0000-000065000000}"/>
    <cellStyle name="60% - Accent2 2 2" xfId="130" xr:uid="{00000000-0005-0000-0000-000066000000}"/>
    <cellStyle name="60% - Accent2 3" xfId="300" xr:uid="{00000000-0005-0000-0000-000067000000}"/>
    <cellStyle name="60% - Accent2 4" xfId="414" xr:uid="{00000000-0005-0000-0000-000068000000}"/>
    <cellStyle name="60% - Accent2 5" xfId="29" xr:uid="{00000000-0005-0000-0000-000069000000}"/>
    <cellStyle name="60% - Accent3 2" xfId="92" xr:uid="{00000000-0005-0000-0000-00006A000000}"/>
    <cellStyle name="60% - Accent3 2 2" xfId="131" xr:uid="{00000000-0005-0000-0000-00006B000000}"/>
    <cellStyle name="60% - Accent3 3" xfId="301" xr:uid="{00000000-0005-0000-0000-00006C000000}"/>
    <cellStyle name="60% - Accent3 4" xfId="415" xr:uid="{00000000-0005-0000-0000-00006D000000}"/>
    <cellStyle name="60% - Accent3 5" xfId="30" xr:uid="{00000000-0005-0000-0000-00006E000000}"/>
    <cellStyle name="60% - Accent4 2" xfId="96" xr:uid="{00000000-0005-0000-0000-00006F000000}"/>
    <cellStyle name="60% - Accent4 2 2" xfId="132" xr:uid="{00000000-0005-0000-0000-000070000000}"/>
    <cellStyle name="60% - Accent4 3" xfId="302" xr:uid="{00000000-0005-0000-0000-000071000000}"/>
    <cellStyle name="60% - Accent4 4" xfId="416" xr:uid="{00000000-0005-0000-0000-000072000000}"/>
    <cellStyle name="60% - Accent4 5" xfId="31" xr:uid="{00000000-0005-0000-0000-000073000000}"/>
    <cellStyle name="60% - Accent5 2" xfId="100" xr:uid="{00000000-0005-0000-0000-000074000000}"/>
    <cellStyle name="60% - Accent5 2 2" xfId="133" xr:uid="{00000000-0005-0000-0000-000075000000}"/>
    <cellStyle name="60% - Accent5 3" xfId="303" xr:uid="{00000000-0005-0000-0000-000076000000}"/>
    <cellStyle name="60% - Accent5 4" xfId="417" xr:uid="{00000000-0005-0000-0000-000077000000}"/>
    <cellStyle name="60% - Accent5 5" xfId="32" xr:uid="{00000000-0005-0000-0000-000078000000}"/>
    <cellStyle name="60% - Accent6 2" xfId="104" xr:uid="{00000000-0005-0000-0000-000079000000}"/>
    <cellStyle name="60% - Accent6 2 2" xfId="134" xr:uid="{00000000-0005-0000-0000-00007A000000}"/>
    <cellStyle name="60% - Accent6 3" xfId="304" xr:uid="{00000000-0005-0000-0000-00007B000000}"/>
    <cellStyle name="60% - Accent6 4" xfId="418" xr:uid="{00000000-0005-0000-0000-00007C000000}"/>
    <cellStyle name="60% - Accent6 5" xfId="33" xr:uid="{00000000-0005-0000-0000-00007D000000}"/>
    <cellStyle name="a1" xfId="1" xr:uid="{00000000-0005-0000-0000-00007E000000}"/>
    <cellStyle name="Accent1 2" xfId="81" xr:uid="{00000000-0005-0000-0000-00007F000000}"/>
    <cellStyle name="Accent1 2 2" xfId="135" xr:uid="{00000000-0005-0000-0000-000080000000}"/>
    <cellStyle name="Accent1 3" xfId="305" xr:uid="{00000000-0005-0000-0000-000081000000}"/>
    <cellStyle name="Accent1 4" xfId="419" xr:uid="{00000000-0005-0000-0000-000082000000}"/>
    <cellStyle name="Accent1 5" xfId="35" xr:uid="{00000000-0005-0000-0000-000083000000}"/>
    <cellStyle name="Accent2 2" xfId="85" xr:uid="{00000000-0005-0000-0000-000084000000}"/>
    <cellStyle name="Accent2 2 2" xfId="136" xr:uid="{00000000-0005-0000-0000-000085000000}"/>
    <cellStyle name="Accent2 3" xfId="306" xr:uid="{00000000-0005-0000-0000-000086000000}"/>
    <cellStyle name="Accent2 4" xfId="420" xr:uid="{00000000-0005-0000-0000-000087000000}"/>
    <cellStyle name="Accent2 5" xfId="36" xr:uid="{00000000-0005-0000-0000-000088000000}"/>
    <cellStyle name="Accent3 2" xfId="89" xr:uid="{00000000-0005-0000-0000-000089000000}"/>
    <cellStyle name="Accent3 2 2" xfId="137" xr:uid="{00000000-0005-0000-0000-00008A000000}"/>
    <cellStyle name="Accent3 3" xfId="307" xr:uid="{00000000-0005-0000-0000-00008B000000}"/>
    <cellStyle name="Accent3 4" xfId="421" xr:uid="{00000000-0005-0000-0000-00008C000000}"/>
    <cellStyle name="Accent3 5" xfId="37" xr:uid="{00000000-0005-0000-0000-00008D000000}"/>
    <cellStyle name="Accent4 2" xfId="93" xr:uid="{00000000-0005-0000-0000-00008E000000}"/>
    <cellStyle name="Accent4 2 2" xfId="138" xr:uid="{00000000-0005-0000-0000-00008F000000}"/>
    <cellStyle name="Accent4 3" xfId="308" xr:uid="{00000000-0005-0000-0000-000090000000}"/>
    <cellStyle name="Accent4 4" xfId="422" xr:uid="{00000000-0005-0000-0000-000091000000}"/>
    <cellStyle name="Accent4 5" xfId="38" xr:uid="{00000000-0005-0000-0000-000092000000}"/>
    <cellStyle name="Accent5 2" xfId="97" xr:uid="{00000000-0005-0000-0000-000093000000}"/>
    <cellStyle name="Accent5 2 2" xfId="139" xr:uid="{00000000-0005-0000-0000-000094000000}"/>
    <cellStyle name="Accent5 3" xfId="309" xr:uid="{00000000-0005-0000-0000-000095000000}"/>
    <cellStyle name="Accent5 4" xfId="423" xr:uid="{00000000-0005-0000-0000-000096000000}"/>
    <cellStyle name="Accent5 5" xfId="39" xr:uid="{00000000-0005-0000-0000-000097000000}"/>
    <cellStyle name="Accent6 2" xfId="101" xr:uid="{00000000-0005-0000-0000-000098000000}"/>
    <cellStyle name="Accent6 2 2" xfId="140" xr:uid="{00000000-0005-0000-0000-000099000000}"/>
    <cellStyle name="Accent6 3" xfId="310" xr:uid="{00000000-0005-0000-0000-00009A000000}"/>
    <cellStyle name="Accent6 4" xfId="424" xr:uid="{00000000-0005-0000-0000-00009B000000}"/>
    <cellStyle name="Accent6 5" xfId="40" xr:uid="{00000000-0005-0000-0000-00009C000000}"/>
    <cellStyle name="Bad 2" xfId="70" xr:uid="{00000000-0005-0000-0000-00009D000000}"/>
    <cellStyle name="Bad 2 2" xfId="141" xr:uid="{00000000-0005-0000-0000-00009E000000}"/>
    <cellStyle name="Bad 3" xfId="311" xr:uid="{00000000-0005-0000-0000-00009F000000}"/>
    <cellStyle name="Bad 4" xfId="425" xr:uid="{00000000-0005-0000-0000-0000A0000000}"/>
    <cellStyle name="Bad 5" xfId="41" xr:uid="{00000000-0005-0000-0000-0000A1000000}"/>
    <cellStyle name="Calculation 2" xfId="74" xr:uid="{00000000-0005-0000-0000-0000A2000000}"/>
    <cellStyle name="Calculation 2 2" xfId="188" xr:uid="{00000000-0005-0000-0000-0000A3000000}"/>
    <cellStyle name="Calculation 2 2 2" xfId="229" xr:uid="{00000000-0005-0000-0000-0000A4000000}"/>
    <cellStyle name="Calculation 2 2 2 2" xfId="238" xr:uid="{00000000-0005-0000-0000-0000A5000000}"/>
    <cellStyle name="Calculation 2 2 2 2 2" xfId="273" xr:uid="{00000000-0005-0000-0000-0000A6000000}"/>
    <cellStyle name="Calculation 2 2 2 2 2 2" xfId="387" xr:uid="{00000000-0005-0000-0000-0000A7000000}"/>
    <cellStyle name="Calculation 2 2 2 2 2 2 2" xfId="567" xr:uid="{00000000-0005-0000-0000-0000A8000000}"/>
    <cellStyle name="Calculation 2 2 2 2 2 2 3" xfId="681" xr:uid="{00000000-0005-0000-0000-0000A9000000}"/>
    <cellStyle name="Calculation 2 2 2 2 2 3" xfId="523" xr:uid="{00000000-0005-0000-0000-0000AA000000}"/>
    <cellStyle name="Calculation 2 2 2 2 2 4" xfId="559" xr:uid="{00000000-0005-0000-0000-0000AB000000}"/>
    <cellStyle name="Calculation 2 2 2 2 3" xfId="717" xr:uid="{00000000-0005-0000-0000-0000AC000000}"/>
    <cellStyle name="Calculation 2 2 2 2 4" xfId="759" xr:uid="{00000000-0005-0000-0000-0000AD000000}"/>
    <cellStyle name="Calculation 2 2 2 3" xfId="248" xr:uid="{00000000-0005-0000-0000-0000AE000000}"/>
    <cellStyle name="Calculation 2 2 2 3 2" xfId="283" xr:uid="{00000000-0005-0000-0000-0000AF000000}"/>
    <cellStyle name="Calculation 2 2 2 3 2 2" xfId="397" xr:uid="{00000000-0005-0000-0000-0000B0000000}"/>
    <cellStyle name="Calculation 2 2 2 3 2 2 2" xfId="562" xr:uid="{00000000-0005-0000-0000-0000B1000000}"/>
    <cellStyle name="Calculation 2 2 2 3 2 2 3" xfId="673" xr:uid="{00000000-0005-0000-0000-0000B2000000}"/>
    <cellStyle name="Calculation 2 2 2 3 2 3" xfId="727" xr:uid="{00000000-0005-0000-0000-0000B3000000}"/>
    <cellStyle name="Calculation 2 2 2 3 2 4" xfId="763" xr:uid="{00000000-0005-0000-0000-0000B4000000}"/>
    <cellStyle name="Calculation 2 2 2 3 3" xfId="715" xr:uid="{00000000-0005-0000-0000-0000B5000000}"/>
    <cellStyle name="Calculation 2 2 2 3 4" xfId="757" xr:uid="{00000000-0005-0000-0000-0000B6000000}"/>
    <cellStyle name="Calculation 2 2 2 4" xfId="268" xr:uid="{00000000-0005-0000-0000-0000B7000000}"/>
    <cellStyle name="Calculation 2 2 2 4 2" xfId="382" xr:uid="{00000000-0005-0000-0000-0000B8000000}"/>
    <cellStyle name="Calculation 2 2 2 4 2 2" xfId="515" xr:uid="{00000000-0005-0000-0000-0000B9000000}"/>
    <cellStyle name="Calculation 2 2 2 4 2 3" xfId="578" xr:uid="{00000000-0005-0000-0000-0000BA000000}"/>
    <cellStyle name="Calculation 2 2 2 4 3" xfId="613" xr:uid="{00000000-0005-0000-0000-0000BB000000}"/>
    <cellStyle name="Calculation 2 2 2 4 4" xfId="552" xr:uid="{00000000-0005-0000-0000-0000BC000000}"/>
    <cellStyle name="Calculation 2 2 2 5" xfId="647" xr:uid="{00000000-0005-0000-0000-0000BD000000}"/>
    <cellStyle name="Calculation 2 2 2 6" xfId="736" xr:uid="{00000000-0005-0000-0000-0000BE000000}"/>
    <cellStyle name="Calculation 2 2 3" xfId="224" xr:uid="{00000000-0005-0000-0000-0000BF000000}"/>
    <cellStyle name="Calculation 2 2 3 2" xfId="243" xr:uid="{00000000-0005-0000-0000-0000C0000000}"/>
    <cellStyle name="Calculation 2 2 3 2 2" xfId="278" xr:uid="{00000000-0005-0000-0000-0000C1000000}"/>
    <cellStyle name="Calculation 2 2 3 2 2 2" xfId="392" xr:uid="{00000000-0005-0000-0000-0000C2000000}"/>
    <cellStyle name="Calculation 2 2 3 2 2 2 2" xfId="565" xr:uid="{00000000-0005-0000-0000-0000C3000000}"/>
    <cellStyle name="Calculation 2 2 3 2 2 2 3" xfId="587" xr:uid="{00000000-0005-0000-0000-0000C4000000}"/>
    <cellStyle name="Calculation 2 2 3 2 2 3" xfId="522" xr:uid="{00000000-0005-0000-0000-0000C5000000}"/>
    <cellStyle name="Calculation 2 2 3 2 2 4" xfId="737" xr:uid="{00000000-0005-0000-0000-0000C6000000}"/>
    <cellStyle name="Calculation 2 2 3 2 3" xfId="716" xr:uid="{00000000-0005-0000-0000-0000C7000000}"/>
    <cellStyle name="Calculation 2 2 3 2 4" xfId="758" xr:uid="{00000000-0005-0000-0000-0000C8000000}"/>
    <cellStyle name="Calculation 2 2 3 3" xfId="260" xr:uid="{00000000-0005-0000-0000-0000C9000000}"/>
    <cellStyle name="Calculation 2 2 3 3 2" xfId="374" xr:uid="{00000000-0005-0000-0000-0000CA000000}"/>
    <cellStyle name="Calculation 2 2 3 3 2 2" xfId="659" xr:uid="{00000000-0005-0000-0000-0000CB000000}"/>
    <cellStyle name="Calculation 2 2 3 3 2 3" xfId="679" xr:uid="{00000000-0005-0000-0000-0000CC000000}"/>
    <cellStyle name="Calculation 2 2 3 3 3" xfId="596" xr:uid="{00000000-0005-0000-0000-0000CD000000}"/>
    <cellStyle name="Calculation 2 2 3 3 4" xfId="700" xr:uid="{00000000-0005-0000-0000-0000CE000000}"/>
    <cellStyle name="Calculation 2 2 3 4" xfId="631" xr:uid="{00000000-0005-0000-0000-0000CF000000}"/>
    <cellStyle name="Calculation 2 2 3 5" xfId="615" xr:uid="{00000000-0005-0000-0000-0000D0000000}"/>
    <cellStyle name="Calculation 2 2 4" xfId="233" xr:uid="{00000000-0005-0000-0000-0000D1000000}"/>
    <cellStyle name="Calculation 2 2 4 2" xfId="265" xr:uid="{00000000-0005-0000-0000-0000D2000000}"/>
    <cellStyle name="Calculation 2 2 4 2 2" xfId="379" xr:uid="{00000000-0005-0000-0000-0000D3000000}"/>
    <cellStyle name="Calculation 2 2 4 2 2 2" xfId="658" xr:uid="{00000000-0005-0000-0000-0000D4000000}"/>
    <cellStyle name="Calculation 2 2 4 2 2 3" xfId="605" xr:uid="{00000000-0005-0000-0000-0000D5000000}"/>
    <cellStyle name="Calculation 2 2 4 2 3" xfId="595" xr:uid="{00000000-0005-0000-0000-0000D6000000}"/>
    <cellStyle name="Calculation 2 2 4 2 4" xfId="534" xr:uid="{00000000-0005-0000-0000-0000D7000000}"/>
    <cellStyle name="Calculation 2 2 4 3" xfId="628" xr:uid="{00000000-0005-0000-0000-0000D8000000}"/>
    <cellStyle name="Calculation 2 2 4 4" xfId="650" xr:uid="{00000000-0005-0000-0000-0000D9000000}"/>
    <cellStyle name="Calculation 2 2 5" xfId="253" xr:uid="{00000000-0005-0000-0000-0000DA000000}"/>
    <cellStyle name="Calculation 2 2 5 2" xfId="367" xr:uid="{00000000-0005-0000-0000-0000DB000000}"/>
    <cellStyle name="Calculation 2 2 5 2 2" xfId="518" xr:uid="{00000000-0005-0000-0000-0000DC000000}"/>
    <cellStyle name="Calculation 2 2 5 2 3" xfId="549" xr:uid="{00000000-0005-0000-0000-0000DD000000}"/>
    <cellStyle name="Calculation 2 2 5 3" xfId="714" xr:uid="{00000000-0005-0000-0000-0000DE000000}"/>
    <cellStyle name="Calculation 2 2 5 4" xfId="756" xr:uid="{00000000-0005-0000-0000-0000DF000000}"/>
    <cellStyle name="Calculation 2 2 6" xfId="535" xr:uid="{00000000-0005-0000-0000-0000E0000000}"/>
    <cellStyle name="Calculation 2 2 7" xfId="651" xr:uid="{00000000-0005-0000-0000-0000E1000000}"/>
    <cellStyle name="Calculation 2 3" xfId="142" xr:uid="{00000000-0005-0000-0000-0000E2000000}"/>
    <cellStyle name="Calculation 2 3 2" xfId="345" xr:uid="{00000000-0005-0000-0000-0000E3000000}"/>
    <cellStyle name="Calculation 2 3 2 2" xfId="612" xr:uid="{00000000-0005-0000-0000-0000E4000000}"/>
    <cellStyle name="Calculation 2 3 2 3" xfId="603" xr:uid="{00000000-0005-0000-0000-0000E5000000}"/>
    <cellStyle name="Calculation 2 3 3" xfId="724" xr:uid="{00000000-0005-0000-0000-0000E6000000}"/>
    <cellStyle name="Calculation 2 3 4" xfId="762" xr:uid="{00000000-0005-0000-0000-0000E7000000}"/>
    <cellStyle name="Calculation 3" xfId="312" xr:uid="{00000000-0005-0000-0000-0000E8000000}"/>
    <cellStyle name="Calculation 3 2" xfId="591" xr:uid="{00000000-0005-0000-0000-0000E9000000}"/>
    <cellStyle name="Calculation 3 3" xfId="721" xr:uid="{00000000-0005-0000-0000-0000EA000000}"/>
    <cellStyle name="Calculation 4" xfId="426" xr:uid="{00000000-0005-0000-0000-0000EB000000}"/>
    <cellStyle name="Calculation 4 2" xfId="676" xr:uid="{00000000-0005-0000-0000-0000EC000000}"/>
    <cellStyle name="Calculation 4 3" xfId="593" xr:uid="{00000000-0005-0000-0000-0000ED000000}"/>
    <cellStyle name="Calculation 5" xfId="42" xr:uid="{00000000-0005-0000-0000-0000EE000000}"/>
    <cellStyle name="Calculation 6" xfId="630" xr:uid="{00000000-0005-0000-0000-0000EF000000}"/>
    <cellStyle name="Calculation 7" xfId="621" xr:uid="{00000000-0005-0000-0000-0000F0000000}"/>
    <cellStyle name="Check Cell 2" xfId="76" xr:uid="{00000000-0005-0000-0000-0000F1000000}"/>
    <cellStyle name="Check Cell 2 2" xfId="143" xr:uid="{00000000-0005-0000-0000-0000F2000000}"/>
    <cellStyle name="Check Cell 3" xfId="313" xr:uid="{00000000-0005-0000-0000-0000F3000000}"/>
    <cellStyle name="Check Cell 4" xfId="427" xr:uid="{00000000-0005-0000-0000-0000F4000000}"/>
    <cellStyle name="Check Cell 5" xfId="43" xr:uid="{00000000-0005-0000-0000-0000F5000000}"/>
    <cellStyle name="Comma" xfId="2" builtinId="3"/>
    <cellStyle name="Comma [0] 2" xfId="111" xr:uid="{00000000-0005-0000-0000-0000F7000000}"/>
    <cellStyle name="Comma [0] 2 2" xfId="145" xr:uid="{00000000-0005-0000-0000-0000F8000000}"/>
    <cellStyle name="Comma [0] 2 3" xfId="146" xr:uid="{00000000-0005-0000-0000-0000F9000000}"/>
    <cellStyle name="Comma [0] 2 3 2" xfId="147" xr:uid="{00000000-0005-0000-0000-0000FA000000}"/>
    <cellStyle name="Comma [0] 2 4" xfId="144" xr:uid="{00000000-0005-0000-0000-0000FB000000}"/>
    <cellStyle name="Comma [0] 3" xfId="116" xr:uid="{00000000-0005-0000-0000-0000FC000000}"/>
    <cellStyle name="Comma 10" xfId="197" xr:uid="{00000000-0005-0000-0000-0000FD000000}"/>
    <cellStyle name="Comma 11" xfId="200" xr:uid="{00000000-0005-0000-0000-0000FE000000}"/>
    <cellStyle name="Comma 12" xfId="201" xr:uid="{00000000-0005-0000-0000-0000FF000000}"/>
    <cellStyle name="Comma 13" xfId="202" xr:uid="{00000000-0005-0000-0000-000000010000}"/>
    <cellStyle name="Comma 14" xfId="206" xr:uid="{00000000-0005-0000-0000-000001010000}"/>
    <cellStyle name="Comma 15" xfId="211" xr:uid="{00000000-0005-0000-0000-000002010000}"/>
    <cellStyle name="Comma 16" xfId="220" xr:uid="{00000000-0005-0000-0000-000003010000}"/>
    <cellStyle name="Comma 17" xfId="221" xr:uid="{00000000-0005-0000-0000-000004010000}"/>
    <cellStyle name="Comma 18" xfId="235" xr:uid="{00000000-0005-0000-0000-000005010000}"/>
    <cellStyle name="Comma 19" xfId="234" xr:uid="{00000000-0005-0000-0000-000006010000}"/>
    <cellStyle name="Comma 2" xfId="3" xr:uid="{00000000-0005-0000-0000-000007010000}"/>
    <cellStyle name="Comma 2 2" xfId="15" xr:uid="{00000000-0005-0000-0000-000008010000}"/>
    <cellStyle name="Comma 2 2 2" xfId="184" xr:uid="{00000000-0005-0000-0000-000009010000}"/>
    <cellStyle name="Comma 2 2 3" xfId="198" xr:uid="{00000000-0005-0000-0000-00000A010000}"/>
    <cellStyle name="Comma 2 2 4" xfId="148" xr:uid="{00000000-0005-0000-0000-00000B010000}"/>
    <cellStyle name="Comma 2 3" xfId="149" xr:uid="{00000000-0005-0000-0000-00000C010000}"/>
    <cellStyle name="Comma 2 3 2" xfId="150" xr:uid="{00000000-0005-0000-0000-00000D010000}"/>
    <cellStyle name="Comma 2 4" xfId="151" xr:uid="{00000000-0005-0000-0000-00000E010000}"/>
    <cellStyle name="Comma 2 5" xfId="181" xr:uid="{00000000-0005-0000-0000-00000F010000}"/>
    <cellStyle name="Comma 20" xfId="314" xr:uid="{00000000-0005-0000-0000-000010010000}"/>
    <cellStyle name="Comma 21" xfId="428" xr:uid="{00000000-0005-0000-0000-000011010000}"/>
    <cellStyle name="Comma 22" xfId="505" xr:uid="{00000000-0005-0000-0000-000012010000}"/>
    <cellStyle name="Comma 23" xfId="506" xr:uid="{00000000-0005-0000-0000-000013010000}"/>
    <cellStyle name="Comma 24" xfId="508" xr:uid="{00000000-0005-0000-0000-000014010000}"/>
    <cellStyle name="Comma 25" xfId="509" xr:uid="{00000000-0005-0000-0000-000015010000}"/>
    <cellStyle name="Comma 26" xfId="474" xr:uid="{00000000-0005-0000-0000-000016010000}"/>
    <cellStyle name="Comma 27" xfId="468" xr:uid="{00000000-0005-0000-0000-000017010000}"/>
    <cellStyle name="Comma 3" xfId="4" xr:uid="{00000000-0005-0000-0000-000018010000}"/>
    <cellStyle name="Comma 3 2" xfId="13" xr:uid="{00000000-0005-0000-0000-000019010000}"/>
    <cellStyle name="Comma 3 2 2" xfId="108" xr:uid="{00000000-0005-0000-0000-00001A010000}"/>
    <cellStyle name="Comma 4" xfId="45" xr:uid="{00000000-0005-0000-0000-00001B010000}"/>
    <cellStyle name="Comma 4 2" xfId="152" xr:uid="{00000000-0005-0000-0000-00001C010000}"/>
    <cellStyle name="Comma 4 3" xfId="205" xr:uid="{00000000-0005-0000-0000-00001D010000}"/>
    <cellStyle name="Comma 4 4" xfId="208" xr:uid="{00000000-0005-0000-0000-00001E010000}"/>
    <cellStyle name="Comma 4 5" xfId="115" xr:uid="{00000000-0005-0000-0000-00001F010000}"/>
    <cellStyle name="Comma 5" xfId="5" xr:uid="{00000000-0005-0000-0000-000020010000}"/>
    <cellStyle name="Comma 5 2" xfId="6" xr:uid="{00000000-0005-0000-0000-000021010000}"/>
    <cellStyle name="Comma 6" xfId="117" xr:uid="{00000000-0005-0000-0000-000022010000}"/>
    <cellStyle name="Comma 7" xfId="183" xr:uid="{00000000-0005-0000-0000-000023010000}"/>
    <cellStyle name="Comma 8" xfId="182" xr:uid="{00000000-0005-0000-0000-000024010000}"/>
    <cellStyle name="Comma 9" xfId="194" xr:uid="{00000000-0005-0000-0000-000025010000}"/>
    <cellStyle name="Explanatory Text 2" xfId="79" xr:uid="{00000000-0005-0000-0000-000026010000}"/>
    <cellStyle name="Explanatory Text 2 2" xfId="153" xr:uid="{00000000-0005-0000-0000-000027010000}"/>
    <cellStyle name="Explanatory Text 3" xfId="315" xr:uid="{00000000-0005-0000-0000-000028010000}"/>
    <cellStyle name="Explanatory Text 4" xfId="429" xr:uid="{00000000-0005-0000-0000-000029010000}"/>
    <cellStyle name="Explanatory Text 5" xfId="46" xr:uid="{00000000-0005-0000-0000-00002A010000}"/>
    <cellStyle name="Good 2" xfId="69" xr:uid="{00000000-0005-0000-0000-00002B010000}"/>
    <cellStyle name="Good 2 2" xfId="154" xr:uid="{00000000-0005-0000-0000-00002C010000}"/>
    <cellStyle name="Good 3" xfId="316" xr:uid="{00000000-0005-0000-0000-00002D010000}"/>
    <cellStyle name="Good 4" xfId="430" xr:uid="{00000000-0005-0000-0000-00002E010000}"/>
    <cellStyle name="Good 5" xfId="47" xr:uid="{00000000-0005-0000-0000-00002F010000}"/>
    <cellStyle name="Heading 1 2" xfId="65" xr:uid="{00000000-0005-0000-0000-000030010000}"/>
    <cellStyle name="Heading 1 2 2" xfId="155" xr:uid="{00000000-0005-0000-0000-000031010000}"/>
    <cellStyle name="Heading 1 3" xfId="317" xr:uid="{00000000-0005-0000-0000-000032010000}"/>
    <cellStyle name="Heading 1 4" xfId="431" xr:uid="{00000000-0005-0000-0000-000033010000}"/>
    <cellStyle name="Heading 1 5" xfId="48" xr:uid="{00000000-0005-0000-0000-000034010000}"/>
    <cellStyle name="Heading 2 2" xfId="66" xr:uid="{00000000-0005-0000-0000-000035010000}"/>
    <cellStyle name="Heading 2 2 2" xfId="156" xr:uid="{00000000-0005-0000-0000-000036010000}"/>
    <cellStyle name="Heading 2 3" xfId="318" xr:uid="{00000000-0005-0000-0000-000037010000}"/>
    <cellStyle name="Heading 2 4" xfId="432" xr:uid="{00000000-0005-0000-0000-000038010000}"/>
    <cellStyle name="Heading 2 5" xfId="49" xr:uid="{00000000-0005-0000-0000-000039010000}"/>
    <cellStyle name="Heading 3 2" xfId="67" xr:uid="{00000000-0005-0000-0000-00003A010000}"/>
    <cellStyle name="Heading 3 2 2" xfId="157" xr:uid="{00000000-0005-0000-0000-00003B010000}"/>
    <cellStyle name="Heading 3 3" xfId="319" xr:uid="{00000000-0005-0000-0000-00003C010000}"/>
    <cellStyle name="Heading 3 4" xfId="433" xr:uid="{00000000-0005-0000-0000-00003D010000}"/>
    <cellStyle name="Heading 3 5" xfId="50" xr:uid="{00000000-0005-0000-0000-00003E010000}"/>
    <cellStyle name="Heading 4 2" xfId="68" xr:uid="{00000000-0005-0000-0000-00003F010000}"/>
    <cellStyle name="Heading 4 2 2" xfId="158" xr:uid="{00000000-0005-0000-0000-000040010000}"/>
    <cellStyle name="Heading 4 3" xfId="320" xr:uid="{00000000-0005-0000-0000-000041010000}"/>
    <cellStyle name="Heading 4 4" xfId="434" xr:uid="{00000000-0005-0000-0000-000042010000}"/>
    <cellStyle name="Heading 4 5" xfId="51" xr:uid="{00000000-0005-0000-0000-000043010000}"/>
    <cellStyle name="Input 2" xfId="72" xr:uid="{00000000-0005-0000-0000-000044010000}"/>
    <cellStyle name="Input 2 2" xfId="187" xr:uid="{00000000-0005-0000-0000-000045010000}"/>
    <cellStyle name="Input 2 2 2" xfId="228" xr:uid="{00000000-0005-0000-0000-000046010000}"/>
    <cellStyle name="Input 2 2 2 2" xfId="237" xr:uid="{00000000-0005-0000-0000-000047010000}"/>
    <cellStyle name="Input 2 2 2 2 2" xfId="272" xr:uid="{00000000-0005-0000-0000-000048010000}"/>
    <cellStyle name="Input 2 2 2 2 2 2" xfId="386" xr:uid="{00000000-0005-0000-0000-000049010000}"/>
    <cellStyle name="Input 2 2 2 2 2 2 2" xfId="582" xr:uid="{00000000-0005-0000-0000-00004A010000}"/>
    <cellStyle name="Input 2 2 2 2 2 2 3" xfId="675" xr:uid="{00000000-0005-0000-0000-00004B010000}"/>
    <cellStyle name="Input 2 2 2 2 2 3" xfId="536" xr:uid="{00000000-0005-0000-0000-00004C010000}"/>
    <cellStyle name="Input 2 2 2 2 2 4" xfId="708" xr:uid="{00000000-0005-0000-0000-00004D010000}"/>
    <cellStyle name="Input 2 2 2 2 3" xfId="530" xr:uid="{00000000-0005-0000-0000-00004E010000}"/>
    <cellStyle name="Input 2 2 2 2 4" xfId="654" xr:uid="{00000000-0005-0000-0000-00004F010000}"/>
    <cellStyle name="Input 2 2 2 3" xfId="247" xr:uid="{00000000-0005-0000-0000-000050010000}"/>
    <cellStyle name="Input 2 2 2 3 2" xfId="282" xr:uid="{00000000-0005-0000-0000-000051010000}"/>
    <cellStyle name="Input 2 2 2 3 2 2" xfId="396" xr:uid="{00000000-0005-0000-0000-000052010000}"/>
    <cellStyle name="Input 2 2 2 3 2 2 2" xfId="580" xr:uid="{00000000-0005-0000-0000-000053010000}"/>
    <cellStyle name="Input 2 2 2 3 2 2 3" xfId="571" xr:uid="{00000000-0005-0000-0000-000054010000}"/>
    <cellStyle name="Input 2 2 2 3 2 3" xfId="722" xr:uid="{00000000-0005-0000-0000-000055010000}"/>
    <cellStyle name="Input 2 2 2 3 2 4" xfId="760" xr:uid="{00000000-0005-0000-0000-000056010000}"/>
    <cellStyle name="Input 2 2 2 3 3" xfId="528" xr:uid="{00000000-0005-0000-0000-000057010000}"/>
    <cellStyle name="Input 2 2 2 3 4" xfId="686" xr:uid="{00000000-0005-0000-0000-000058010000}"/>
    <cellStyle name="Input 2 2 2 4" xfId="267" xr:uid="{00000000-0005-0000-0000-000059010000}"/>
    <cellStyle name="Input 2 2 2 4 2" xfId="381" xr:uid="{00000000-0005-0000-0000-00005A010000}"/>
    <cellStyle name="Input 2 2 2 4 2 2" xfId="553" xr:uid="{00000000-0005-0000-0000-00005B010000}"/>
    <cellStyle name="Input 2 2 2 4 2 3" xfId="627" xr:uid="{00000000-0005-0000-0000-00005C010000}"/>
    <cellStyle name="Input 2 2 2 4 3" xfId="524" xr:uid="{00000000-0005-0000-0000-00005D010000}"/>
    <cellStyle name="Input 2 2 2 4 4" xfId="564" xr:uid="{00000000-0005-0000-0000-00005E010000}"/>
    <cellStyle name="Input 2 2 2 5" xfId="696" xr:uid="{00000000-0005-0000-0000-00005F010000}"/>
    <cellStyle name="Input 2 2 2 6" xfId="744" xr:uid="{00000000-0005-0000-0000-000060010000}"/>
    <cellStyle name="Input 2 2 3" xfId="225" xr:uid="{00000000-0005-0000-0000-000061010000}"/>
    <cellStyle name="Input 2 2 3 2" xfId="244" xr:uid="{00000000-0005-0000-0000-000062010000}"/>
    <cellStyle name="Input 2 2 3 2 2" xfId="279" xr:uid="{00000000-0005-0000-0000-000063010000}"/>
    <cellStyle name="Input 2 2 3 2 2 2" xfId="393" xr:uid="{00000000-0005-0000-0000-000064010000}"/>
    <cellStyle name="Input 2 2 3 2 2 2 2" xfId="512" xr:uid="{00000000-0005-0000-0000-000065010000}"/>
    <cellStyle name="Input 2 2 3 2 2 2 3" xfId="554" xr:uid="{00000000-0005-0000-0000-000066010000}"/>
    <cellStyle name="Input 2 2 3 2 2 3" xfId="570" xr:uid="{00000000-0005-0000-0000-000067010000}"/>
    <cellStyle name="Input 2 2 3 2 2 4" xfId="531" xr:uid="{00000000-0005-0000-0000-000068010000}"/>
    <cellStyle name="Input 2 2 3 2 3" xfId="667" xr:uid="{00000000-0005-0000-0000-000069010000}"/>
    <cellStyle name="Input 2 2 3 2 4" xfId="720" xr:uid="{00000000-0005-0000-0000-00006A010000}"/>
    <cellStyle name="Input 2 2 3 3" xfId="261" xr:uid="{00000000-0005-0000-0000-00006B010000}"/>
    <cellStyle name="Input 2 2 3 3 2" xfId="375" xr:uid="{00000000-0005-0000-0000-00006C010000}"/>
    <cellStyle name="Input 2 2 3 3 2 2" xfId="584" xr:uid="{00000000-0005-0000-0000-00006D010000}"/>
    <cellStyle name="Input 2 2 3 3 2 3" xfId="677" xr:uid="{00000000-0005-0000-0000-00006E010000}"/>
    <cellStyle name="Input 2 2 3 3 3" xfId="544" xr:uid="{00000000-0005-0000-0000-00006F010000}"/>
    <cellStyle name="Input 2 2 3 3 4" xfId="733" xr:uid="{00000000-0005-0000-0000-000070010000}"/>
    <cellStyle name="Input 2 2 3 4" xfId="625" xr:uid="{00000000-0005-0000-0000-000071010000}"/>
    <cellStyle name="Input 2 2 3 5" xfId="734" xr:uid="{00000000-0005-0000-0000-000072010000}"/>
    <cellStyle name="Input 2 2 4" xfId="213" xr:uid="{00000000-0005-0000-0000-000073010000}"/>
    <cellStyle name="Input 2 2 4 2" xfId="264" xr:uid="{00000000-0005-0000-0000-000074010000}"/>
    <cellStyle name="Input 2 2 4 2 2" xfId="378" xr:uid="{00000000-0005-0000-0000-000075010000}"/>
    <cellStyle name="Input 2 2 4 2 2 2" xfId="705" xr:uid="{00000000-0005-0000-0000-000076010000}"/>
    <cellStyle name="Input 2 2 4 2 2 3" xfId="750" xr:uid="{00000000-0005-0000-0000-000077010000}"/>
    <cellStyle name="Input 2 2 4 2 3" xfId="663" xr:uid="{00000000-0005-0000-0000-000078010000}"/>
    <cellStyle name="Input 2 2 4 2 4" xfId="687" xr:uid="{00000000-0005-0000-0000-000079010000}"/>
    <cellStyle name="Input 2 2 4 3" xfId="678" xr:uid="{00000000-0005-0000-0000-00007A010000}"/>
    <cellStyle name="Input 2 2 4 4" xfId="634" xr:uid="{00000000-0005-0000-0000-00007B010000}"/>
    <cellStyle name="Input 2 2 5" xfId="252" xr:uid="{00000000-0005-0000-0000-00007C010000}"/>
    <cellStyle name="Input 2 2 5 2" xfId="366" xr:uid="{00000000-0005-0000-0000-00007D010000}"/>
    <cellStyle name="Input 2 2 5 2 2" xfId="560" xr:uid="{00000000-0005-0000-0000-00007E010000}"/>
    <cellStyle name="Input 2 2 5 2 3" xfId="690" xr:uid="{00000000-0005-0000-0000-00007F010000}"/>
    <cellStyle name="Input 2 2 5 3" xfId="527" xr:uid="{00000000-0005-0000-0000-000080010000}"/>
    <cellStyle name="Input 2 2 5 4" xfId="637" xr:uid="{00000000-0005-0000-0000-000081010000}"/>
    <cellStyle name="Input 2 2 6" xfId="574" xr:uid="{00000000-0005-0000-0000-000082010000}"/>
    <cellStyle name="Input 2 2 7" xfId="607" xr:uid="{00000000-0005-0000-0000-000083010000}"/>
    <cellStyle name="Input 2 3" xfId="159" xr:uid="{00000000-0005-0000-0000-000084010000}"/>
    <cellStyle name="Input 2 3 2" xfId="346" xr:uid="{00000000-0005-0000-0000-000085010000}"/>
    <cellStyle name="Input 2 3 2 2" xfId="548" xr:uid="{00000000-0005-0000-0000-000086010000}"/>
    <cellStyle name="Input 2 3 2 3" xfId="684" xr:uid="{00000000-0005-0000-0000-000087010000}"/>
    <cellStyle name="Input 2 3 3" xfId="568" xr:uid="{00000000-0005-0000-0000-000088010000}"/>
    <cellStyle name="Input 2 3 4" xfId="632" xr:uid="{00000000-0005-0000-0000-000089010000}"/>
    <cellStyle name="Input 3" xfId="321" xr:uid="{00000000-0005-0000-0000-00008A010000}"/>
    <cellStyle name="Input 3 2" xfId="710" xr:uid="{00000000-0005-0000-0000-00008B010000}"/>
    <cellStyle name="Input 3 3" xfId="753" xr:uid="{00000000-0005-0000-0000-00008C010000}"/>
    <cellStyle name="Input 4" xfId="435" xr:uid="{00000000-0005-0000-0000-00008D010000}"/>
    <cellStyle name="Input 4 2" xfId="579" xr:uid="{00000000-0005-0000-0000-00008E010000}"/>
    <cellStyle name="Input 4 3" xfId="671" xr:uid="{00000000-0005-0000-0000-00008F010000}"/>
    <cellStyle name="Input 5" xfId="52" xr:uid="{00000000-0005-0000-0000-000090010000}"/>
    <cellStyle name="Input 6" xfId="572" xr:uid="{00000000-0005-0000-0000-000091010000}"/>
    <cellStyle name="Input 7" xfId="590" xr:uid="{00000000-0005-0000-0000-000092010000}"/>
    <cellStyle name="Linked Cell 2" xfId="75" xr:uid="{00000000-0005-0000-0000-000093010000}"/>
    <cellStyle name="Linked Cell 2 2" xfId="160" xr:uid="{00000000-0005-0000-0000-000094010000}"/>
    <cellStyle name="Linked Cell 3" xfId="322" xr:uid="{00000000-0005-0000-0000-000095010000}"/>
    <cellStyle name="Linked Cell 4" xfId="436" xr:uid="{00000000-0005-0000-0000-000096010000}"/>
    <cellStyle name="Linked Cell 5" xfId="53" xr:uid="{00000000-0005-0000-0000-000097010000}"/>
    <cellStyle name="MS_Arabic" xfId="7" xr:uid="{00000000-0005-0000-0000-000098010000}"/>
    <cellStyle name="Neutral 2" xfId="71" xr:uid="{00000000-0005-0000-0000-000099010000}"/>
    <cellStyle name="Neutral 2 2" xfId="161" xr:uid="{00000000-0005-0000-0000-00009A010000}"/>
    <cellStyle name="Neutral 3" xfId="323" xr:uid="{00000000-0005-0000-0000-00009B010000}"/>
    <cellStyle name="Neutral 4" xfId="437" xr:uid="{00000000-0005-0000-0000-00009C010000}"/>
    <cellStyle name="Neutral 5" xfId="54" xr:uid="{00000000-0005-0000-0000-00009D010000}"/>
    <cellStyle name="Normal" xfId="0" builtinId="0"/>
    <cellStyle name="Normal 10" xfId="767" xr:uid="{00000000-0005-0000-0000-00009F010000}"/>
    <cellStyle name="Normal 2" xfId="8" xr:uid="{00000000-0005-0000-0000-0000A0010000}"/>
    <cellStyle name="Normal 2 2" xfId="14" xr:uid="{00000000-0005-0000-0000-0000A1010000}"/>
    <cellStyle name="Normal 2 2 2" xfId="163" xr:uid="{00000000-0005-0000-0000-0000A2010000}"/>
    <cellStyle name="Normal 2 2 3" xfId="162" xr:uid="{00000000-0005-0000-0000-0000A3010000}"/>
    <cellStyle name="Normal 2 3" xfId="164" xr:uid="{00000000-0005-0000-0000-0000A4010000}"/>
    <cellStyle name="Normal 2 3 2" xfId="165" xr:uid="{00000000-0005-0000-0000-0000A5010000}"/>
    <cellStyle name="Normal 2 4" xfId="55" xr:uid="{00000000-0005-0000-0000-0000A6010000}"/>
    <cellStyle name="Normal 2 4 2" xfId="195" xr:uid="{00000000-0005-0000-0000-0000A7010000}"/>
    <cellStyle name="Normal 2 4 3" xfId="324" xr:uid="{00000000-0005-0000-0000-0000A8010000}"/>
    <cellStyle name="Normal 2 5" xfId="107" xr:uid="{00000000-0005-0000-0000-0000A9010000}"/>
    <cellStyle name="Normal 3" xfId="9" xr:uid="{00000000-0005-0000-0000-0000AA010000}"/>
    <cellStyle name="Normal 3 2" xfId="114" xr:uid="{00000000-0005-0000-0000-0000AB010000}"/>
    <cellStyle name="Normal 3 3" xfId="204" xr:uid="{00000000-0005-0000-0000-0000AC010000}"/>
    <cellStyle name="Normal 3 3 2" xfId="358" xr:uid="{00000000-0005-0000-0000-0000AD010000}"/>
    <cellStyle name="Normal 3 3 2 2" xfId="498" xr:uid="{00000000-0005-0000-0000-0000AE010000}"/>
    <cellStyle name="Normal 3 3 3" xfId="466" xr:uid="{00000000-0005-0000-0000-0000AF010000}"/>
    <cellStyle name="Normal 3 4" xfId="106" xr:uid="{00000000-0005-0000-0000-0000B0010000}"/>
    <cellStyle name="Normal 3 5" xfId="61" xr:uid="{00000000-0005-0000-0000-0000B1010000}"/>
    <cellStyle name="Normal 38 4" xfId="166" xr:uid="{00000000-0005-0000-0000-0000B2010000}"/>
    <cellStyle name="Normal 4" xfId="10" xr:uid="{00000000-0005-0000-0000-0000B3010000}"/>
    <cellStyle name="Normal 4 2" xfId="167" xr:uid="{00000000-0005-0000-0000-0000B4010000}"/>
    <cellStyle name="Normal 4 2 2" xfId="215" xr:uid="{00000000-0005-0000-0000-0000B5010000}"/>
    <cellStyle name="Normal 4 2 2 2" xfId="360" xr:uid="{00000000-0005-0000-0000-0000B6010000}"/>
    <cellStyle name="Normal 4 2 2 2 2" xfId="500" xr:uid="{00000000-0005-0000-0000-0000B7010000}"/>
    <cellStyle name="Normal 4 2 2 3" xfId="469" xr:uid="{00000000-0005-0000-0000-0000B8010000}"/>
    <cellStyle name="Normal 4 2 3" xfId="347" xr:uid="{00000000-0005-0000-0000-0000B9010000}"/>
    <cellStyle name="Normal 4 2 3 2" xfId="490" xr:uid="{00000000-0005-0000-0000-0000BA010000}"/>
    <cellStyle name="Normal 4 2 4" xfId="458" xr:uid="{00000000-0005-0000-0000-0000BB010000}"/>
    <cellStyle name="Normal 4 3" xfId="185" xr:uid="{00000000-0005-0000-0000-0000BC010000}"/>
    <cellStyle name="Normal 4 3 2" xfId="217" xr:uid="{00000000-0005-0000-0000-0000BD010000}"/>
    <cellStyle name="Normal 4 3 2 2" xfId="362" xr:uid="{00000000-0005-0000-0000-0000BE010000}"/>
    <cellStyle name="Normal 4 3 2 2 2" xfId="502" xr:uid="{00000000-0005-0000-0000-0000BF010000}"/>
    <cellStyle name="Normal 4 3 2 3" xfId="471" xr:uid="{00000000-0005-0000-0000-0000C0010000}"/>
    <cellStyle name="Normal 4 3 3" xfId="353" xr:uid="{00000000-0005-0000-0000-0000C1010000}"/>
    <cellStyle name="Normal 4 3 3 2" xfId="493" xr:uid="{00000000-0005-0000-0000-0000C2010000}"/>
    <cellStyle name="Normal 4 3 4" xfId="461" xr:uid="{00000000-0005-0000-0000-0000C3010000}"/>
    <cellStyle name="Normal 4 4" xfId="199" xr:uid="{00000000-0005-0000-0000-0000C4010000}"/>
    <cellStyle name="Normal 4 4 2" xfId="356" xr:uid="{00000000-0005-0000-0000-0000C5010000}"/>
    <cellStyle name="Normal 4 4 2 2" xfId="496" xr:uid="{00000000-0005-0000-0000-0000C6010000}"/>
    <cellStyle name="Normal 4 4 3" xfId="464" xr:uid="{00000000-0005-0000-0000-0000C7010000}"/>
    <cellStyle name="Normal 4 5" xfId="105" xr:uid="{00000000-0005-0000-0000-0000C8010000}"/>
    <cellStyle name="Normal 4 5 2" xfId="344" xr:uid="{00000000-0005-0000-0000-0000C9010000}"/>
    <cellStyle name="Normal 4 5 2 2" xfId="489" xr:uid="{00000000-0005-0000-0000-0000CA010000}"/>
    <cellStyle name="Normal 4 5 3" xfId="457" xr:uid="{00000000-0005-0000-0000-0000CB010000}"/>
    <cellStyle name="Normal 4 6" xfId="330" xr:uid="{00000000-0005-0000-0000-0000CC010000}"/>
    <cellStyle name="Normal 4 6 2" xfId="475" xr:uid="{00000000-0005-0000-0000-0000CD010000}"/>
    <cellStyle name="Normal 4 7" xfId="443" xr:uid="{00000000-0005-0000-0000-0000CE010000}"/>
    <cellStyle name="Normal 4 8" xfId="63" xr:uid="{00000000-0005-0000-0000-0000CF010000}"/>
    <cellStyle name="Normal 40" xfId="168" xr:uid="{00000000-0005-0000-0000-0000D0010000}"/>
    <cellStyle name="Normal 40 2" xfId="169" xr:uid="{00000000-0005-0000-0000-0000D1010000}"/>
    <cellStyle name="Normal 40 2 2" xfId="170" xr:uid="{00000000-0005-0000-0000-0000D2010000}"/>
    <cellStyle name="Normal 47" xfId="171" xr:uid="{00000000-0005-0000-0000-0000D3010000}"/>
    <cellStyle name="Normal 49" xfId="172" xr:uid="{00000000-0005-0000-0000-0000D4010000}"/>
    <cellStyle name="Normal 5" xfId="11" xr:uid="{00000000-0005-0000-0000-0000D5010000}"/>
    <cellStyle name="Normal 5 2" xfId="173" xr:uid="{00000000-0005-0000-0000-0000D6010000}"/>
    <cellStyle name="Normal 5 2 2" xfId="216" xr:uid="{00000000-0005-0000-0000-0000D7010000}"/>
    <cellStyle name="Normal 5 2 2 2" xfId="361" xr:uid="{00000000-0005-0000-0000-0000D8010000}"/>
    <cellStyle name="Normal 5 2 2 2 2" xfId="501" xr:uid="{00000000-0005-0000-0000-0000D9010000}"/>
    <cellStyle name="Normal 5 2 2 3" xfId="470" xr:uid="{00000000-0005-0000-0000-0000DA010000}"/>
    <cellStyle name="Normal 5 2 3" xfId="348" xr:uid="{00000000-0005-0000-0000-0000DB010000}"/>
    <cellStyle name="Normal 5 2 3 2" xfId="491" xr:uid="{00000000-0005-0000-0000-0000DC010000}"/>
    <cellStyle name="Normal 5 2 4" xfId="459" xr:uid="{00000000-0005-0000-0000-0000DD010000}"/>
    <cellStyle name="Normal 5 3" xfId="189" xr:uid="{00000000-0005-0000-0000-0000DE010000}"/>
    <cellStyle name="Normal 5 3 2" xfId="218" xr:uid="{00000000-0005-0000-0000-0000DF010000}"/>
    <cellStyle name="Normal 5 3 2 2" xfId="363" xr:uid="{00000000-0005-0000-0000-0000E0010000}"/>
    <cellStyle name="Normal 5 3 2 2 2" xfId="503" xr:uid="{00000000-0005-0000-0000-0000E1010000}"/>
    <cellStyle name="Normal 5 3 2 3" xfId="472" xr:uid="{00000000-0005-0000-0000-0000E2010000}"/>
    <cellStyle name="Normal 5 3 3" xfId="354" xr:uid="{00000000-0005-0000-0000-0000E3010000}"/>
    <cellStyle name="Normal 5 3 3 2" xfId="494" xr:uid="{00000000-0005-0000-0000-0000E4010000}"/>
    <cellStyle name="Normal 5 3 4" xfId="462" xr:uid="{00000000-0005-0000-0000-0000E5010000}"/>
    <cellStyle name="Normal 5 4" xfId="203" xr:uid="{00000000-0005-0000-0000-0000E6010000}"/>
    <cellStyle name="Normal 5 4 2" xfId="357" xr:uid="{00000000-0005-0000-0000-0000E7010000}"/>
    <cellStyle name="Normal 5 4 2 2" xfId="497" xr:uid="{00000000-0005-0000-0000-0000E8010000}"/>
    <cellStyle name="Normal 5 4 3" xfId="465" xr:uid="{00000000-0005-0000-0000-0000E9010000}"/>
    <cellStyle name="Normal 52" xfId="174" xr:uid="{00000000-0005-0000-0000-0000EA010000}"/>
    <cellStyle name="Normal 6" xfId="193" xr:uid="{00000000-0005-0000-0000-0000EB010000}"/>
    <cellStyle name="Normal 7" xfId="207" xr:uid="{00000000-0005-0000-0000-0000EC010000}"/>
    <cellStyle name="Normal 8" xfId="286" xr:uid="{00000000-0005-0000-0000-0000ED010000}"/>
    <cellStyle name="Normal 9" xfId="400" xr:uid="{00000000-0005-0000-0000-0000EE010000}"/>
    <cellStyle name="Normal 9 2" xfId="507" xr:uid="{00000000-0005-0000-0000-0000EF010000}"/>
    <cellStyle name="Normal_الأصلية والمناقلات" xfId="12" xr:uid="{00000000-0005-0000-0000-0000F0010000}"/>
    <cellStyle name="Note 2" xfId="78" xr:uid="{00000000-0005-0000-0000-0000F1010000}"/>
    <cellStyle name="Note 2 2" xfId="186" xr:uid="{00000000-0005-0000-0000-0000F2010000}"/>
    <cellStyle name="Note 2 2 2" xfId="227" xr:uid="{00000000-0005-0000-0000-0000F3010000}"/>
    <cellStyle name="Note 2 2 2 2" xfId="236" xr:uid="{00000000-0005-0000-0000-0000F4010000}"/>
    <cellStyle name="Note 2 2 2 2 2" xfId="271" xr:uid="{00000000-0005-0000-0000-0000F5010000}"/>
    <cellStyle name="Note 2 2 2 2 2 2" xfId="385" xr:uid="{00000000-0005-0000-0000-0000F6010000}"/>
    <cellStyle name="Note 2 2 2 2 2 2 2" xfId="657" xr:uid="{00000000-0005-0000-0000-0000F7010000}"/>
    <cellStyle name="Note 2 2 2 2 2 2 3" xfId="648" xr:uid="{00000000-0005-0000-0000-0000F8010000}"/>
    <cellStyle name="Note 2 2 2 2 2 3" xfId="576" xr:uid="{00000000-0005-0000-0000-0000F9010000}"/>
    <cellStyle name="Note 2 2 2 2 2 4" xfId="682" xr:uid="{00000000-0005-0000-0000-0000FA010000}"/>
    <cellStyle name="Note 2 2 2 2 3" xfId="546" xr:uid="{00000000-0005-0000-0000-0000FB010000}"/>
    <cellStyle name="Note 2 2 2 2 4" xfId="610" xr:uid="{00000000-0005-0000-0000-0000FC010000}"/>
    <cellStyle name="Note 2 2 2 3" xfId="246" xr:uid="{00000000-0005-0000-0000-0000FD010000}"/>
    <cellStyle name="Note 2 2 2 3 2" xfId="281" xr:uid="{00000000-0005-0000-0000-0000FE010000}"/>
    <cellStyle name="Note 2 2 2 3 2 2" xfId="395" xr:uid="{00000000-0005-0000-0000-0000FF010000}"/>
    <cellStyle name="Note 2 2 2 3 2 2 2" xfId="655" xr:uid="{00000000-0005-0000-0000-000000020000}"/>
    <cellStyle name="Note 2 2 2 3 2 2 3" xfId="556" xr:uid="{00000000-0005-0000-0000-000001020000}"/>
    <cellStyle name="Note 2 2 2 3 2 3" xfId="521" xr:uid="{00000000-0005-0000-0000-000002020000}"/>
    <cellStyle name="Note 2 2 2 3 2 4" xfId="670" xr:uid="{00000000-0005-0000-0000-000003020000}"/>
    <cellStyle name="Note 2 2 2 3 3" xfId="542" xr:uid="{00000000-0005-0000-0000-000004020000}"/>
    <cellStyle name="Note 2 2 2 3 4" xfId="563" xr:uid="{00000000-0005-0000-0000-000005020000}"/>
    <cellStyle name="Note 2 2 2 4" xfId="266" xr:uid="{00000000-0005-0000-0000-000006020000}"/>
    <cellStyle name="Note 2 2 2 4 2" xfId="380" xr:uid="{00000000-0005-0000-0000-000007020000}"/>
    <cellStyle name="Note 2 2 2 4 2 2" xfId="583" xr:uid="{00000000-0005-0000-0000-000008020000}"/>
    <cellStyle name="Note 2 2 2 4 2 3" xfId="520" xr:uid="{00000000-0005-0000-0000-000009020000}"/>
    <cellStyle name="Note 2 2 2 4 3" xfId="551" xr:uid="{00000000-0005-0000-0000-00000A020000}"/>
    <cellStyle name="Note 2 2 2 4 4" xfId="730" xr:uid="{00000000-0005-0000-0000-00000B020000}"/>
    <cellStyle name="Note 2 2 2 5" xfId="642" xr:uid="{00000000-0005-0000-0000-00000C020000}"/>
    <cellStyle name="Note 2 2 2 6" xfId="606" xr:uid="{00000000-0005-0000-0000-00000D020000}"/>
    <cellStyle name="Note 2 2 3" xfId="226" xr:uid="{00000000-0005-0000-0000-00000E020000}"/>
    <cellStyle name="Note 2 2 3 2" xfId="245" xr:uid="{00000000-0005-0000-0000-00000F020000}"/>
    <cellStyle name="Note 2 2 3 2 2" xfId="280" xr:uid="{00000000-0005-0000-0000-000010020000}"/>
    <cellStyle name="Note 2 2 3 2 2 2" xfId="394" xr:uid="{00000000-0005-0000-0000-000011020000}"/>
    <cellStyle name="Note 2 2 3 2 2 2 2" xfId="702" xr:uid="{00000000-0005-0000-0000-000012020000}"/>
    <cellStyle name="Note 2 2 3 2 2 2 3" xfId="747" xr:uid="{00000000-0005-0000-0000-000013020000}"/>
    <cellStyle name="Note 2 2 3 2 2 3" xfId="538" xr:uid="{00000000-0005-0000-0000-000014020000}"/>
    <cellStyle name="Note 2 2 3 2 2 4" xfId="569" xr:uid="{00000000-0005-0000-0000-000015020000}"/>
    <cellStyle name="Note 2 2 3 2 3" xfId="599" xr:uid="{00000000-0005-0000-0000-000016020000}"/>
    <cellStyle name="Note 2 2 3 2 4" xfId="629" xr:uid="{00000000-0005-0000-0000-000017020000}"/>
    <cellStyle name="Note 2 2 3 3" xfId="262" xr:uid="{00000000-0005-0000-0000-000018020000}"/>
    <cellStyle name="Note 2 2 3 3 2" xfId="376" xr:uid="{00000000-0005-0000-0000-000019020000}"/>
    <cellStyle name="Note 2 2 3 3 2 2" xfId="555" xr:uid="{00000000-0005-0000-0000-00001A020000}"/>
    <cellStyle name="Note 2 2 3 3 2 3" xfId="566" xr:uid="{00000000-0005-0000-0000-00001B020000}"/>
    <cellStyle name="Note 2 2 3 3 3" xfId="525" xr:uid="{00000000-0005-0000-0000-00001C020000}"/>
    <cellStyle name="Note 2 2 3 3 4" xfId="640" xr:uid="{00000000-0005-0000-0000-00001D020000}"/>
    <cellStyle name="Note 2 2 3 4" xfId="692" xr:uid="{00000000-0005-0000-0000-00001E020000}"/>
    <cellStyle name="Note 2 2 3 5" xfId="741" xr:uid="{00000000-0005-0000-0000-00001F020000}"/>
    <cellStyle name="Note 2 2 4" xfId="232" xr:uid="{00000000-0005-0000-0000-000020020000}"/>
    <cellStyle name="Note 2 2 4 2" xfId="263" xr:uid="{00000000-0005-0000-0000-000021020000}"/>
    <cellStyle name="Note 2 2 4 2 2" xfId="377" xr:uid="{00000000-0005-0000-0000-000022020000}"/>
    <cellStyle name="Note 2 2 4 2 2 2" xfId="516" xr:uid="{00000000-0005-0000-0000-000023020000}"/>
    <cellStyle name="Note 2 2 4 2 2 3" xfId="573" xr:uid="{00000000-0005-0000-0000-000024020000}"/>
    <cellStyle name="Note 2 2 4 2 3" xfId="712" xr:uid="{00000000-0005-0000-0000-000025020000}"/>
    <cellStyle name="Note 2 2 4 2 4" xfId="754" xr:uid="{00000000-0005-0000-0000-000026020000}"/>
    <cellStyle name="Note 2 2 4 3" xfId="644" xr:uid="{00000000-0005-0000-0000-000027020000}"/>
    <cellStyle name="Note 2 2 4 4" xfId="718" xr:uid="{00000000-0005-0000-0000-000028020000}"/>
    <cellStyle name="Note 2 2 5" xfId="251" xr:uid="{00000000-0005-0000-0000-000029020000}"/>
    <cellStyle name="Note 2 2 5 2" xfId="365" xr:uid="{00000000-0005-0000-0000-00002A020000}"/>
    <cellStyle name="Note 2 2 5 2 2" xfId="586" xr:uid="{00000000-0005-0000-0000-00002B020000}"/>
    <cellStyle name="Note 2 2 5 2 3" xfId="620" xr:uid="{00000000-0005-0000-0000-00002C020000}"/>
    <cellStyle name="Note 2 2 5 3" xfId="541" xr:uid="{00000000-0005-0000-0000-00002D020000}"/>
    <cellStyle name="Note 2 2 5 4" xfId="62" xr:uid="{00000000-0005-0000-0000-00002E020000}"/>
    <cellStyle name="Note 2 2 6" xfId="616" xr:uid="{00000000-0005-0000-0000-00002F020000}"/>
    <cellStyle name="Note 2 2 7" xfId="537" xr:uid="{00000000-0005-0000-0000-000030020000}"/>
    <cellStyle name="Note 2 3" xfId="175" xr:uid="{00000000-0005-0000-0000-000031020000}"/>
    <cellStyle name="Note 2 3 2" xfId="349" xr:uid="{00000000-0005-0000-0000-000032020000}"/>
    <cellStyle name="Note 2 3 2 2" xfId="662" xr:uid="{00000000-0005-0000-0000-000033020000}"/>
    <cellStyle name="Note 2 3 2 3" xfId="674" xr:uid="{00000000-0005-0000-0000-000034020000}"/>
    <cellStyle name="Note 2 3 3" xfId="723" xr:uid="{00000000-0005-0000-0000-000035020000}"/>
    <cellStyle name="Note 2 3 4" xfId="761" xr:uid="{00000000-0005-0000-0000-000036020000}"/>
    <cellStyle name="Note 2 4" xfId="331" xr:uid="{00000000-0005-0000-0000-000037020000}"/>
    <cellStyle name="Note 2 4 2" xfId="476" xr:uid="{00000000-0005-0000-0000-000038020000}"/>
    <cellStyle name="Note 2 5" xfId="444" xr:uid="{00000000-0005-0000-0000-000039020000}"/>
    <cellStyle name="Note 3" xfId="176" xr:uid="{00000000-0005-0000-0000-00003A020000}"/>
    <cellStyle name="Note 3 2" xfId="190" xr:uid="{00000000-0005-0000-0000-00003B020000}"/>
    <cellStyle name="Note 3 2 2" xfId="219" xr:uid="{00000000-0005-0000-0000-00003C020000}"/>
    <cellStyle name="Note 3 2 2 2" xfId="364" xr:uid="{00000000-0005-0000-0000-00003D020000}"/>
    <cellStyle name="Note 3 2 2 2 2" xfId="504" xr:uid="{00000000-0005-0000-0000-00003E020000}"/>
    <cellStyle name="Note 3 2 2 3" xfId="473" xr:uid="{00000000-0005-0000-0000-00003F020000}"/>
    <cellStyle name="Note 3 2 3" xfId="355" xr:uid="{00000000-0005-0000-0000-000040020000}"/>
    <cellStyle name="Note 3 2 3 2" xfId="495" xr:uid="{00000000-0005-0000-0000-000041020000}"/>
    <cellStyle name="Note 3 2 4" xfId="463" xr:uid="{00000000-0005-0000-0000-000042020000}"/>
    <cellStyle name="Note 3 3" xfId="209" xr:uid="{00000000-0005-0000-0000-000043020000}"/>
    <cellStyle name="Note 3 3 2" xfId="359" xr:uid="{00000000-0005-0000-0000-000044020000}"/>
    <cellStyle name="Note 3 3 2 2" xfId="499" xr:uid="{00000000-0005-0000-0000-000045020000}"/>
    <cellStyle name="Note 3 3 3" xfId="467" xr:uid="{00000000-0005-0000-0000-000046020000}"/>
    <cellStyle name="Note 3 4" xfId="350" xr:uid="{00000000-0005-0000-0000-000047020000}"/>
    <cellStyle name="Note 3 4 2" xfId="492" xr:uid="{00000000-0005-0000-0000-000048020000}"/>
    <cellStyle name="Note 3 5" xfId="460" xr:uid="{00000000-0005-0000-0000-000049020000}"/>
    <cellStyle name="Note 4" xfId="325" xr:uid="{00000000-0005-0000-0000-00004A020000}"/>
    <cellStyle name="Note 4 2" xfId="685" xr:uid="{00000000-0005-0000-0000-00004B020000}"/>
    <cellStyle name="Note 4 3" xfId="652" xr:uid="{00000000-0005-0000-0000-00004C020000}"/>
    <cellStyle name="Note 5" xfId="438" xr:uid="{00000000-0005-0000-0000-00004D020000}"/>
    <cellStyle name="Note 5 2" xfId="699" xr:uid="{00000000-0005-0000-0000-00004E020000}"/>
    <cellStyle name="Note 5 3" xfId="745" xr:uid="{00000000-0005-0000-0000-00004F020000}"/>
    <cellStyle name="Note 6" xfId="56" xr:uid="{00000000-0005-0000-0000-000050020000}"/>
    <cellStyle name="Note 7" xfId="688" xr:uid="{00000000-0005-0000-0000-000051020000}"/>
    <cellStyle name="Note 8" xfId="726" xr:uid="{00000000-0005-0000-0000-000052020000}"/>
    <cellStyle name="Output 2" xfId="73" xr:uid="{00000000-0005-0000-0000-000053020000}"/>
    <cellStyle name="Output 2 2" xfId="191" xr:uid="{00000000-0005-0000-0000-000054020000}"/>
    <cellStyle name="Output 2 2 2" xfId="230" xr:uid="{00000000-0005-0000-0000-000055020000}"/>
    <cellStyle name="Output 2 2 2 2" xfId="239" xr:uid="{00000000-0005-0000-0000-000056020000}"/>
    <cellStyle name="Output 2 2 2 2 2" xfId="274" xr:uid="{00000000-0005-0000-0000-000057020000}"/>
    <cellStyle name="Output 2 2 2 2 2 2" xfId="388" xr:uid="{00000000-0005-0000-0000-000058020000}"/>
    <cellStyle name="Output 2 2 2 2 2 2 2" xfId="513" xr:uid="{00000000-0005-0000-0000-000059020000}"/>
    <cellStyle name="Output 2 2 2 2 2 2 3" xfId="558" xr:uid="{00000000-0005-0000-0000-00005A020000}"/>
    <cellStyle name="Output 2 2 2 2 2 3" xfId="575" xr:uid="{00000000-0005-0000-0000-00005B020000}"/>
    <cellStyle name="Output 2 2 2 2 2 4" xfId="735" xr:uid="{00000000-0005-0000-0000-00005C020000}"/>
    <cellStyle name="Output 2 2 2 2 3" xfId="668" xr:uid="{00000000-0005-0000-0000-00005D020000}"/>
    <cellStyle name="Output 2 2 2 2 4" xfId="624" xr:uid="{00000000-0005-0000-0000-00005E020000}"/>
    <cellStyle name="Output 2 2 2 3" xfId="249" xr:uid="{00000000-0005-0000-0000-00005F020000}"/>
    <cellStyle name="Output 2 2 2 3 2" xfId="284" xr:uid="{00000000-0005-0000-0000-000060020000}"/>
    <cellStyle name="Output 2 2 2 3 2 2" xfId="398" xr:uid="{00000000-0005-0000-0000-000061020000}"/>
    <cellStyle name="Output 2 2 2 3 2 2 2" xfId="511" xr:uid="{00000000-0005-0000-0000-000062020000}"/>
    <cellStyle name="Output 2 2 2 3 2 2 3" xfId="533" xr:uid="{00000000-0005-0000-0000-000063020000}"/>
    <cellStyle name="Output 2 2 2 3 2 3" xfId="740" xr:uid="{00000000-0005-0000-0000-000064020000}"/>
    <cellStyle name="Output 2 2 2 3 2 4" xfId="766" xr:uid="{00000000-0005-0000-0000-000065020000}"/>
    <cellStyle name="Output 2 2 2 3 3" xfId="666" xr:uid="{00000000-0005-0000-0000-000066020000}"/>
    <cellStyle name="Output 2 2 2 3 4" xfId="719" xr:uid="{00000000-0005-0000-0000-000067020000}"/>
    <cellStyle name="Output 2 2 2 4" xfId="269" xr:uid="{00000000-0005-0000-0000-000068020000}"/>
    <cellStyle name="Output 2 2 2 4 2" xfId="383" xr:uid="{00000000-0005-0000-0000-000069020000}"/>
    <cellStyle name="Output 2 2 2 4 2 2" xfId="514" xr:uid="{00000000-0005-0000-0000-00006A020000}"/>
    <cellStyle name="Output 2 2 2 4 2 3" xfId="589" xr:uid="{00000000-0005-0000-0000-00006B020000}"/>
    <cellStyle name="Output 2 2 2 4 3" xfId="608" xr:uid="{00000000-0005-0000-0000-00006C020000}"/>
    <cellStyle name="Output 2 2 2 4 4" xfId="672" xr:uid="{00000000-0005-0000-0000-00006D020000}"/>
    <cellStyle name="Output 2 2 2 5" xfId="633" xr:uid="{00000000-0005-0000-0000-00006E020000}"/>
    <cellStyle name="Output 2 2 2 6" xfId="643" xr:uid="{00000000-0005-0000-0000-00006F020000}"/>
    <cellStyle name="Output 2 2 3" xfId="223" xr:uid="{00000000-0005-0000-0000-000070020000}"/>
    <cellStyle name="Output 2 2 3 2" xfId="242" xr:uid="{00000000-0005-0000-0000-000071020000}"/>
    <cellStyle name="Output 2 2 3 2 2" xfId="277" xr:uid="{00000000-0005-0000-0000-000072020000}"/>
    <cellStyle name="Output 2 2 3 2 2 2" xfId="391" xr:uid="{00000000-0005-0000-0000-000073020000}"/>
    <cellStyle name="Output 2 2 3 2 2 2 2" xfId="581" xr:uid="{00000000-0005-0000-0000-000074020000}"/>
    <cellStyle name="Output 2 2 3 2 2 2 3" xfId="547" xr:uid="{00000000-0005-0000-0000-000075020000}"/>
    <cellStyle name="Output 2 2 3 2 2 3" xfId="594" xr:uid="{00000000-0005-0000-0000-000076020000}"/>
    <cellStyle name="Output 2 2 3 2 2 4" xfId="649" xr:uid="{00000000-0005-0000-0000-000077020000}"/>
    <cellStyle name="Output 2 2 3 2 3" xfId="529" xr:uid="{00000000-0005-0000-0000-000078020000}"/>
    <cellStyle name="Output 2 2 3 2 4" xfId="577" xr:uid="{00000000-0005-0000-0000-000079020000}"/>
    <cellStyle name="Output 2 2 3 3" xfId="259" xr:uid="{00000000-0005-0000-0000-00007A020000}"/>
    <cellStyle name="Output 2 2 3 3 2" xfId="373" xr:uid="{00000000-0005-0000-0000-00007B020000}"/>
    <cellStyle name="Output 2 2 3 3 2 2" xfId="706" xr:uid="{00000000-0005-0000-0000-00007C020000}"/>
    <cellStyle name="Output 2 2 3 3 2 3" xfId="751" xr:uid="{00000000-0005-0000-0000-00007D020000}"/>
    <cellStyle name="Output 2 2 3 3 3" xfId="664" xr:uid="{00000000-0005-0000-0000-00007E020000}"/>
    <cellStyle name="Output 2 2 3 3 4" xfId="510" xr:uid="{00000000-0005-0000-0000-00007F020000}"/>
    <cellStyle name="Output 2 2 3 4" xfId="646" xr:uid="{00000000-0005-0000-0000-000080020000}"/>
    <cellStyle name="Output 2 2 3 5" xfId="34" xr:uid="{00000000-0005-0000-0000-000081020000}"/>
    <cellStyle name="Output 2 2 4" xfId="212" xr:uid="{00000000-0005-0000-0000-000082020000}"/>
    <cellStyle name="Output 2 2 4 2" xfId="256" xr:uid="{00000000-0005-0000-0000-000083020000}"/>
    <cellStyle name="Output 2 2 4 2 2" xfId="370" xr:uid="{00000000-0005-0000-0000-000084020000}"/>
    <cellStyle name="Output 2 2 4 2 2 2" xfId="585" xr:uid="{00000000-0005-0000-0000-000085020000}"/>
    <cellStyle name="Output 2 2 4 2 2 3" xfId="645" xr:uid="{00000000-0005-0000-0000-000086020000}"/>
    <cellStyle name="Output 2 2 4 2 3" xfId="540" xr:uid="{00000000-0005-0000-0000-000087020000}"/>
    <cellStyle name="Output 2 2 4 2 4" xfId="698" xr:uid="{00000000-0005-0000-0000-000088020000}"/>
    <cellStyle name="Output 2 2 4 3" xfId="669" xr:uid="{00000000-0005-0000-0000-000089020000}"/>
    <cellStyle name="Output 2 2 4 4" xfId="618" xr:uid="{00000000-0005-0000-0000-00008A020000}"/>
    <cellStyle name="Output 2 2 5" xfId="254" xr:uid="{00000000-0005-0000-0000-00008B020000}"/>
    <cellStyle name="Output 2 2 5 2" xfId="368" xr:uid="{00000000-0005-0000-0000-00008C020000}"/>
    <cellStyle name="Output 2 2 5 2 2" xfId="707" xr:uid="{00000000-0005-0000-0000-00008D020000}"/>
    <cellStyle name="Output 2 2 5 2 3" xfId="752" xr:uid="{00000000-0005-0000-0000-00008E020000}"/>
    <cellStyle name="Output 2 2 5 3" xfId="665" xr:uid="{00000000-0005-0000-0000-00008F020000}"/>
    <cellStyle name="Output 2 2 5 4" xfId="592" xr:uid="{00000000-0005-0000-0000-000090020000}"/>
    <cellStyle name="Output 2 2 6" xfId="614" xr:uid="{00000000-0005-0000-0000-000091020000}"/>
    <cellStyle name="Output 2 2 7" xfId="626" xr:uid="{00000000-0005-0000-0000-000092020000}"/>
    <cellStyle name="Output 2 3" xfId="177" xr:uid="{00000000-0005-0000-0000-000093020000}"/>
    <cellStyle name="Output 2 3 2" xfId="351" xr:uid="{00000000-0005-0000-0000-000094020000}"/>
    <cellStyle name="Output 2 3 2 2" xfId="545" xr:uid="{00000000-0005-0000-0000-000095020000}"/>
    <cellStyle name="Output 2 3 2 3" xfId="691" xr:uid="{00000000-0005-0000-0000-000096020000}"/>
    <cellStyle name="Output 2 3 3" xfId="683" xr:uid="{00000000-0005-0000-0000-000097020000}"/>
    <cellStyle name="Output 2 3 4" xfId="693" xr:uid="{00000000-0005-0000-0000-000098020000}"/>
    <cellStyle name="Output 3" xfId="326" xr:uid="{00000000-0005-0000-0000-000099020000}"/>
    <cellStyle name="Output 3 2" xfId="636" xr:uid="{00000000-0005-0000-0000-00009A020000}"/>
    <cellStyle name="Output 3 3" xfId="623" xr:uid="{00000000-0005-0000-0000-00009B020000}"/>
    <cellStyle name="Output 4" xfId="439" xr:uid="{00000000-0005-0000-0000-00009C020000}"/>
    <cellStyle name="Output 4 2" xfId="653" xr:uid="{00000000-0005-0000-0000-00009D020000}"/>
    <cellStyle name="Output 4 3" xfId="697" xr:uid="{00000000-0005-0000-0000-00009E020000}"/>
    <cellStyle name="Output 5" xfId="57" xr:uid="{00000000-0005-0000-0000-00009F020000}"/>
    <cellStyle name="Output 6" xfId="639" xr:uid="{00000000-0005-0000-0000-0000A0020000}"/>
    <cellStyle name="Output 7" xfId="725" xr:uid="{00000000-0005-0000-0000-0000A1020000}"/>
    <cellStyle name="Percent 2" xfId="110" xr:uid="{00000000-0005-0000-0000-0000A2020000}"/>
    <cellStyle name="Percent 2 2" xfId="112" xr:uid="{00000000-0005-0000-0000-0000A3020000}"/>
    <cellStyle name="Percent 2 3" xfId="210" xr:uid="{00000000-0005-0000-0000-0000A4020000}"/>
    <cellStyle name="Percent 3" xfId="109" xr:uid="{00000000-0005-0000-0000-0000A5020000}"/>
    <cellStyle name="Percent 4" xfId="196" xr:uid="{00000000-0005-0000-0000-0000A6020000}"/>
    <cellStyle name="Title 2" xfId="64" xr:uid="{00000000-0005-0000-0000-0000A7020000}"/>
    <cellStyle name="Title 2 2" xfId="178" xr:uid="{00000000-0005-0000-0000-0000A8020000}"/>
    <cellStyle name="Title 3" xfId="327" xr:uid="{00000000-0005-0000-0000-0000A9020000}"/>
    <cellStyle name="Title 4" xfId="440" xr:uid="{00000000-0005-0000-0000-0000AA020000}"/>
    <cellStyle name="Title 5" xfId="58" xr:uid="{00000000-0005-0000-0000-0000AB020000}"/>
    <cellStyle name="Total 2" xfId="80" xr:uid="{00000000-0005-0000-0000-0000AC020000}"/>
    <cellStyle name="Total 2 2" xfId="192" xr:uid="{00000000-0005-0000-0000-0000AD020000}"/>
    <cellStyle name="Total 2 2 2" xfId="231" xr:uid="{00000000-0005-0000-0000-0000AE020000}"/>
    <cellStyle name="Total 2 2 2 2" xfId="240" xr:uid="{00000000-0005-0000-0000-0000AF020000}"/>
    <cellStyle name="Total 2 2 2 2 2" xfId="275" xr:uid="{00000000-0005-0000-0000-0000B0020000}"/>
    <cellStyle name="Total 2 2 2 2 2 2" xfId="389" xr:uid="{00000000-0005-0000-0000-0000B1020000}"/>
    <cellStyle name="Total 2 2 2 2 2 2 2" xfId="703" xr:uid="{00000000-0005-0000-0000-0000B2020000}"/>
    <cellStyle name="Total 2 2 2 2 2 2 3" xfId="748" xr:uid="{00000000-0005-0000-0000-0000B3020000}"/>
    <cellStyle name="Total 2 2 2 2 2 3" xfId="619" xr:uid="{00000000-0005-0000-0000-0000B4020000}"/>
    <cellStyle name="Total 2 2 2 2 2 4" xfId="604" xr:uid="{00000000-0005-0000-0000-0000B5020000}"/>
    <cellStyle name="Total 2 2 2 2 3" xfId="600" xr:uid="{00000000-0005-0000-0000-0000B6020000}"/>
    <cellStyle name="Total 2 2 2 2 4" xfId="539" xr:uid="{00000000-0005-0000-0000-0000B7020000}"/>
    <cellStyle name="Total 2 2 2 3" xfId="250" xr:uid="{00000000-0005-0000-0000-0000B8020000}"/>
    <cellStyle name="Total 2 2 2 3 2" xfId="285" xr:uid="{00000000-0005-0000-0000-0000B9020000}"/>
    <cellStyle name="Total 2 2 2 3 2 2" xfId="399" xr:uid="{00000000-0005-0000-0000-0000BA020000}"/>
    <cellStyle name="Total 2 2 2 3 2 2 2" xfId="701" xr:uid="{00000000-0005-0000-0000-0000BB020000}"/>
    <cellStyle name="Total 2 2 2 3 2 2 3" xfId="746" xr:uid="{00000000-0005-0000-0000-0000BC020000}"/>
    <cellStyle name="Total 2 2 2 3 2 3" xfId="739" xr:uid="{00000000-0005-0000-0000-0000BD020000}"/>
    <cellStyle name="Total 2 2 2 3 2 4" xfId="765" xr:uid="{00000000-0005-0000-0000-0000BE020000}"/>
    <cellStyle name="Total 2 2 2 3 3" xfId="598" xr:uid="{00000000-0005-0000-0000-0000BF020000}"/>
    <cellStyle name="Total 2 2 2 3 4" xfId="728" xr:uid="{00000000-0005-0000-0000-0000C0020000}"/>
    <cellStyle name="Total 2 2 2 4" xfId="270" xr:uid="{00000000-0005-0000-0000-0000C1020000}"/>
    <cellStyle name="Total 2 2 2 4 2" xfId="384" xr:uid="{00000000-0005-0000-0000-0000C2020000}"/>
    <cellStyle name="Total 2 2 2 4 2 2" xfId="704" xr:uid="{00000000-0005-0000-0000-0000C3020000}"/>
    <cellStyle name="Total 2 2 2 4 2 3" xfId="749" xr:uid="{00000000-0005-0000-0000-0000C4020000}"/>
    <cellStyle name="Total 2 2 2 4 3" xfId="609" xr:uid="{00000000-0005-0000-0000-0000C5020000}"/>
    <cellStyle name="Total 2 2 2 4 4" xfId="729" xr:uid="{00000000-0005-0000-0000-0000C6020000}"/>
    <cellStyle name="Total 2 2 2 5" xfId="694" xr:uid="{00000000-0005-0000-0000-0000C7020000}"/>
    <cellStyle name="Total 2 2 2 6" xfId="742" xr:uid="{00000000-0005-0000-0000-0000C8020000}"/>
    <cellStyle name="Total 2 2 3" xfId="222" xr:uid="{00000000-0005-0000-0000-0000C9020000}"/>
    <cellStyle name="Total 2 2 3 2" xfId="241" xr:uid="{00000000-0005-0000-0000-0000CA020000}"/>
    <cellStyle name="Total 2 2 3 2 2" xfId="276" xr:uid="{00000000-0005-0000-0000-0000CB020000}"/>
    <cellStyle name="Total 2 2 3 2 2 2" xfId="390" xr:uid="{00000000-0005-0000-0000-0000CC020000}"/>
    <cellStyle name="Total 2 2 3 2 2 2 2" xfId="656" xr:uid="{00000000-0005-0000-0000-0000CD020000}"/>
    <cellStyle name="Total 2 2 3 2 2 2 3" xfId="561" xr:uid="{00000000-0005-0000-0000-0000CE020000}"/>
    <cellStyle name="Total 2 2 3 2 2 3" xfId="617" xr:uid="{00000000-0005-0000-0000-0000CF020000}"/>
    <cellStyle name="Total 2 2 3 2 2 4" xfId="611" xr:uid="{00000000-0005-0000-0000-0000D0020000}"/>
    <cellStyle name="Total 2 2 3 2 3" xfId="543" xr:uid="{00000000-0005-0000-0000-0000D1020000}"/>
    <cellStyle name="Total 2 2 3 2 4" xfId="635" xr:uid="{00000000-0005-0000-0000-0000D2020000}"/>
    <cellStyle name="Total 2 2 3 3" xfId="258" xr:uid="{00000000-0005-0000-0000-0000D3020000}"/>
    <cellStyle name="Total 2 2 3 3 2" xfId="372" xr:uid="{00000000-0005-0000-0000-0000D4020000}"/>
    <cellStyle name="Total 2 2 3 3 2 2" xfId="517" xr:uid="{00000000-0005-0000-0000-0000D5020000}"/>
    <cellStyle name="Total 2 2 3 3 2 3" xfId="661" xr:uid="{00000000-0005-0000-0000-0000D6020000}"/>
    <cellStyle name="Total 2 2 3 3 3" xfId="713" xr:uid="{00000000-0005-0000-0000-0000D7020000}"/>
    <cellStyle name="Total 2 2 3 3 4" xfId="755" xr:uid="{00000000-0005-0000-0000-0000D8020000}"/>
    <cellStyle name="Total 2 2 3 4" xfId="695" xr:uid="{00000000-0005-0000-0000-0000D9020000}"/>
    <cellStyle name="Total 2 2 3 5" xfId="743" xr:uid="{00000000-0005-0000-0000-0000DA020000}"/>
    <cellStyle name="Total 2 2 4" xfId="214" xr:uid="{00000000-0005-0000-0000-0000DB020000}"/>
    <cellStyle name="Total 2 2 4 2" xfId="257" xr:uid="{00000000-0005-0000-0000-0000DC020000}"/>
    <cellStyle name="Total 2 2 4 2 2" xfId="371" xr:uid="{00000000-0005-0000-0000-0000DD020000}"/>
    <cellStyle name="Total 2 2 4 2 2 2" xfId="557" xr:uid="{00000000-0005-0000-0000-0000DE020000}"/>
    <cellStyle name="Total 2 2 4 2 2 3" xfId="709" xr:uid="{00000000-0005-0000-0000-0000DF020000}"/>
    <cellStyle name="Total 2 2 4 2 3" xfId="526" xr:uid="{00000000-0005-0000-0000-0000E0020000}"/>
    <cellStyle name="Total 2 2 4 2 4" xfId="680" xr:uid="{00000000-0005-0000-0000-0000E1020000}"/>
    <cellStyle name="Total 2 2 4 3" xfId="601" xr:uid="{00000000-0005-0000-0000-0000E2020000}"/>
    <cellStyle name="Total 2 2 4 4" xfId="44" xr:uid="{00000000-0005-0000-0000-0000E3020000}"/>
    <cellStyle name="Total 2 2 5" xfId="255" xr:uid="{00000000-0005-0000-0000-0000E4020000}"/>
    <cellStyle name="Total 2 2 5 2" xfId="369" xr:uid="{00000000-0005-0000-0000-0000E5020000}"/>
    <cellStyle name="Total 2 2 5 2 2" xfId="660" xr:uid="{00000000-0005-0000-0000-0000E6020000}"/>
    <cellStyle name="Total 2 2 5 2 3" xfId="638" xr:uid="{00000000-0005-0000-0000-0000E7020000}"/>
    <cellStyle name="Total 2 2 5 3" xfId="597" xr:uid="{00000000-0005-0000-0000-0000E8020000}"/>
    <cellStyle name="Total 2 2 5 4" xfId="711" xr:uid="{00000000-0005-0000-0000-0000E9020000}"/>
    <cellStyle name="Total 2 2 6" xfId="532" xr:uid="{00000000-0005-0000-0000-0000EA020000}"/>
    <cellStyle name="Total 2 2 7" xfId="732" xr:uid="{00000000-0005-0000-0000-0000EB020000}"/>
    <cellStyle name="Total 2 3" xfId="179" xr:uid="{00000000-0005-0000-0000-0000EC020000}"/>
    <cellStyle name="Total 2 3 2" xfId="352" xr:uid="{00000000-0005-0000-0000-0000ED020000}"/>
    <cellStyle name="Total 2 3 2 2" xfId="519" xr:uid="{00000000-0005-0000-0000-0000EE020000}"/>
    <cellStyle name="Total 2 3 2 3" xfId="588" xr:uid="{00000000-0005-0000-0000-0000EF020000}"/>
    <cellStyle name="Total 2 3 3" xfId="602" xr:uid="{00000000-0005-0000-0000-0000F0020000}"/>
    <cellStyle name="Total 2 3 4" xfId="550" xr:uid="{00000000-0005-0000-0000-0000F1020000}"/>
    <cellStyle name="Total 3" xfId="328" xr:uid="{00000000-0005-0000-0000-0000F2020000}"/>
    <cellStyle name="Total 3 2" xfId="641" xr:uid="{00000000-0005-0000-0000-0000F3020000}"/>
    <cellStyle name="Total 3 3" xfId="622" xr:uid="{00000000-0005-0000-0000-0000F4020000}"/>
    <cellStyle name="Total 4" xfId="441" xr:uid="{00000000-0005-0000-0000-0000F5020000}"/>
    <cellStyle name="Total 4 2" xfId="731" xr:uid="{00000000-0005-0000-0000-0000F6020000}"/>
    <cellStyle name="Total 4 3" xfId="764" xr:uid="{00000000-0005-0000-0000-0000F7020000}"/>
    <cellStyle name="Total 5" xfId="59" xr:uid="{00000000-0005-0000-0000-0000F8020000}"/>
    <cellStyle name="Total 6" xfId="689" xr:uid="{00000000-0005-0000-0000-0000F9020000}"/>
    <cellStyle name="Total 7" xfId="738" xr:uid="{00000000-0005-0000-0000-0000FA020000}"/>
    <cellStyle name="Warning Text 2" xfId="77" xr:uid="{00000000-0005-0000-0000-0000FB020000}"/>
    <cellStyle name="Warning Text 2 2" xfId="180" xr:uid="{00000000-0005-0000-0000-0000FC020000}"/>
    <cellStyle name="Warning Text 3" xfId="329" xr:uid="{00000000-0005-0000-0000-0000FD020000}"/>
    <cellStyle name="Warning Text 4" xfId="442" xr:uid="{00000000-0005-0000-0000-0000FE020000}"/>
    <cellStyle name="Warning Text 5" xfId="60" xr:uid="{00000000-0005-0000-0000-0000F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1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209550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1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26</xdr:row>
      <xdr:rowOff>0</xdr:rowOff>
    </xdr:from>
    <xdr:ext cx="76200" cy="209550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0454887650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ogle.com.bh/url?q=http://www.sio.gov.bh/&amp;sa=U&amp;ei=_c6BU5-aAYWo0QWvpIH4Cg&amp;ved=0CB8QFjAA&amp;usg=AFQjCNG3tZdDOSRAwyjqgAtZAL0Ql2FcrQ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7"/>
  <sheetViews>
    <sheetView tabSelected="1" showWhiteSpace="0" view="pageBreakPreview" zoomScaleNormal="75" zoomScaleSheetLayoutView="100" workbookViewId="0">
      <selection activeCell="E23" sqref="E23"/>
    </sheetView>
  </sheetViews>
  <sheetFormatPr defaultRowHeight="15.75"/>
  <cols>
    <col min="1" max="1" width="34.28515625" style="3" customWidth="1"/>
    <col min="2" max="2" width="8.85546875" style="3" customWidth="1"/>
    <col min="3" max="3" width="18.85546875" style="4" customWidth="1"/>
    <col min="4" max="4" width="16.42578125" style="4" bestFit="1" customWidth="1"/>
    <col min="5" max="5" width="21.570312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260" t="s">
        <v>63</v>
      </c>
      <c r="B1" s="260"/>
      <c r="C1" s="261"/>
      <c r="D1" s="261"/>
      <c r="E1" s="261"/>
    </row>
    <row r="2" spans="1:5" ht="18" customHeight="1">
      <c r="A2" s="260" t="s">
        <v>863</v>
      </c>
      <c r="B2" s="260"/>
      <c r="C2" s="261"/>
      <c r="D2" s="261"/>
      <c r="E2" s="261"/>
    </row>
    <row r="3" spans="1:5" ht="18" customHeight="1">
      <c r="A3" s="260" t="s">
        <v>1191</v>
      </c>
      <c r="B3" s="260"/>
      <c r="C3" s="260"/>
      <c r="D3" s="260"/>
      <c r="E3" s="260"/>
    </row>
    <row r="4" spans="1:5" ht="13.5" customHeight="1">
      <c r="A4" s="262"/>
      <c r="B4" s="262"/>
      <c r="C4" s="263"/>
      <c r="D4" s="263"/>
      <c r="E4" s="264" t="s">
        <v>50</v>
      </c>
    </row>
    <row r="5" spans="1:5" ht="28.5" customHeight="1">
      <c r="A5" s="86" t="s">
        <v>29</v>
      </c>
      <c r="B5" s="86" t="s">
        <v>1198</v>
      </c>
      <c r="C5" s="86" t="s">
        <v>1192</v>
      </c>
      <c r="D5" s="86" t="s">
        <v>1193</v>
      </c>
      <c r="E5" s="86" t="s">
        <v>982</v>
      </c>
    </row>
    <row r="6" spans="1:5" s="2" customFormat="1" ht="21.75" customHeight="1">
      <c r="A6" s="27" t="s">
        <v>31</v>
      </c>
      <c r="B6" s="265"/>
      <c r="C6" s="265"/>
      <c r="D6" s="265"/>
      <c r="E6" s="265"/>
    </row>
    <row r="7" spans="1:5" s="2" customFormat="1" ht="21.75" customHeight="1">
      <c r="A7" s="256" t="s">
        <v>12</v>
      </c>
      <c r="B7" s="266" t="s">
        <v>1199</v>
      </c>
      <c r="C7" s="168">
        <v>1796197000</v>
      </c>
      <c r="D7" s="168">
        <v>2286068970</v>
      </c>
      <c r="E7" s="168">
        <v>1652517910</v>
      </c>
    </row>
    <row r="8" spans="1:5" s="2" customFormat="1" ht="21.75" customHeight="1">
      <c r="A8" s="256" t="s">
        <v>13</v>
      </c>
      <c r="B8" s="266" t="s">
        <v>1199</v>
      </c>
      <c r="C8" s="168">
        <v>311869083</v>
      </c>
      <c r="D8" s="168">
        <v>293273315</v>
      </c>
      <c r="E8" s="168">
        <v>286169019</v>
      </c>
    </row>
    <row r="9" spans="1:5" s="2" customFormat="1" ht="21.75" customHeight="1">
      <c r="A9" s="256" t="s">
        <v>14</v>
      </c>
      <c r="B9" s="266" t="s">
        <v>1199</v>
      </c>
      <c r="C9" s="168">
        <v>90821678</v>
      </c>
      <c r="D9" s="168">
        <v>85546680</v>
      </c>
      <c r="E9" s="168">
        <v>76443049</v>
      </c>
    </row>
    <row r="10" spans="1:5" s="2" customFormat="1" ht="21.75" customHeight="1">
      <c r="A10" s="256" t="s">
        <v>35</v>
      </c>
      <c r="B10" s="266" t="s">
        <v>1199</v>
      </c>
      <c r="C10" s="168">
        <v>103341015</v>
      </c>
      <c r="D10" s="168">
        <v>70009858</v>
      </c>
      <c r="E10" s="168">
        <v>118002284</v>
      </c>
    </row>
    <row r="11" spans="1:5" s="2" customFormat="1" ht="21.75" customHeight="1">
      <c r="A11" s="256" t="s">
        <v>15</v>
      </c>
      <c r="B11" s="266" t="s">
        <v>1199</v>
      </c>
      <c r="C11" s="168">
        <v>28200000</v>
      </c>
      <c r="D11" s="168">
        <v>0</v>
      </c>
      <c r="E11" s="168">
        <v>28134290</v>
      </c>
    </row>
    <row r="12" spans="1:5" s="2" customFormat="1" ht="21.75" customHeight="1">
      <c r="A12" s="256" t="s">
        <v>16</v>
      </c>
      <c r="B12" s="266" t="s">
        <v>1199</v>
      </c>
      <c r="C12" s="168">
        <v>477608</v>
      </c>
      <c r="D12" s="168">
        <v>269692</v>
      </c>
      <c r="E12" s="168">
        <v>290943</v>
      </c>
    </row>
    <row r="13" spans="1:5" s="2" customFormat="1" ht="21.75" customHeight="1">
      <c r="A13" s="256" t="s">
        <v>17</v>
      </c>
      <c r="B13" s="266" t="s">
        <v>1199</v>
      </c>
      <c r="C13" s="168">
        <v>40708616</v>
      </c>
      <c r="D13" s="168">
        <v>40239166</v>
      </c>
      <c r="E13" s="168">
        <v>39543730</v>
      </c>
    </row>
    <row r="14" spans="1:5" s="2" customFormat="1" ht="21.75" customHeight="1">
      <c r="A14" s="91" t="s">
        <v>30</v>
      </c>
      <c r="B14" s="207" t="s">
        <v>1200</v>
      </c>
      <c r="C14" s="120">
        <f>SUM(C7:C13)</f>
        <v>2371615000</v>
      </c>
      <c r="D14" s="120">
        <f>SUM(D7:D13)</f>
        <v>2775407681</v>
      </c>
      <c r="E14" s="120">
        <f>SUM(E7:E13)</f>
        <v>2201101225</v>
      </c>
    </row>
    <row r="15" spans="1:5" s="2" customFormat="1" ht="21.75" customHeight="1">
      <c r="A15" s="27" t="s">
        <v>25</v>
      </c>
      <c r="B15" s="267"/>
      <c r="C15" s="268"/>
      <c r="D15" s="268"/>
      <c r="E15" s="268"/>
    </row>
    <row r="16" spans="1:5" s="2" customFormat="1" ht="21.75" customHeight="1">
      <c r="A16" s="256" t="s">
        <v>18</v>
      </c>
      <c r="B16" s="269" t="s">
        <v>1201</v>
      </c>
      <c r="C16" s="68">
        <v>1458358492</v>
      </c>
      <c r="D16" s="68">
        <v>1447154823</v>
      </c>
      <c r="E16" s="68">
        <v>1422801853</v>
      </c>
    </row>
    <row r="17" spans="1:5" s="2" customFormat="1" ht="21.75" customHeight="1">
      <c r="A17" s="256" t="s">
        <v>19</v>
      </c>
      <c r="B17" s="269" t="s">
        <v>1201</v>
      </c>
      <c r="C17" s="68">
        <v>214474544</v>
      </c>
      <c r="D17" s="68">
        <v>235986252</v>
      </c>
      <c r="E17" s="68">
        <v>221424899</v>
      </c>
    </row>
    <row r="18" spans="1:5" s="2" customFormat="1" ht="21.75" customHeight="1">
      <c r="A18" s="256" t="s">
        <v>20</v>
      </c>
      <c r="B18" s="269" t="s">
        <v>1201</v>
      </c>
      <c r="C18" s="68">
        <v>149160998</v>
      </c>
      <c r="D18" s="68">
        <v>153841828</v>
      </c>
      <c r="E18" s="68">
        <v>134690092</v>
      </c>
    </row>
    <row r="19" spans="1:5" s="2" customFormat="1" ht="21.75" customHeight="1">
      <c r="A19" s="256" t="s">
        <v>21</v>
      </c>
      <c r="B19" s="269" t="s">
        <v>1201</v>
      </c>
      <c r="C19" s="68">
        <v>20942883</v>
      </c>
      <c r="D19" s="68">
        <v>26953004</v>
      </c>
      <c r="E19" s="68">
        <v>32789672</v>
      </c>
    </row>
    <row r="20" spans="1:5" s="2" customFormat="1" ht="21.75" customHeight="1">
      <c r="A20" s="256" t="s">
        <v>22</v>
      </c>
      <c r="B20" s="269" t="s">
        <v>1201</v>
      </c>
      <c r="C20" s="68">
        <v>43602101</v>
      </c>
      <c r="D20" s="68">
        <v>61142910</v>
      </c>
      <c r="E20" s="68">
        <v>66949378</v>
      </c>
    </row>
    <row r="21" spans="1:5" s="2" customFormat="1" ht="21.75" customHeight="1">
      <c r="A21" s="256" t="s">
        <v>23</v>
      </c>
      <c r="B21" s="269" t="s">
        <v>1201</v>
      </c>
      <c r="C21" s="68">
        <v>518935629</v>
      </c>
      <c r="D21" s="68">
        <v>503759970</v>
      </c>
      <c r="E21" s="68">
        <v>542922680</v>
      </c>
    </row>
    <row r="22" spans="1:5" s="2" customFormat="1" ht="21.75" customHeight="1">
      <c r="A22" s="256" t="s">
        <v>724</v>
      </c>
      <c r="B22" s="269" t="s">
        <v>1201</v>
      </c>
      <c r="C22" s="68">
        <v>923719353</v>
      </c>
      <c r="D22" s="270">
        <v>914154329</v>
      </c>
      <c r="E22" s="68">
        <v>760785551</v>
      </c>
    </row>
    <row r="23" spans="1:5" s="2" customFormat="1" ht="21.75" customHeight="1">
      <c r="A23" s="91" t="s">
        <v>32</v>
      </c>
      <c r="B23" s="209" t="s">
        <v>1202</v>
      </c>
      <c r="C23" s="120">
        <f>SUM(C16:C22)</f>
        <v>3329194000</v>
      </c>
      <c r="D23" s="120">
        <f>SUM(D16:D22)</f>
        <v>3342993116</v>
      </c>
      <c r="E23" s="120">
        <f>SUM(E16:E22)</f>
        <v>3182364125</v>
      </c>
    </row>
    <row r="24" spans="1:5" s="2" customFormat="1" ht="21.75" customHeight="1">
      <c r="A24" s="6" t="s">
        <v>24</v>
      </c>
      <c r="B24" s="208" t="s">
        <v>1203</v>
      </c>
      <c r="C24" s="87">
        <v>395000000</v>
      </c>
      <c r="D24" s="87">
        <v>327333358</v>
      </c>
      <c r="E24" s="87">
        <v>354511708</v>
      </c>
    </row>
    <row r="25" spans="1:5" s="2" customFormat="1" ht="21.75" customHeight="1">
      <c r="A25" s="91" t="s">
        <v>33</v>
      </c>
      <c r="B25" s="121">
        <v>5</v>
      </c>
      <c r="C25" s="120">
        <f>C23+C24</f>
        <v>3724194000</v>
      </c>
      <c r="D25" s="120">
        <f>D23+D24</f>
        <v>3670326474</v>
      </c>
      <c r="E25" s="120">
        <f>E23+E24</f>
        <v>3536875833</v>
      </c>
    </row>
    <row r="26" spans="1:5" s="2" customFormat="1" ht="3.75" customHeight="1">
      <c r="A26" s="6"/>
      <c r="B26" s="210"/>
      <c r="C26" s="88"/>
      <c r="D26" s="88"/>
      <c r="E26" s="88"/>
    </row>
    <row r="27" spans="1:5" s="2" customFormat="1" ht="21.75" customHeight="1">
      <c r="A27" s="91" t="s">
        <v>666</v>
      </c>
      <c r="B27" s="211"/>
      <c r="C27" s="120">
        <f>C14-C25</f>
        <v>-1352579000</v>
      </c>
      <c r="D27" s="120">
        <f>D14-D25</f>
        <v>-894918793</v>
      </c>
      <c r="E27" s="120">
        <f>E14-E25</f>
        <v>-1335774608</v>
      </c>
    </row>
    <row r="28" spans="1:5" s="2" customFormat="1" ht="3.75" customHeight="1">
      <c r="A28" s="27"/>
      <c r="B28" s="27"/>
      <c r="C28" s="28"/>
      <c r="D28" s="28"/>
      <c r="E28" s="28"/>
    </row>
    <row r="29" spans="1:5" s="2" customFormat="1" ht="6" customHeight="1">
      <c r="A29" s="11"/>
      <c r="B29" s="11"/>
      <c r="C29" s="12"/>
      <c r="D29" s="12"/>
      <c r="E29" s="12"/>
    </row>
    <row r="30" spans="1:5" s="2" customFormat="1" ht="21.75" customHeight="1">
      <c r="A30" s="217" t="s">
        <v>882</v>
      </c>
      <c r="B30" s="217"/>
      <c r="C30" s="217"/>
      <c r="D30" s="217"/>
      <c r="E30" s="217"/>
    </row>
    <row r="31" spans="1:5" s="2" customFormat="1" ht="21.75" customHeight="1">
      <c r="A31" s="27"/>
      <c r="B31" s="27"/>
      <c r="C31" s="28"/>
      <c r="D31" s="271">
        <v>2018</v>
      </c>
      <c r="E31" s="271">
        <v>2017</v>
      </c>
    </row>
    <row r="32" spans="1:5" ht="21.75" customHeight="1">
      <c r="A32" s="256" t="s">
        <v>881</v>
      </c>
      <c r="B32" s="266" t="s">
        <v>1204</v>
      </c>
      <c r="C32" s="272"/>
      <c r="D32" s="169">
        <v>98955</v>
      </c>
      <c r="E32" s="169">
        <v>0</v>
      </c>
    </row>
    <row r="33" spans="1:5" ht="21.75" customHeight="1">
      <c r="A33" s="256" t="s">
        <v>61</v>
      </c>
      <c r="B33" s="266" t="s">
        <v>1205</v>
      </c>
      <c r="C33" s="272"/>
      <c r="D33" s="169">
        <v>45000000</v>
      </c>
      <c r="E33" s="169">
        <v>37000000</v>
      </c>
    </row>
    <row r="34" spans="1:5" ht="21" customHeight="1">
      <c r="A34" s="91" t="s">
        <v>36</v>
      </c>
      <c r="B34" s="212"/>
      <c r="C34" s="122"/>
      <c r="D34" s="120">
        <f>SUM(D32:D33)</f>
        <v>45098955</v>
      </c>
      <c r="E34" s="123">
        <f>SUM(E32:E33)</f>
        <v>37000000</v>
      </c>
    </row>
    <row r="35" spans="1:5" ht="15">
      <c r="A35" s="273"/>
      <c r="B35" s="273"/>
      <c r="C35" s="263"/>
      <c r="D35" s="263"/>
      <c r="E35" s="274"/>
    </row>
    <row r="36" spans="1:5">
      <c r="A36" s="275"/>
      <c r="B36" s="275"/>
      <c r="C36" s="276"/>
      <c r="D36" s="277" t="s">
        <v>1194</v>
      </c>
      <c r="E36" s="277"/>
    </row>
    <row r="37" spans="1:5">
      <c r="A37" s="278"/>
      <c r="B37" s="278"/>
      <c r="C37" s="279"/>
      <c r="D37" s="277" t="s">
        <v>1195</v>
      </c>
      <c r="E37" s="277"/>
    </row>
  </sheetData>
  <mergeCells count="6">
    <mergeCell ref="D37:E37"/>
    <mergeCell ref="A1:E1"/>
    <mergeCell ref="D36:E36"/>
    <mergeCell ref="A2:E2"/>
    <mergeCell ref="A3:E3"/>
    <mergeCell ref="A30:E30"/>
  </mergeCells>
  <phoneticPr fontId="0" type="noConversion"/>
  <pageMargins left="0.23958333333333301" right="0.26" top="0.75" bottom="0.55000000000000004" header="0.2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showWhiteSpace="0" view="pageLayout" zoomScaleNormal="100" workbookViewId="0">
      <selection activeCell="G4" sqref="G4"/>
    </sheetView>
  </sheetViews>
  <sheetFormatPr defaultRowHeight="12.75"/>
  <cols>
    <col min="1" max="4" width="9.140625" style="9"/>
    <col min="5" max="5" width="24.5703125" style="9" customWidth="1"/>
    <col min="6" max="6" width="15.7109375" style="9" customWidth="1"/>
    <col min="7" max="7" width="21.5703125" style="9" customWidth="1"/>
    <col min="8" max="16384" width="9.140625" style="9"/>
  </cols>
  <sheetData>
    <row r="1" spans="1:7" ht="21.75" customHeight="1">
      <c r="A1" s="220" t="s">
        <v>11</v>
      </c>
      <c r="B1" s="221"/>
      <c r="C1" s="221"/>
      <c r="D1" s="221"/>
      <c r="E1" s="221"/>
      <c r="F1" s="221"/>
      <c r="G1" s="221"/>
    </row>
    <row r="2" spans="1:7" ht="13.5" customHeight="1">
      <c r="A2" s="95"/>
      <c r="B2" s="96"/>
      <c r="C2" s="96"/>
      <c r="D2" s="96"/>
      <c r="E2" s="96"/>
      <c r="F2" s="96"/>
      <c r="G2" s="44" t="s">
        <v>50</v>
      </c>
    </row>
    <row r="3" spans="1:7" ht="32.25" customHeight="1">
      <c r="A3" s="222" t="s">
        <v>29</v>
      </c>
      <c r="B3" s="222"/>
      <c r="C3" s="222"/>
      <c r="D3" s="222"/>
      <c r="E3" s="222"/>
      <c r="F3" s="139">
        <f>G3+1</f>
        <v>2018</v>
      </c>
      <c r="G3" s="139">
        <v>2017</v>
      </c>
    </row>
    <row r="4" spans="1:7" ht="18.75" customHeight="1">
      <c r="A4" s="91" t="s">
        <v>76</v>
      </c>
      <c r="B4" s="92"/>
      <c r="C4" s="92"/>
      <c r="D4" s="92"/>
      <c r="E4" s="92"/>
      <c r="F4" s="92"/>
      <c r="G4" s="92"/>
    </row>
    <row r="5" spans="1:7" ht="18.75" customHeight="1">
      <c r="A5" s="13" t="s">
        <v>73</v>
      </c>
      <c r="F5" s="124">
        <v>2271373555</v>
      </c>
      <c r="G5" s="125">
        <v>1771260183</v>
      </c>
    </row>
    <row r="6" spans="1:7" ht="18.75" customHeight="1">
      <c r="A6" s="13" t="s">
        <v>74</v>
      </c>
      <c r="F6" s="126">
        <v>-2085813879</v>
      </c>
      <c r="G6" s="127">
        <v>-1492617008</v>
      </c>
    </row>
    <row r="7" spans="1:7" ht="18.75" customHeight="1">
      <c r="A7" s="93" t="s">
        <v>75</v>
      </c>
      <c r="B7" s="94"/>
      <c r="C7" s="94"/>
      <c r="D7" s="94"/>
      <c r="E7" s="94"/>
      <c r="F7" s="128">
        <f>SUM(F5:F6)</f>
        <v>185559676</v>
      </c>
      <c r="G7" s="128">
        <f>SUM(G5:G6)</f>
        <v>278643175</v>
      </c>
    </row>
    <row r="8" spans="1:7" ht="18.75" customHeight="1">
      <c r="A8" s="13"/>
      <c r="F8" s="129"/>
      <c r="G8" s="129"/>
    </row>
    <row r="9" spans="1:7" ht="18.75" customHeight="1">
      <c r="A9" s="91" t="s">
        <v>77</v>
      </c>
      <c r="B9" s="92"/>
      <c r="C9" s="92"/>
      <c r="D9" s="92"/>
      <c r="E9" s="92"/>
      <c r="F9" s="130"/>
      <c r="G9" s="130"/>
    </row>
    <row r="10" spans="1:7" ht="18.75" customHeight="1">
      <c r="A10" s="13" t="s">
        <v>73</v>
      </c>
      <c r="F10" s="131">
        <v>1086573086</v>
      </c>
      <c r="G10" s="132">
        <v>821916124</v>
      </c>
    </row>
    <row r="11" spans="1:7" ht="18.75" customHeight="1">
      <c r="A11" s="13" t="s">
        <v>74</v>
      </c>
      <c r="F11" s="131">
        <v>-99065219</v>
      </c>
      <c r="G11" s="132">
        <v>-98245176</v>
      </c>
    </row>
    <row r="12" spans="1:7" ht="18.75" customHeight="1">
      <c r="A12" s="13" t="s">
        <v>371</v>
      </c>
      <c r="F12" s="133">
        <v>-20920270</v>
      </c>
      <c r="G12" s="134">
        <v>-14056467</v>
      </c>
    </row>
    <row r="13" spans="1:7" ht="18.75" customHeight="1">
      <c r="A13" s="93" t="s">
        <v>75</v>
      </c>
      <c r="B13" s="94"/>
      <c r="C13" s="94"/>
      <c r="D13" s="94"/>
      <c r="E13" s="94"/>
      <c r="F13" s="135">
        <f>SUM(F10:F12)</f>
        <v>966587597</v>
      </c>
      <c r="G13" s="135">
        <f>SUM(G10:G12)</f>
        <v>709614481</v>
      </c>
    </row>
    <row r="14" spans="1:7" ht="18.75" customHeight="1">
      <c r="A14" s="13"/>
      <c r="F14" s="136"/>
      <c r="G14" s="136"/>
    </row>
    <row r="15" spans="1:7" ht="18.75" customHeight="1">
      <c r="A15" s="91" t="s">
        <v>78</v>
      </c>
      <c r="B15" s="91"/>
      <c r="C15" s="91"/>
      <c r="D15" s="91"/>
      <c r="E15" s="91"/>
      <c r="F15" s="137">
        <v>495675259</v>
      </c>
      <c r="G15" s="137">
        <v>443340791</v>
      </c>
    </row>
    <row r="16" spans="1:7" ht="18.75" customHeight="1">
      <c r="A16" s="13"/>
      <c r="F16" s="138"/>
      <c r="G16" s="138"/>
    </row>
    <row r="17" spans="1:7" ht="18.75" customHeight="1">
      <c r="A17" s="91" t="s">
        <v>79</v>
      </c>
      <c r="B17" s="91"/>
      <c r="C17" s="91"/>
      <c r="D17" s="91"/>
      <c r="E17" s="91"/>
      <c r="F17" s="137">
        <v>4695378</v>
      </c>
      <c r="G17" s="137">
        <v>4863606</v>
      </c>
    </row>
    <row r="18" spans="1:7" ht="18.75" customHeight="1">
      <c r="A18" s="13"/>
      <c r="F18" s="138"/>
      <c r="G18" s="138"/>
    </row>
    <row r="19" spans="1:7" ht="18.75" customHeight="1">
      <c r="A19" s="223" t="s">
        <v>682</v>
      </c>
      <c r="B19" s="223"/>
      <c r="C19" s="223"/>
      <c r="D19" s="223"/>
      <c r="E19" s="223"/>
      <c r="F19" s="167">
        <v>0</v>
      </c>
      <c r="G19" s="167">
        <v>0</v>
      </c>
    </row>
    <row r="20" spans="1:7" ht="4.5" customHeight="1">
      <c r="A20" s="13"/>
      <c r="F20" s="136"/>
      <c r="G20" s="136"/>
    </row>
    <row r="21" spans="1:7" ht="18.75" customHeight="1">
      <c r="A21" s="218" t="s">
        <v>80</v>
      </c>
      <c r="B21" s="218"/>
      <c r="C21" s="218"/>
      <c r="D21" s="218"/>
      <c r="E21" s="219"/>
      <c r="F21" s="120">
        <f>F7+F13+F15+F17+F19</f>
        <v>1652517910</v>
      </c>
      <c r="G21" s="120">
        <f>G7+G13+G15+G17+G19</f>
        <v>1436462053</v>
      </c>
    </row>
  </sheetData>
  <mergeCells count="4">
    <mergeCell ref="A21:E21"/>
    <mergeCell ref="A1:G1"/>
    <mergeCell ref="A3:E3"/>
    <mergeCell ref="A19:E19"/>
  </mergeCells>
  <phoneticPr fontId="17" type="noConversion"/>
  <pageMargins left="0.28000000000000003" right="0.27" top="0.83333333333333304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L114"/>
  <sheetViews>
    <sheetView showWhiteSpace="0" view="pageBreakPreview" zoomScaleNormal="90" zoomScaleSheetLayoutView="100" zoomScalePageLayoutView="98" workbookViewId="0">
      <selection sqref="A1:I1"/>
    </sheetView>
  </sheetViews>
  <sheetFormatPr defaultRowHeight="17.25" customHeight="1"/>
  <cols>
    <col min="1" max="1" width="42.7109375" style="33" customWidth="1"/>
    <col min="2" max="2" width="15" style="33" bestFit="1" customWidth="1"/>
    <col min="3" max="3" width="15.5703125" style="33" bestFit="1" customWidth="1"/>
    <col min="4" max="4" width="7.85546875" style="191" bestFit="1" customWidth="1"/>
    <col min="5" max="5" width="17.42578125" style="33" customWidth="1"/>
    <col min="6" max="6" width="17.28515625" style="33" bestFit="1" customWidth="1"/>
    <col min="7" max="7" width="9" style="191" customWidth="1"/>
    <col min="8" max="8" width="17.28515625" style="33" customWidth="1"/>
    <col min="9" max="9" width="16.85546875" style="33" customWidth="1"/>
    <col min="10" max="10" width="8.85546875" style="191" customWidth="1"/>
    <col min="11" max="16384" width="9.140625" style="33"/>
  </cols>
  <sheetData>
    <row r="1" spans="1:10" s="34" customFormat="1" ht="26.25" customHeight="1">
      <c r="A1" s="224" t="s">
        <v>1206</v>
      </c>
      <c r="B1" s="225"/>
      <c r="C1" s="225"/>
      <c r="D1" s="225"/>
      <c r="E1" s="225"/>
      <c r="F1" s="225"/>
      <c r="G1" s="225"/>
      <c r="H1" s="225"/>
      <c r="I1" s="225"/>
      <c r="J1" s="191"/>
    </row>
    <row r="2" spans="1:10" ht="16.5" customHeight="1">
      <c r="J2" s="195" t="s">
        <v>50</v>
      </c>
    </row>
    <row r="3" spans="1:10" ht="15" customHeight="1">
      <c r="A3" s="230" t="s">
        <v>72</v>
      </c>
      <c r="B3" s="226" t="s">
        <v>51</v>
      </c>
      <c r="C3" s="227"/>
      <c r="D3" s="228"/>
      <c r="E3" s="227" t="s">
        <v>34</v>
      </c>
      <c r="F3" s="227"/>
      <c r="G3" s="229"/>
      <c r="H3" s="227" t="s">
        <v>65</v>
      </c>
      <c r="I3" s="227"/>
      <c r="J3" s="229"/>
    </row>
    <row r="4" spans="1:10" s="35" customFormat="1" ht="28.5" customHeight="1">
      <c r="A4" s="230"/>
      <c r="B4" s="61" t="s">
        <v>49</v>
      </c>
      <c r="C4" s="61" t="s">
        <v>27</v>
      </c>
      <c r="D4" s="192" t="s">
        <v>71</v>
      </c>
      <c r="E4" s="61" t="s">
        <v>49</v>
      </c>
      <c r="F4" s="61" t="s">
        <v>27</v>
      </c>
      <c r="G4" s="192" t="s">
        <v>64</v>
      </c>
      <c r="H4" s="61" t="s">
        <v>49</v>
      </c>
      <c r="I4" s="61" t="s">
        <v>27</v>
      </c>
      <c r="J4" s="192" t="s">
        <v>64</v>
      </c>
    </row>
    <row r="5" spans="1:10" s="36" customFormat="1" ht="15">
      <c r="A5" s="104" t="s">
        <v>885</v>
      </c>
      <c r="B5" s="187">
        <v>0</v>
      </c>
      <c r="C5" s="187">
        <v>0</v>
      </c>
      <c r="D5" s="190">
        <v>0</v>
      </c>
      <c r="E5" s="187">
        <v>18310428</v>
      </c>
      <c r="F5" s="187">
        <v>18310428</v>
      </c>
      <c r="G5" s="190">
        <v>100</v>
      </c>
      <c r="H5" s="187">
        <v>0</v>
      </c>
      <c r="I5" s="187">
        <v>0</v>
      </c>
      <c r="J5" s="190">
        <v>0</v>
      </c>
    </row>
    <row r="6" spans="1:10" s="36" customFormat="1" ht="15">
      <c r="A6" s="104" t="s">
        <v>1207</v>
      </c>
      <c r="B6" s="187">
        <v>0</v>
      </c>
      <c r="C6" s="187">
        <v>0</v>
      </c>
      <c r="D6" s="190">
        <v>0</v>
      </c>
      <c r="E6" s="187">
        <v>533663995</v>
      </c>
      <c r="F6" s="187">
        <v>486550000</v>
      </c>
      <c r="G6" s="190">
        <v>109.68</v>
      </c>
      <c r="H6" s="187">
        <v>0</v>
      </c>
      <c r="I6" s="187">
        <v>0</v>
      </c>
      <c r="J6" s="190">
        <v>0</v>
      </c>
    </row>
    <row r="7" spans="1:10" s="36" customFormat="1" ht="15">
      <c r="A7" s="104" t="s">
        <v>40</v>
      </c>
      <c r="B7" s="187">
        <v>55620734</v>
      </c>
      <c r="C7" s="187">
        <v>50982000</v>
      </c>
      <c r="D7" s="190">
        <v>109.1</v>
      </c>
      <c r="E7" s="187">
        <v>363325279</v>
      </c>
      <c r="F7" s="187">
        <v>355387546</v>
      </c>
      <c r="G7" s="190">
        <v>102.23</v>
      </c>
      <c r="H7" s="187">
        <v>13552449</v>
      </c>
      <c r="I7" s="187">
        <v>13552449</v>
      </c>
      <c r="J7" s="190">
        <v>100</v>
      </c>
    </row>
    <row r="8" spans="1:10" s="36" customFormat="1" ht="15">
      <c r="A8" s="104" t="s">
        <v>41</v>
      </c>
      <c r="B8" s="187">
        <v>0</v>
      </c>
      <c r="C8" s="187">
        <v>0</v>
      </c>
      <c r="D8" s="190">
        <v>0</v>
      </c>
      <c r="E8" s="187">
        <v>35762128</v>
      </c>
      <c r="F8" s="187">
        <v>35762128</v>
      </c>
      <c r="G8" s="190">
        <v>100</v>
      </c>
      <c r="H8" s="187">
        <v>0</v>
      </c>
      <c r="I8" s="187">
        <v>0</v>
      </c>
      <c r="J8" s="190">
        <v>0</v>
      </c>
    </row>
    <row r="9" spans="1:10" s="36" customFormat="1" ht="15">
      <c r="A9" s="104" t="s">
        <v>168</v>
      </c>
      <c r="B9" s="187">
        <v>1027</v>
      </c>
      <c r="C9" s="187">
        <v>5000</v>
      </c>
      <c r="D9" s="190">
        <v>20.53</v>
      </c>
      <c r="E9" s="187">
        <v>2264037</v>
      </c>
      <c r="F9" s="187">
        <v>2676000</v>
      </c>
      <c r="G9" s="190">
        <v>84.61</v>
      </c>
      <c r="H9" s="187">
        <v>0</v>
      </c>
      <c r="I9" s="187">
        <v>0</v>
      </c>
      <c r="J9" s="190">
        <v>0</v>
      </c>
    </row>
    <row r="10" spans="1:10" s="36" customFormat="1" ht="15">
      <c r="A10" s="104" t="s">
        <v>42</v>
      </c>
      <c r="B10" s="187">
        <v>474000</v>
      </c>
      <c r="C10" s="187">
        <v>2055000</v>
      </c>
      <c r="D10" s="190">
        <v>23.07</v>
      </c>
      <c r="E10" s="187">
        <v>32088564</v>
      </c>
      <c r="F10" s="187">
        <v>28902000</v>
      </c>
      <c r="G10" s="190">
        <v>111.03</v>
      </c>
      <c r="H10" s="187">
        <v>2273757</v>
      </c>
      <c r="I10" s="187">
        <v>4105500</v>
      </c>
      <c r="J10" s="190">
        <v>55.379999999999995</v>
      </c>
    </row>
    <row r="11" spans="1:10" s="36" customFormat="1" ht="15">
      <c r="A11" s="104" t="s">
        <v>883</v>
      </c>
      <c r="B11" s="187">
        <v>28728844</v>
      </c>
      <c r="C11" s="187">
        <v>16764000</v>
      </c>
      <c r="D11" s="190">
        <v>171.37</v>
      </c>
      <c r="E11" s="187">
        <v>11707298</v>
      </c>
      <c r="F11" s="187">
        <v>11832000</v>
      </c>
      <c r="G11" s="190">
        <v>98.95</v>
      </c>
      <c r="H11" s="187">
        <v>311463</v>
      </c>
      <c r="I11" s="187">
        <v>684100</v>
      </c>
      <c r="J11" s="190">
        <v>45.53</v>
      </c>
    </row>
    <row r="12" spans="1:10" s="36" customFormat="1" ht="15">
      <c r="A12" s="104" t="s">
        <v>43</v>
      </c>
      <c r="B12" s="187">
        <v>457594</v>
      </c>
      <c r="C12" s="187">
        <v>1718000</v>
      </c>
      <c r="D12" s="190">
        <v>26.640000000000004</v>
      </c>
      <c r="E12" s="187">
        <v>331904035</v>
      </c>
      <c r="F12" s="187">
        <v>324685000</v>
      </c>
      <c r="G12" s="190">
        <v>102.22</v>
      </c>
      <c r="H12" s="187">
        <v>3144581</v>
      </c>
      <c r="I12" s="187">
        <v>6998200</v>
      </c>
      <c r="J12" s="190">
        <v>44.93</v>
      </c>
    </row>
    <row r="13" spans="1:10" s="36" customFormat="1" ht="15">
      <c r="A13" s="104" t="s">
        <v>44</v>
      </c>
      <c r="B13" s="187">
        <v>37876341</v>
      </c>
      <c r="C13" s="187">
        <v>39945000</v>
      </c>
      <c r="D13" s="190">
        <v>94.820000000000007</v>
      </c>
      <c r="E13" s="187">
        <v>243922234</v>
      </c>
      <c r="F13" s="187">
        <v>254655000</v>
      </c>
      <c r="G13" s="190">
        <v>95.789999999999992</v>
      </c>
      <c r="H13" s="187">
        <v>2801683</v>
      </c>
      <c r="I13" s="187">
        <v>9542400</v>
      </c>
      <c r="J13" s="190">
        <v>29.360000000000003</v>
      </c>
    </row>
    <row r="14" spans="1:10" s="36" customFormat="1" ht="15">
      <c r="A14" s="104" t="s">
        <v>889</v>
      </c>
      <c r="B14" s="187">
        <v>3370776</v>
      </c>
      <c r="C14" s="187">
        <v>3351000</v>
      </c>
      <c r="D14" s="190">
        <v>100.59</v>
      </c>
      <c r="E14" s="187">
        <v>9327367</v>
      </c>
      <c r="F14" s="187">
        <v>8999337</v>
      </c>
      <c r="G14" s="190">
        <v>103.64999999999999</v>
      </c>
      <c r="H14" s="187">
        <v>6713268</v>
      </c>
      <c r="I14" s="187">
        <v>6713268</v>
      </c>
      <c r="J14" s="190">
        <v>100</v>
      </c>
    </row>
    <row r="15" spans="1:10" s="36" customFormat="1" ht="15">
      <c r="A15" s="104" t="s">
        <v>1188</v>
      </c>
      <c r="B15" s="187">
        <v>29600</v>
      </c>
      <c r="C15" s="187">
        <v>17000</v>
      </c>
      <c r="D15" s="190">
        <v>174.12</v>
      </c>
      <c r="E15" s="187">
        <v>12637461</v>
      </c>
      <c r="F15" s="187">
        <v>12815282</v>
      </c>
      <c r="G15" s="190">
        <v>98.61</v>
      </c>
      <c r="H15" s="187">
        <v>2841470</v>
      </c>
      <c r="I15" s="187">
        <v>5865600</v>
      </c>
      <c r="J15" s="190">
        <v>48.44</v>
      </c>
    </row>
    <row r="16" spans="1:10" s="36" customFormat="1" ht="15">
      <c r="A16" s="104" t="s">
        <v>884</v>
      </c>
      <c r="B16" s="187">
        <v>0</v>
      </c>
      <c r="C16" s="187">
        <v>0</v>
      </c>
      <c r="D16" s="190">
        <v>0</v>
      </c>
      <c r="E16" s="187">
        <v>1936399</v>
      </c>
      <c r="F16" s="187">
        <v>1936399</v>
      </c>
      <c r="G16" s="190">
        <v>100</v>
      </c>
      <c r="H16" s="187">
        <v>0</v>
      </c>
      <c r="I16" s="187">
        <v>0</v>
      </c>
      <c r="J16" s="190">
        <v>0</v>
      </c>
    </row>
    <row r="17" spans="1:246" s="36" customFormat="1" ht="15">
      <c r="A17" s="170" t="s">
        <v>983</v>
      </c>
      <c r="B17" s="187">
        <v>8321</v>
      </c>
      <c r="C17" s="187">
        <v>29000</v>
      </c>
      <c r="D17" s="190">
        <v>28.689999999999998</v>
      </c>
      <c r="E17" s="187">
        <v>15299692</v>
      </c>
      <c r="F17" s="187">
        <v>16265000</v>
      </c>
      <c r="G17" s="190">
        <v>94.07</v>
      </c>
      <c r="H17" s="187">
        <v>81479</v>
      </c>
      <c r="I17" s="187">
        <v>600000</v>
      </c>
      <c r="J17" s="190">
        <v>13.58</v>
      </c>
    </row>
    <row r="18" spans="1:246" s="36" customFormat="1" ht="15">
      <c r="A18" s="104" t="s">
        <v>877</v>
      </c>
      <c r="B18" s="187">
        <v>0</v>
      </c>
      <c r="C18" s="187">
        <v>0</v>
      </c>
      <c r="D18" s="190">
        <v>0</v>
      </c>
      <c r="E18" s="187">
        <v>501328</v>
      </c>
      <c r="F18" s="187">
        <v>572000</v>
      </c>
      <c r="G18" s="190">
        <v>87.64</v>
      </c>
      <c r="H18" s="187">
        <v>0</v>
      </c>
      <c r="I18" s="187">
        <v>0</v>
      </c>
      <c r="J18" s="190">
        <v>0</v>
      </c>
    </row>
    <row r="19" spans="1:246" s="36" customFormat="1" ht="15">
      <c r="A19" s="104" t="s">
        <v>878</v>
      </c>
      <c r="B19" s="187">
        <v>31482445</v>
      </c>
      <c r="C19" s="187">
        <v>33967000</v>
      </c>
      <c r="D19" s="190">
        <v>92.69</v>
      </c>
      <c r="E19" s="187">
        <v>11730718</v>
      </c>
      <c r="F19" s="187">
        <v>12466401</v>
      </c>
      <c r="G19" s="190">
        <v>94.1</v>
      </c>
      <c r="H19" s="187">
        <v>2948853</v>
      </c>
      <c r="I19" s="187">
        <v>6201900</v>
      </c>
      <c r="J19" s="190">
        <v>47.55</v>
      </c>
    </row>
    <row r="20" spans="1:246" s="39" customFormat="1" ht="15">
      <c r="A20" s="104" t="s">
        <v>169</v>
      </c>
      <c r="B20" s="187">
        <v>116376</v>
      </c>
      <c r="C20" s="187">
        <v>35000</v>
      </c>
      <c r="D20" s="190">
        <v>332.5</v>
      </c>
      <c r="E20" s="187">
        <v>5230113</v>
      </c>
      <c r="F20" s="187">
        <v>5488000</v>
      </c>
      <c r="G20" s="190">
        <v>95.3</v>
      </c>
      <c r="H20" s="187">
        <v>101689025</v>
      </c>
      <c r="I20" s="187">
        <v>104393700</v>
      </c>
      <c r="J20" s="190">
        <v>97.41</v>
      </c>
      <c r="K20" s="38"/>
      <c r="L20" s="26"/>
      <c r="M20" s="36"/>
      <c r="N20" s="36"/>
      <c r="O20" s="38"/>
      <c r="P20" s="37"/>
      <c r="Q20" s="36"/>
      <c r="R20" s="36"/>
      <c r="S20" s="38"/>
      <c r="T20" s="26"/>
      <c r="U20" s="36"/>
      <c r="V20" s="36"/>
      <c r="W20" s="38"/>
      <c r="X20" s="26"/>
      <c r="Y20" s="36"/>
      <c r="Z20" s="36"/>
      <c r="AA20" s="38"/>
      <c r="AB20" s="37"/>
      <c r="AC20" s="36"/>
      <c r="AD20" s="36"/>
      <c r="AE20" s="38"/>
      <c r="AF20" s="26"/>
      <c r="AG20" s="36"/>
      <c r="AH20" s="36"/>
      <c r="AI20" s="38"/>
      <c r="AJ20" s="26"/>
      <c r="AK20" s="36"/>
      <c r="AL20" s="36"/>
      <c r="AM20" s="38"/>
      <c r="AN20" s="37"/>
      <c r="AO20" s="36"/>
      <c r="AP20" s="36"/>
      <c r="AQ20" s="38"/>
      <c r="AR20" s="26"/>
      <c r="AS20" s="36"/>
      <c r="AT20" s="36"/>
      <c r="AU20" s="38"/>
      <c r="AV20" s="26"/>
      <c r="AW20" s="36"/>
      <c r="AX20" s="36"/>
      <c r="AY20" s="38"/>
      <c r="AZ20" s="37"/>
      <c r="BA20" s="36"/>
      <c r="BB20" s="36"/>
      <c r="BC20" s="38"/>
      <c r="BD20" s="26"/>
      <c r="BE20" s="36"/>
      <c r="BF20" s="36"/>
      <c r="BG20" s="38"/>
      <c r="BH20" s="26"/>
      <c r="BI20" s="36"/>
      <c r="BJ20" s="36"/>
      <c r="BK20" s="38"/>
      <c r="BL20" s="37"/>
      <c r="BM20" s="36"/>
      <c r="BN20" s="36"/>
      <c r="BO20" s="38"/>
      <c r="BP20" s="26"/>
      <c r="BQ20" s="36"/>
      <c r="BR20" s="36"/>
      <c r="BS20" s="38"/>
      <c r="BT20" s="26"/>
      <c r="BU20" s="36"/>
      <c r="BV20" s="36"/>
      <c r="BW20" s="38"/>
      <c r="BX20" s="37"/>
      <c r="BY20" s="36"/>
      <c r="BZ20" s="36"/>
      <c r="CA20" s="38"/>
      <c r="CB20" s="26"/>
      <c r="CC20" s="36"/>
      <c r="CD20" s="36"/>
      <c r="CE20" s="38"/>
      <c r="CF20" s="26"/>
      <c r="CG20" s="36"/>
      <c r="CH20" s="36"/>
      <c r="CI20" s="38"/>
      <c r="CJ20" s="37"/>
      <c r="CK20" s="36"/>
      <c r="CL20" s="36"/>
      <c r="CM20" s="38"/>
      <c r="CN20" s="26"/>
      <c r="CO20" s="36"/>
      <c r="CP20" s="36"/>
      <c r="CQ20" s="38"/>
      <c r="CR20" s="26"/>
      <c r="CS20" s="36"/>
      <c r="CT20" s="36"/>
      <c r="CU20" s="38"/>
      <c r="CV20" s="37"/>
      <c r="CW20" s="36"/>
      <c r="CX20" s="36"/>
      <c r="CY20" s="38"/>
      <c r="CZ20" s="26"/>
      <c r="DA20" s="36"/>
      <c r="DB20" s="36"/>
      <c r="DC20" s="38"/>
      <c r="DD20" s="26"/>
      <c r="DE20" s="36"/>
      <c r="DF20" s="36"/>
      <c r="DG20" s="38"/>
      <c r="DH20" s="37"/>
      <c r="DI20" s="36"/>
      <c r="DJ20" s="36"/>
      <c r="DK20" s="38"/>
      <c r="DL20" s="26"/>
      <c r="DM20" s="36"/>
      <c r="DN20" s="36"/>
      <c r="DO20" s="38"/>
      <c r="DP20" s="26"/>
      <c r="DQ20" s="36"/>
      <c r="DR20" s="36"/>
      <c r="DS20" s="38"/>
      <c r="DT20" s="37"/>
      <c r="DU20" s="36"/>
      <c r="DV20" s="36"/>
      <c r="DW20" s="38"/>
      <c r="DX20" s="26"/>
      <c r="DY20" s="36"/>
      <c r="DZ20" s="36"/>
      <c r="EA20" s="38"/>
      <c r="EB20" s="26"/>
      <c r="EC20" s="36"/>
      <c r="ED20" s="36"/>
      <c r="EE20" s="38"/>
      <c r="EF20" s="37"/>
      <c r="EG20" s="36"/>
      <c r="EH20" s="36"/>
      <c r="EI20" s="38"/>
      <c r="EJ20" s="26"/>
      <c r="EK20" s="36"/>
      <c r="EL20" s="36"/>
      <c r="EM20" s="38"/>
      <c r="EN20" s="26"/>
      <c r="EO20" s="36"/>
      <c r="EP20" s="36"/>
      <c r="EQ20" s="38"/>
      <c r="ER20" s="37"/>
      <c r="ES20" s="36"/>
      <c r="ET20" s="36"/>
      <c r="EU20" s="38"/>
      <c r="EV20" s="26"/>
      <c r="EW20" s="36"/>
      <c r="EX20" s="36"/>
      <c r="EY20" s="38"/>
      <c r="EZ20" s="26"/>
      <c r="FA20" s="36"/>
      <c r="FB20" s="36"/>
      <c r="FC20" s="38"/>
      <c r="FD20" s="37"/>
      <c r="FE20" s="36"/>
      <c r="FF20" s="36"/>
      <c r="FG20" s="38"/>
      <c r="FH20" s="26"/>
      <c r="FI20" s="36"/>
      <c r="FJ20" s="36"/>
      <c r="FK20" s="38"/>
      <c r="FL20" s="26"/>
      <c r="FM20" s="36"/>
      <c r="FN20" s="36"/>
      <c r="FO20" s="38"/>
      <c r="FP20" s="37"/>
      <c r="FQ20" s="36"/>
      <c r="FR20" s="36"/>
      <c r="FS20" s="38"/>
      <c r="FT20" s="26"/>
      <c r="FU20" s="36"/>
      <c r="FV20" s="36"/>
      <c r="FW20" s="38"/>
      <c r="FX20" s="26"/>
      <c r="FY20" s="36"/>
      <c r="FZ20" s="36"/>
      <c r="GA20" s="38"/>
      <c r="GB20" s="37"/>
      <c r="GC20" s="36"/>
      <c r="GD20" s="36"/>
      <c r="GE20" s="38"/>
      <c r="GF20" s="26"/>
      <c r="GG20" s="36"/>
      <c r="GH20" s="36"/>
      <c r="GI20" s="38"/>
      <c r="GJ20" s="26"/>
      <c r="GK20" s="36"/>
      <c r="GL20" s="36"/>
      <c r="GM20" s="38"/>
      <c r="GN20" s="37"/>
      <c r="GO20" s="36"/>
      <c r="GP20" s="36"/>
      <c r="GQ20" s="38"/>
      <c r="GR20" s="26"/>
      <c r="GS20" s="36"/>
      <c r="GT20" s="36"/>
      <c r="GU20" s="38"/>
      <c r="GV20" s="26"/>
      <c r="GW20" s="36"/>
      <c r="GX20" s="36"/>
      <c r="GY20" s="38"/>
      <c r="GZ20" s="37"/>
      <c r="HA20" s="36"/>
      <c r="HB20" s="36"/>
      <c r="HC20" s="38"/>
      <c r="HD20" s="26"/>
      <c r="HE20" s="36"/>
      <c r="HF20" s="36"/>
      <c r="HG20" s="38"/>
      <c r="HH20" s="26"/>
      <c r="HI20" s="36"/>
      <c r="HJ20" s="36"/>
      <c r="HK20" s="38"/>
      <c r="HL20" s="37"/>
      <c r="HM20" s="36"/>
      <c r="HN20" s="36"/>
      <c r="HO20" s="38"/>
      <c r="HP20" s="26"/>
      <c r="HQ20" s="36"/>
      <c r="HR20" s="36"/>
      <c r="HS20" s="38"/>
      <c r="HT20" s="26"/>
      <c r="HU20" s="36"/>
      <c r="HV20" s="36"/>
      <c r="HW20" s="38"/>
      <c r="HX20" s="37"/>
      <c r="HY20" s="36"/>
      <c r="HZ20" s="36"/>
      <c r="IA20" s="38"/>
      <c r="IB20" s="26"/>
      <c r="IC20" s="36"/>
      <c r="ID20" s="36"/>
      <c r="IE20" s="38"/>
      <c r="IF20" s="26"/>
      <c r="IG20" s="36"/>
      <c r="IH20" s="36"/>
      <c r="II20" s="38"/>
      <c r="IJ20" s="37"/>
      <c r="IK20" s="36"/>
      <c r="IL20" s="36"/>
    </row>
    <row r="21" spans="1:246" s="36" customFormat="1" ht="15">
      <c r="A21" s="104" t="s">
        <v>734</v>
      </c>
      <c r="B21" s="187">
        <v>0</v>
      </c>
      <c r="C21" s="187">
        <v>0</v>
      </c>
      <c r="D21" s="190">
        <v>0</v>
      </c>
      <c r="E21" s="187">
        <v>1897445</v>
      </c>
      <c r="F21" s="187">
        <v>3600000</v>
      </c>
      <c r="G21" s="190">
        <v>52.71</v>
      </c>
      <c r="H21" s="187">
        <v>6000000</v>
      </c>
      <c r="I21" s="187">
        <v>6000000</v>
      </c>
      <c r="J21" s="190">
        <v>100</v>
      </c>
    </row>
    <row r="22" spans="1:246" s="36" customFormat="1" ht="15">
      <c r="A22" s="42" t="s">
        <v>886</v>
      </c>
      <c r="B22" s="187">
        <v>0</v>
      </c>
      <c r="C22" s="187">
        <v>0</v>
      </c>
      <c r="D22" s="190">
        <v>0</v>
      </c>
      <c r="E22" s="187">
        <v>3123554</v>
      </c>
      <c r="F22" s="187">
        <v>3551754</v>
      </c>
      <c r="G22" s="190">
        <v>87.943984859311769</v>
      </c>
      <c r="H22" s="187">
        <v>60000</v>
      </c>
      <c r="I22" s="187">
        <v>60000</v>
      </c>
      <c r="J22" s="190">
        <v>100</v>
      </c>
    </row>
    <row r="23" spans="1:246" s="39" customFormat="1" ht="15">
      <c r="A23" s="170" t="s">
        <v>887</v>
      </c>
      <c r="B23" s="187">
        <v>0</v>
      </c>
      <c r="C23" s="187">
        <v>0</v>
      </c>
      <c r="D23" s="190">
        <v>0</v>
      </c>
      <c r="E23" s="187">
        <v>553696</v>
      </c>
      <c r="F23" s="187">
        <v>575000</v>
      </c>
      <c r="G23" s="190">
        <v>96.294956521739124</v>
      </c>
      <c r="H23" s="187">
        <v>0</v>
      </c>
      <c r="I23" s="187">
        <v>0</v>
      </c>
      <c r="J23" s="190">
        <v>0</v>
      </c>
      <c r="K23" s="38"/>
      <c r="L23" s="26"/>
      <c r="M23" s="36"/>
      <c r="N23" s="36"/>
      <c r="O23" s="38"/>
      <c r="P23" s="37"/>
      <c r="Q23" s="36"/>
      <c r="R23" s="36"/>
      <c r="S23" s="38"/>
      <c r="T23" s="26"/>
      <c r="U23" s="36"/>
      <c r="V23" s="36"/>
      <c r="W23" s="38"/>
      <c r="X23" s="26"/>
      <c r="Y23" s="36"/>
      <c r="Z23" s="36"/>
      <c r="AA23" s="38"/>
      <c r="AB23" s="37"/>
      <c r="AC23" s="36"/>
      <c r="AD23" s="36"/>
      <c r="AE23" s="38"/>
      <c r="AF23" s="26"/>
      <c r="AG23" s="36"/>
      <c r="AH23" s="36"/>
      <c r="AI23" s="38"/>
      <c r="AJ23" s="26"/>
      <c r="AK23" s="36"/>
      <c r="AL23" s="36"/>
      <c r="AM23" s="38"/>
      <c r="AN23" s="37"/>
      <c r="AO23" s="36"/>
      <c r="AP23" s="36"/>
      <c r="AQ23" s="38"/>
      <c r="AR23" s="26"/>
      <c r="AS23" s="36"/>
      <c r="AT23" s="36"/>
      <c r="AU23" s="38"/>
      <c r="AV23" s="26"/>
      <c r="AW23" s="36"/>
      <c r="AX23" s="36"/>
      <c r="AY23" s="38"/>
      <c r="AZ23" s="37"/>
      <c r="BA23" s="36"/>
      <c r="BB23" s="36"/>
      <c r="BC23" s="38"/>
      <c r="BD23" s="26"/>
      <c r="BE23" s="36"/>
      <c r="BF23" s="36"/>
      <c r="BG23" s="38"/>
      <c r="BH23" s="26"/>
      <c r="BI23" s="36"/>
      <c r="BJ23" s="36"/>
      <c r="BK23" s="38"/>
      <c r="BL23" s="37"/>
      <c r="BM23" s="36"/>
      <c r="BN23" s="36"/>
      <c r="BO23" s="38"/>
      <c r="BP23" s="26"/>
      <c r="BQ23" s="36"/>
      <c r="BR23" s="36"/>
      <c r="BS23" s="38"/>
      <c r="BT23" s="26"/>
      <c r="BU23" s="36"/>
      <c r="BV23" s="36"/>
      <c r="BW23" s="38"/>
      <c r="BX23" s="37"/>
      <c r="BY23" s="36"/>
      <c r="BZ23" s="36"/>
      <c r="CA23" s="38"/>
      <c r="CB23" s="26"/>
      <c r="CC23" s="36"/>
      <c r="CD23" s="36"/>
      <c r="CE23" s="38"/>
      <c r="CF23" s="26"/>
      <c r="CG23" s="36"/>
      <c r="CH23" s="36"/>
      <c r="CI23" s="38"/>
      <c r="CJ23" s="37"/>
      <c r="CK23" s="36"/>
      <c r="CL23" s="36"/>
      <c r="CM23" s="38"/>
      <c r="CN23" s="26"/>
      <c r="CO23" s="36"/>
      <c r="CP23" s="36"/>
      <c r="CQ23" s="38"/>
      <c r="CR23" s="26"/>
      <c r="CS23" s="36"/>
      <c r="CT23" s="36"/>
      <c r="CU23" s="38"/>
      <c r="CV23" s="37"/>
      <c r="CW23" s="36"/>
      <c r="CX23" s="36"/>
      <c r="CY23" s="38"/>
      <c r="CZ23" s="26"/>
      <c r="DA23" s="36"/>
      <c r="DB23" s="36"/>
      <c r="DC23" s="38"/>
      <c r="DD23" s="26"/>
      <c r="DE23" s="36"/>
      <c r="DF23" s="36"/>
      <c r="DG23" s="38"/>
      <c r="DH23" s="37"/>
      <c r="DI23" s="36"/>
      <c r="DJ23" s="36"/>
      <c r="DK23" s="38"/>
      <c r="DL23" s="26"/>
      <c r="DM23" s="36"/>
      <c r="DN23" s="36"/>
      <c r="DO23" s="38"/>
      <c r="DP23" s="26"/>
      <c r="DQ23" s="36"/>
      <c r="DR23" s="36"/>
      <c r="DS23" s="38"/>
      <c r="DT23" s="37"/>
      <c r="DU23" s="36"/>
      <c r="DV23" s="36"/>
      <c r="DW23" s="38"/>
      <c r="DX23" s="26"/>
      <c r="DY23" s="36"/>
      <c r="DZ23" s="36"/>
      <c r="EA23" s="38"/>
      <c r="EB23" s="26"/>
      <c r="EC23" s="36"/>
      <c r="ED23" s="36"/>
      <c r="EE23" s="38"/>
      <c r="EF23" s="37"/>
      <c r="EG23" s="36"/>
      <c r="EH23" s="36"/>
      <c r="EI23" s="38"/>
      <c r="EJ23" s="26"/>
      <c r="EK23" s="36"/>
      <c r="EL23" s="36"/>
      <c r="EM23" s="38"/>
      <c r="EN23" s="26"/>
      <c r="EO23" s="36"/>
      <c r="EP23" s="36"/>
      <c r="EQ23" s="38"/>
      <c r="ER23" s="37"/>
      <c r="ES23" s="36"/>
      <c r="ET23" s="36"/>
      <c r="EU23" s="38"/>
      <c r="EV23" s="26"/>
      <c r="EW23" s="36"/>
      <c r="EX23" s="36"/>
      <c r="EY23" s="38"/>
      <c r="EZ23" s="26"/>
      <c r="FA23" s="36"/>
      <c r="FB23" s="36"/>
      <c r="FC23" s="38"/>
      <c r="FD23" s="37"/>
      <c r="FE23" s="36"/>
      <c r="FF23" s="36"/>
      <c r="FG23" s="38"/>
      <c r="FH23" s="26"/>
      <c r="FI23" s="36"/>
      <c r="FJ23" s="36"/>
      <c r="FK23" s="38"/>
      <c r="FL23" s="26"/>
      <c r="FM23" s="36"/>
      <c r="FN23" s="36"/>
      <c r="FO23" s="38"/>
      <c r="FP23" s="37"/>
      <c r="FQ23" s="36"/>
      <c r="FR23" s="36"/>
      <c r="FS23" s="38"/>
      <c r="FT23" s="26"/>
      <c r="FU23" s="36"/>
      <c r="FV23" s="36"/>
      <c r="FW23" s="38"/>
      <c r="FX23" s="26"/>
      <c r="FY23" s="36"/>
      <c r="FZ23" s="36"/>
      <c r="GA23" s="38"/>
      <c r="GB23" s="37"/>
      <c r="GC23" s="36"/>
      <c r="GD23" s="36"/>
      <c r="GE23" s="38"/>
      <c r="GF23" s="26"/>
      <c r="GG23" s="36"/>
      <c r="GH23" s="36"/>
      <c r="GI23" s="38"/>
      <c r="GJ23" s="26"/>
      <c r="GK23" s="36"/>
      <c r="GL23" s="36"/>
      <c r="GM23" s="38"/>
      <c r="GN23" s="37"/>
      <c r="GO23" s="36"/>
      <c r="GP23" s="36"/>
      <c r="GQ23" s="38"/>
      <c r="GR23" s="26"/>
      <c r="GS23" s="36"/>
      <c r="GT23" s="36"/>
      <c r="GU23" s="38"/>
      <c r="GV23" s="26"/>
      <c r="GW23" s="36"/>
      <c r="GX23" s="36"/>
      <c r="GY23" s="38"/>
      <c r="GZ23" s="37"/>
      <c r="HA23" s="36"/>
      <c r="HB23" s="36"/>
      <c r="HC23" s="38"/>
      <c r="HD23" s="26"/>
      <c r="HE23" s="36"/>
      <c r="HF23" s="36"/>
      <c r="HG23" s="38"/>
      <c r="HH23" s="26"/>
      <c r="HI23" s="36"/>
      <c r="HJ23" s="36"/>
      <c r="HK23" s="38"/>
      <c r="HL23" s="37"/>
      <c r="HM23" s="36"/>
      <c r="HN23" s="36"/>
      <c r="HO23" s="38"/>
      <c r="HP23" s="26"/>
      <c r="HQ23" s="36"/>
      <c r="HR23" s="36"/>
      <c r="HS23" s="38"/>
      <c r="HT23" s="26"/>
      <c r="HU23" s="36"/>
      <c r="HV23" s="36"/>
      <c r="HW23" s="38"/>
      <c r="HX23" s="37"/>
      <c r="HY23" s="36"/>
      <c r="HZ23" s="36"/>
      <c r="IA23" s="38"/>
      <c r="IB23" s="26"/>
      <c r="IC23" s="36"/>
      <c r="ID23" s="36"/>
      <c r="IE23" s="38"/>
      <c r="IF23" s="26"/>
      <c r="IG23" s="36"/>
      <c r="IH23" s="36"/>
      <c r="II23" s="38"/>
      <c r="IJ23" s="37"/>
      <c r="IK23" s="36"/>
      <c r="IL23" s="36"/>
    </row>
    <row r="24" spans="1:246" s="36" customFormat="1" ht="15">
      <c r="A24" s="104" t="s">
        <v>861</v>
      </c>
      <c r="B24" s="187">
        <v>0</v>
      </c>
      <c r="C24" s="187">
        <v>0</v>
      </c>
      <c r="D24" s="190">
        <v>0</v>
      </c>
      <c r="E24" s="187">
        <v>219385</v>
      </c>
      <c r="F24" s="187">
        <v>252000</v>
      </c>
      <c r="G24" s="190">
        <v>87.06</v>
      </c>
      <c r="H24" s="187">
        <v>0</v>
      </c>
      <c r="I24" s="187">
        <v>0</v>
      </c>
      <c r="J24" s="190">
        <v>0</v>
      </c>
    </row>
    <row r="25" spans="1:246" s="36" customFormat="1" ht="15">
      <c r="A25" s="104" t="s">
        <v>897</v>
      </c>
      <c r="B25" s="187">
        <v>1414484</v>
      </c>
      <c r="C25" s="187">
        <v>301000</v>
      </c>
      <c r="D25" s="190">
        <v>469.93</v>
      </c>
      <c r="E25" s="187">
        <v>5558339</v>
      </c>
      <c r="F25" s="187">
        <v>6152000</v>
      </c>
      <c r="G25" s="190">
        <v>90.35</v>
      </c>
      <c r="H25" s="187">
        <v>186325</v>
      </c>
      <c r="I25" s="187">
        <v>750000</v>
      </c>
      <c r="J25" s="190">
        <v>24.84</v>
      </c>
    </row>
    <row r="26" spans="1:246" s="36" customFormat="1" ht="15">
      <c r="A26" s="104" t="s">
        <v>1208</v>
      </c>
      <c r="B26" s="187">
        <v>0</v>
      </c>
      <c r="C26" s="187">
        <v>0</v>
      </c>
      <c r="D26" s="190">
        <v>0</v>
      </c>
      <c r="E26" s="187">
        <v>20191876</v>
      </c>
      <c r="F26" s="187">
        <v>19636000</v>
      </c>
      <c r="G26" s="190">
        <v>102.83</v>
      </c>
      <c r="H26" s="187">
        <v>0</v>
      </c>
      <c r="I26" s="187">
        <v>0</v>
      </c>
      <c r="J26" s="190">
        <v>0</v>
      </c>
    </row>
    <row r="27" spans="1:246" s="36" customFormat="1" ht="15">
      <c r="A27" s="104" t="s">
        <v>888</v>
      </c>
      <c r="B27" s="187">
        <v>4736860</v>
      </c>
      <c r="C27" s="187">
        <v>11027000</v>
      </c>
      <c r="D27" s="190">
        <v>42.96</v>
      </c>
      <c r="E27" s="187">
        <v>42776728</v>
      </c>
      <c r="F27" s="187">
        <v>44890950</v>
      </c>
      <c r="G27" s="190">
        <v>95.289999999999992</v>
      </c>
      <c r="H27" s="187">
        <v>58938198</v>
      </c>
      <c r="I27" s="187">
        <v>72393088</v>
      </c>
      <c r="J27" s="190">
        <v>81.410000000000011</v>
      </c>
    </row>
    <row r="28" spans="1:246" s="36" customFormat="1" ht="15">
      <c r="A28" s="104" t="s">
        <v>1209</v>
      </c>
      <c r="B28" s="187">
        <v>0</v>
      </c>
      <c r="C28" s="187">
        <v>0</v>
      </c>
      <c r="D28" s="190">
        <v>0</v>
      </c>
      <c r="E28" s="187">
        <v>188744829</v>
      </c>
      <c r="F28" s="187">
        <v>188745000</v>
      </c>
      <c r="G28" s="190">
        <v>100</v>
      </c>
      <c r="H28" s="187">
        <v>0</v>
      </c>
      <c r="I28" s="187">
        <v>0</v>
      </c>
      <c r="J28" s="190">
        <v>0</v>
      </c>
    </row>
    <row r="29" spans="1:246" s="36" customFormat="1" ht="15">
      <c r="A29" s="104" t="s">
        <v>862</v>
      </c>
      <c r="B29" s="187">
        <v>53682096</v>
      </c>
      <c r="C29" s="187">
        <v>45000000</v>
      </c>
      <c r="D29" s="190">
        <v>119.29</v>
      </c>
      <c r="E29" s="187">
        <v>32438964</v>
      </c>
      <c r="F29" s="187">
        <v>32979000</v>
      </c>
      <c r="G29" s="190">
        <v>98.36</v>
      </c>
      <c r="H29" s="187">
        <v>3243025</v>
      </c>
      <c r="I29" s="187">
        <v>5289700</v>
      </c>
      <c r="J29" s="190">
        <v>61.309999999999995</v>
      </c>
    </row>
    <row r="30" spans="1:246" s="36" customFormat="1" ht="15">
      <c r="A30" s="104" t="s">
        <v>48</v>
      </c>
      <c r="B30" s="187">
        <v>0</v>
      </c>
      <c r="C30" s="187">
        <v>0</v>
      </c>
      <c r="D30" s="190">
        <v>0</v>
      </c>
      <c r="E30" s="187">
        <v>40123000</v>
      </c>
      <c r="F30" s="187">
        <v>40123000</v>
      </c>
      <c r="G30" s="190">
        <v>100</v>
      </c>
      <c r="H30" s="187">
        <v>644616</v>
      </c>
      <c r="I30" s="187">
        <v>3000000</v>
      </c>
      <c r="J30" s="190">
        <v>21.490000000000002</v>
      </c>
    </row>
    <row r="31" spans="1:246" s="36" customFormat="1" ht="15">
      <c r="A31" s="104" t="s">
        <v>45</v>
      </c>
      <c r="B31" s="187">
        <v>98</v>
      </c>
      <c r="C31" s="187">
        <v>0</v>
      </c>
      <c r="D31" s="190">
        <v>0</v>
      </c>
      <c r="E31" s="187">
        <v>2006842</v>
      </c>
      <c r="F31" s="187">
        <v>2162000</v>
      </c>
      <c r="G31" s="190">
        <v>92.820000000000007</v>
      </c>
      <c r="H31" s="187">
        <v>0</v>
      </c>
      <c r="I31" s="187">
        <v>0</v>
      </c>
      <c r="J31" s="190">
        <v>0</v>
      </c>
    </row>
    <row r="32" spans="1:246" ht="15">
      <c r="A32" s="104" t="s">
        <v>721</v>
      </c>
      <c r="B32" s="187">
        <v>0</v>
      </c>
      <c r="C32" s="187">
        <v>0</v>
      </c>
      <c r="D32" s="190">
        <v>0</v>
      </c>
      <c r="E32" s="187">
        <v>1358577</v>
      </c>
      <c r="F32" s="187">
        <v>1400960</v>
      </c>
      <c r="G32" s="190">
        <v>96.97</v>
      </c>
      <c r="H32" s="187">
        <v>0</v>
      </c>
      <c r="I32" s="187">
        <v>0</v>
      </c>
      <c r="J32" s="190">
        <v>0</v>
      </c>
    </row>
    <row r="33" spans="1:10" ht="15">
      <c r="A33" s="104" t="s">
        <v>1211</v>
      </c>
      <c r="B33" s="187">
        <v>0</v>
      </c>
      <c r="C33" s="187">
        <v>0</v>
      </c>
      <c r="D33" s="190">
        <v>0</v>
      </c>
      <c r="E33" s="187">
        <v>1239280</v>
      </c>
      <c r="F33" s="187">
        <v>1239280</v>
      </c>
      <c r="G33" s="190">
        <v>100</v>
      </c>
      <c r="H33" s="187">
        <v>985470</v>
      </c>
      <c r="I33" s="187">
        <v>1280000</v>
      </c>
      <c r="J33" s="190">
        <v>76.990000000000009</v>
      </c>
    </row>
    <row r="34" spans="1:10" ht="15">
      <c r="A34" s="104" t="s">
        <v>1170</v>
      </c>
      <c r="B34" s="187">
        <v>1279947</v>
      </c>
      <c r="C34" s="187">
        <v>1794000</v>
      </c>
      <c r="D34" s="190">
        <v>71.350000000000009</v>
      </c>
      <c r="E34" s="187">
        <v>19770847</v>
      </c>
      <c r="F34" s="187">
        <v>20038000</v>
      </c>
      <c r="G34" s="190">
        <v>98.67</v>
      </c>
      <c r="H34" s="187">
        <v>4665400</v>
      </c>
      <c r="I34" s="187">
        <v>7982600</v>
      </c>
      <c r="J34" s="190">
        <v>58.440000000000005</v>
      </c>
    </row>
    <row r="35" spans="1:10" ht="15">
      <c r="A35" s="104" t="s">
        <v>890</v>
      </c>
      <c r="B35" s="187">
        <v>685130</v>
      </c>
      <c r="C35" s="187">
        <v>0</v>
      </c>
      <c r="D35" s="190">
        <v>0</v>
      </c>
      <c r="E35" s="187">
        <v>1057071</v>
      </c>
      <c r="F35" s="187">
        <v>1305000</v>
      </c>
      <c r="G35" s="190">
        <v>81</v>
      </c>
      <c r="H35" s="187">
        <v>194012</v>
      </c>
      <c r="I35" s="187">
        <v>244200</v>
      </c>
      <c r="J35" s="190">
        <v>79.45</v>
      </c>
    </row>
    <row r="36" spans="1:10" ht="15">
      <c r="A36" s="104" t="s">
        <v>1210</v>
      </c>
      <c r="B36" s="187">
        <v>86781471</v>
      </c>
      <c r="C36" s="187">
        <v>163452000</v>
      </c>
      <c r="D36" s="190">
        <v>53.092939211511634</v>
      </c>
      <c r="E36" s="187">
        <v>1184372182</v>
      </c>
      <c r="F36" s="187">
        <v>1208298044</v>
      </c>
      <c r="G36" s="190">
        <v>98.02</v>
      </c>
      <c r="H36" s="187">
        <v>84804777</v>
      </c>
      <c r="I36" s="187">
        <v>104275804</v>
      </c>
      <c r="J36" s="190">
        <v>81.327377729928614</v>
      </c>
    </row>
    <row r="37" spans="1:10" ht="15">
      <c r="A37" s="104" t="s">
        <v>913</v>
      </c>
      <c r="B37" s="187">
        <v>0</v>
      </c>
      <c r="C37" s="187">
        <v>0</v>
      </c>
      <c r="D37" s="190">
        <v>0</v>
      </c>
      <c r="E37" s="187">
        <v>178959</v>
      </c>
      <c r="F37" s="187">
        <v>229000</v>
      </c>
      <c r="G37" s="190">
        <v>78.149999999999991</v>
      </c>
      <c r="H37" s="187">
        <v>0</v>
      </c>
      <c r="I37" s="187">
        <v>0</v>
      </c>
      <c r="J37" s="190">
        <v>0</v>
      </c>
    </row>
    <row r="38" spans="1:10" ht="15">
      <c r="A38" s="104" t="s">
        <v>46</v>
      </c>
      <c r="B38" s="187">
        <v>2286068970</v>
      </c>
      <c r="C38" s="187">
        <v>1796197000</v>
      </c>
      <c r="D38" s="190">
        <v>127.27</v>
      </c>
      <c r="E38" s="187">
        <v>0</v>
      </c>
      <c r="F38" s="187">
        <v>0</v>
      </c>
      <c r="G38" s="190">
        <v>0</v>
      </c>
      <c r="H38" s="187">
        <v>0</v>
      </c>
      <c r="I38" s="187">
        <v>0</v>
      </c>
      <c r="J38" s="190">
        <v>0</v>
      </c>
    </row>
    <row r="39" spans="1:10" ht="15">
      <c r="A39" s="104" t="s">
        <v>879</v>
      </c>
      <c r="B39" s="187">
        <v>346347</v>
      </c>
      <c r="C39" s="187">
        <v>293000</v>
      </c>
      <c r="D39" s="190">
        <v>118.21</v>
      </c>
      <c r="E39" s="187">
        <v>7327657</v>
      </c>
      <c r="F39" s="187">
        <v>7013000</v>
      </c>
      <c r="G39" s="190">
        <v>104.49</v>
      </c>
      <c r="H39" s="187">
        <v>12998449</v>
      </c>
      <c r="I39" s="187">
        <v>12473500</v>
      </c>
      <c r="J39" s="190">
        <v>104.21000000000001</v>
      </c>
    </row>
    <row r="40" spans="1:10" ht="15">
      <c r="A40" s="104" t="s">
        <v>891</v>
      </c>
      <c r="B40" s="187">
        <v>0</v>
      </c>
      <c r="C40" s="187">
        <v>0</v>
      </c>
      <c r="D40" s="190">
        <v>0</v>
      </c>
      <c r="E40" s="187">
        <v>604843</v>
      </c>
      <c r="F40" s="187">
        <v>745000</v>
      </c>
      <c r="G40" s="190">
        <v>81.19</v>
      </c>
      <c r="H40" s="187">
        <v>3008712</v>
      </c>
      <c r="I40" s="187">
        <v>3008712</v>
      </c>
      <c r="J40" s="190">
        <v>100</v>
      </c>
    </row>
    <row r="41" spans="1:10" ht="15">
      <c r="A41" s="104" t="s">
        <v>892</v>
      </c>
      <c r="B41" s="187">
        <v>210</v>
      </c>
      <c r="C41" s="187">
        <v>0</v>
      </c>
      <c r="D41" s="190">
        <v>0</v>
      </c>
      <c r="E41" s="187">
        <v>3346528</v>
      </c>
      <c r="F41" s="187">
        <v>3448000</v>
      </c>
      <c r="G41" s="190">
        <v>97.06</v>
      </c>
      <c r="H41" s="187">
        <v>0</v>
      </c>
      <c r="I41" s="187">
        <v>0</v>
      </c>
      <c r="J41" s="190">
        <v>0</v>
      </c>
    </row>
    <row r="42" spans="1:10" ht="15">
      <c r="A42" s="104" t="s">
        <v>984</v>
      </c>
      <c r="B42" s="187">
        <v>804</v>
      </c>
      <c r="C42" s="187">
        <v>0</v>
      </c>
      <c r="D42" s="190">
        <v>0</v>
      </c>
      <c r="E42" s="187">
        <v>4504628</v>
      </c>
      <c r="F42" s="187">
        <v>4602000</v>
      </c>
      <c r="G42" s="190">
        <v>97.88</v>
      </c>
      <c r="H42" s="187">
        <v>0</v>
      </c>
      <c r="I42" s="187">
        <v>27000</v>
      </c>
      <c r="J42" s="190">
        <v>0</v>
      </c>
    </row>
    <row r="43" spans="1:10" ht="15">
      <c r="A43" s="104" t="s">
        <v>47</v>
      </c>
      <c r="B43" s="187">
        <v>270</v>
      </c>
      <c r="C43" s="187">
        <v>5000</v>
      </c>
      <c r="D43" s="190">
        <v>5.4</v>
      </c>
      <c r="E43" s="187">
        <v>5998395</v>
      </c>
      <c r="F43" s="187">
        <v>6491000</v>
      </c>
      <c r="G43" s="190">
        <v>92.41</v>
      </c>
      <c r="H43" s="187">
        <v>221123</v>
      </c>
      <c r="I43" s="187">
        <v>300000</v>
      </c>
      <c r="J43" s="190">
        <v>73.709999999999994</v>
      </c>
    </row>
    <row r="44" spans="1:10" ht="15">
      <c r="A44" s="104" t="s">
        <v>893</v>
      </c>
      <c r="B44" s="187">
        <v>0</v>
      </c>
      <c r="C44" s="187">
        <v>0</v>
      </c>
      <c r="D44" s="190">
        <v>0</v>
      </c>
      <c r="E44" s="187">
        <v>1183508</v>
      </c>
      <c r="F44" s="187">
        <v>1471000</v>
      </c>
      <c r="G44" s="190">
        <v>80.459999999999994</v>
      </c>
      <c r="H44" s="187">
        <v>0</v>
      </c>
      <c r="I44" s="187">
        <v>0</v>
      </c>
      <c r="J44" s="190">
        <v>0</v>
      </c>
    </row>
    <row r="45" spans="1:10" ht="15">
      <c r="A45" s="104" t="s">
        <v>1218</v>
      </c>
      <c r="B45" s="187">
        <v>2686605</v>
      </c>
      <c r="C45" s="187">
        <v>2670000</v>
      </c>
      <c r="D45" s="190">
        <v>100.62</v>
      </c>
      <c r="E45" s="187">
        <v>11887688</v>
      </c>
      <c r="F45" s="187">
        <v>12673000</v>
      </c>
      <c r="G45" s="190">
        <v>93.8</v>
      </c>
      <c r="H45" s="187">
        <v>4231818</v>
      </c>
      <c r="I45" s="187">
        <v>5836000</v>
      </c>
      <c r="J45" s="190">
        <v>72.509999999999991</v>
      </c>
    </row>
    <row r="46" spans="1:10" ht="15">
      <c r="A46" s="104" t="s">
        <v>894</v>
      </c>
      <c r="B46" s="187">
        <v>0</v>
      </c>
      <c r="C46" s="187">
        <v>0</v>
      </c>
      <c r="D46" s="190">
        <v>0</v>
      </c>
      <c r="E46" s="187">
        <v>11616219</v>
      </c>
      <c r="F46" s="187">
        <v>11670000</v>
      </c>
      <c r="G46" s="190">
        <v>99.539999999999992</v>
      </c>
      <c r="H46" s="187">
        <v>0</v>
      </c>
      <c r="I46" s="187">
        <v>0</v>
      </c>
      <c r="J46" s="190">
        <v>0</v>
      </c>
    </row>
    <row r="47" spans="1:10" ht="15">
      <c r="A47" s="104" t="s">
        <v>735</v>
      </c>
      <c r="B47" s="187">
        <v>2706</v>
      </c>
      <c r="C47" s="187">
        <v>3000</v>
      </c>
      <c r="D47" s="190">
        <v>90.2</v>
      </c>
      <c r="E47" s="187">
        <v>12851045</v>
      </c>
      <c r="F47" s="187">
        <v>12927000</v>
      </c>
      <c r="G47" s="190">
        <v>99.41</v>
      </c>
      <c r="H47" s="187">
        <v>152352</v>
      </c>
      <c r="I47" s="187">
        <v>200000</v>
      </c>
      <c r="J47" s="190">
        <v>76.180000000000007</v>
      </c>
    </row>
    <row r="48" spans="1:10" ht="15">
      <c r="A48" s="104" t="s">
        <v>895</v>
      </c>
      <c r="B48" s="187">
        <v>8275</v>
      </c>
      <c r="C48" s="187">
        <v>10000</v>
      </c>
      <c r="D48" s="190">
        <v>82.75</v>
      </c>
      <c r="E48" s="187">
        <v>4373115</v>
      </c>
      <c r="F48" s="187">
        <v>4534557</v>
      </c>
      <c r="G48" s="190">
        <v>96.44</v>
      </c>
      <c r="H48" s="187">
        <v>395387</v>
      </c>
      <c r="I48" s="187">
        <v>785000</v>
      </c>
      <c r="J48" s="190">
        <v>50.370000000000005</v>
      </c>
    </row>
    <row r="49" spans="1:10" ht="15">
      <c r="A49" s="104" t="s">
        <v>985</v>
      </c>
      <c r="B49" s="187">
        <v>16865351</v>
      </c>
      <c r="C49" s="187">
        <v>38121000</v>
      </c>
      <c r="D49" s="190">
        <v>44.24</v>
      </c>
      <c r="E49" s="187">
        <v>8343796</v>
      </c>
      <c r="F49" s="187">
        <v>8432550</v>
      </c>
      <c r="G49" s="190">
        <v>98.95</v>
      </c>
      <c r="H49" s="187">
        <v>2046876</v>
      </c>
      <c r="I49" s="187">
        <v>2517176</v>
      </c>
      <c r="J49" s="190">
        <v>81.320000000000007</v>
      </c>
    </row>
    <row r="50" spans="1:10" ht="15">
      <c r="A50" s="104" t="s">
        <v>986</v>
      </c>
      <c r="B50" s="187">
        <v>10</v>
      </c>
      <c r="C50" s="187">
        <v>0</v>
      </c>
      <c r="D50" s="190">
        <v>0</v>
      </c>
      <c r="E50" s="187">
        <v>1276289</v>
      </c>
      <c r="F50" s="187">
        <v>1291000</v>
      </c>
      <c r="G50" s="190">
        <v>98.86</v>
      </c>
      <c r="H50" s="187">
        <v>0</v>
      </c>
      <c r="I50" s="187">
        <v>0</v>
      </c>
      <c r="J50" s="190">
        <v>0</v>
      </c>
    </row>
    <row r="51" spans="1:10" ht="15">
      <c r="A51" s="104" t="s">
        <v>1197</v>
      </c>
      <c r="B51" s="187">
        <v>8903</v>
      </c>
      <c r="C51" s="187">
        <v>3000</v>
      </c>
      <c r="D51" s="190">
        <v>296.76</v>
      </c>
      <c r="E51" s="187">
        <v>8048217</v>
      </c>
      <c r="F51" s="187">
        <v>10056000</v>
      </c>
      <c r="G51" s="190">
        <v>80.03</v>
      </c>
      <c r="H51" s="187">
        <v>1212375</v>
      </c>
      <c r="I51" s="187">
        <v>1800000</v>
      </c>
      <c r="J51" s="190">
        <v>67.349999999999994</v>
      </c>
    </row>
    <row r="52" spans="1:10" ht="15">
      <c r="A52" s="104" t="s">
        <v>1214</v>
      </c>
      <c r="B52" s="187">
        <v>160215987</v>
      </c>
      <c r="C52" s="187">
        <v>163036000</v>
      </c>
      <c r="D52" s="190">
        <v>98.27</v>
      </c>
      <c r="E52" s="187">
        <v>17364308</v>
      </c>
      <c r="F52" s="187">
        <v>20303000</v>
      </c>
      <c r="G52" s="190">
        <v>85.53</v>
      </c>
      <c r="H52" s="187">
        <v>1680053</v>
      </c>
      <c r="I52" s="187">
        <v>1680053</v>
      </c>
      <c r="J52" s="190">
        <v>100</v>
      </c>
    </row>
    <row r="53" spans="1:10" ht="15">
      <c r="A53" s="104" t="s">
        <v>1216</v>
      </c>
      <c r="B53" s="187">
        <v>0</v>
      </c>
      <c r="C53" s="187">
        <v>0</v>
      </c>
      <c r="D53" s="190">
        <v>0</v>
      </c>
      <c r="E53" s="187">
        <v>25077945</v>
      </c>
      <c r="F53" s="187">
        <v>25000000</v>
      </c>
      <c r="G53" s="190">
        <v>100.31000000000002</v>
      </c>
      <c r="H53" s="187">
        <v>4000000</v>
      </c>
      <c r="I53" s="187">
        <v>4000000</v>
      </c>
      <c r="J53" s="190">
        <v>100</v>
      </c>
    </row>
    <row r="54" spans="1:10" ht="15">
      <c r="A54" s="104" t="s">
        <v>1213</v>
      </c>
      <c r="B54" s="187">
        <v>219365</v>
      </c>
      <c r="C54" s="187">
        <v>0</v>
      </c>
      <c r="D54" s="190">
        <v>0</v>
      </c>
      <c r="E54" s="187">
        <v>2431686</v>
      </c>
      <c r="F54" s="187">
        <v>3973500</v>
      </c>
      <c r="G54" s="190">
        <v>61.199999999999996</v>
      </c>
      <c r="H54" s="187">
        <v>1119316</v>
      </c>
      <c r="I54" s="187">
        <v>1840050</v>
      </c>
      <c r="J54" s="190">
        <v>60.83</v>
      </c>
    </row>
    <row r="55" spans="1:10" ht="15">
      <c r="A55" s="104" t="s">
        <v>1215</v>
      </c>
      <c r="B55" s="187">
        <v>0</v>
      </c>
      <c r="C55" s="187">
        <v>0</v>
      </c>
      <c r="D55" s="190">
        <v>0</v>
      </c>
      <c r="E55" s="187">
        <v>2492846</v>
      </c>
      <c r="F55" s="187">
        <v>3149000</v>
      </c>
      <c r="G55" s="190">
        <v>79.16</v>
      </c>
      <c r="H55" s="187">
        <v>187046</v>
      </c>
      <c r="I55" s="187">
        <v>600000</v>
      </c>
      <c r="J55" s="190">
        <v>31.169999999999998</v>
      </c>
    </row>
    <row r="56" spans="1:10" ht="15">
      <c r="A56" s="104" t="s">
        <v>1217</v>
      </c>
      <c r="B56" s="187">
        <v>0</v>
      </c>
      <c r="C56" s="187">
        <v>0</v>
      </c>
      <c r="D56" s="190">
        <v>0</v>
      </c>
      <c r="E56" s="187">
        <v>36520621</v>
      </c>
      <c r="F56" s="187">
        <v>36198454</v>
      </c>
      <c r="G56" s="190">
        <v>100.88999999999999</v>
      </c>
      <c r="H56" s="187">
        <v>0</v>
      </c>
      <c r="I56" s="187">
        <v>0</v>
      </c>
      <c r="J56" s="190">
        <v>0</v>
      </c>
    </row>
    <row r="57" spans="1:10" ht="17.25" customHeight="1">
      <c r="A57" s="104" t="s">
        <v>914</v>
      </c>
      <c r="B57" s="187">
        <v>2237674</v>
      </c>
      <c r="C57" s="187">
        <v>835000</v>
      </c>
      <c r="D57" s="190">
        <v>267.98</v>
      </c>
      <c r="E57" s="187">
        <v>2351020</v>
      </c>
      <c r="F57" s="187">
        <v>2492430</v>
      </c>
      <c r="G57" s="190">
        <v>94.33</v>
      </c>
      <c r="H57" s="187">
        <v>0</v>
      </c>
      <c r="I57" s="187">
        <v>0</v>
      </c>
      <c r="J57" s="190">
        <v>0</v>
      </c>
    </row>
    <row r="58" spans="1:10" ht="17.25" customHeight="1">
      <c r="A58" s="104" t="s">
        <v>1212</v>
      </c>
      <c r="B58" s="187">
        <v>60</v>
      </c>
      <c r="C58" s="187">
        <v>0</v>
      </c>
      <c r="D58" s="190">
        <v>0</v>
      </c>
      <c r="E58" s="187">
        <v>170112</v>
      </c>
      <c r="F58" s="187">
        <v>244000</v>
      </c>
      <c r="G58" s="190">
        <v>69.72</v>
      </c>
      <c r="H58" s="187">
        <v>0</v>
      </c>
      <c r="I58" s="187">
        <v>0</v>
      </c>
      <c r="J58" s="190">
        <v>0</v>
      </c>
    </row>
    <row r="59" spans="1:10" ht="17.25" customHeight="1">
      <c r="A59" s="140" t="s">
        <v>28</v>
      </c>
      <c r="B59" s="171">
        <f>SUM(B5:B58)</f>
        <v>2775407681</v>
      </c>
      <c r="C59" s="171">
        <f>SUM(C5:C58)</f>
        <v>2371615000</v>
      </c>
      <c r="D59" s="193">
        <f>B59/C59*100</f>
        <v>117.02606371607533</v>
      </c>
      <c r="E59" s="171">
        <f>SUM(E5:E58)</f>
        <v>3342993116</v>
      </c>
      <c r="F59" s="171">
        <f>SUM(F5:F58)</f>
        <v>3329194000</v>
      </c>
      <c r="G59" s="193">
        <f>E59/F59*100</f>
        <v>100.41448819143612</v>
      </c>
      <c r="H59" s="171">
        <f>SUM(H5:H58)</f>
        <v>327333358</v>
      </c>
      <c r="I59" s="171">
        <f>SUM(I5:I58)</f>
        <v>395000000</v>
      </c>
      <c r="J59" s="193">
        <f>H59/I59*100</f>
        <v>82.869204556962032</v>
      </c>
    </row>
    <row r="60" spans="1:10" ht="17.25" customHeight="1">
      <c r="A60" s="34"/>
      <c r="B60" s="34"/>
      <c r="C60" s="34"/>
      <c r="D60" s="194"/>
      <c r="E60" s="34"/>
      <c r="F60" s="34"/>
      <c r="G60" s="194"/>
      <c r="H60" s="34"/>
      <c r="I60" s="34"/>
      <c r="J60" s="194"/>
    </row>
    <row r="61" spans="1:10" ht="17.25" customHeight="1">
      <c r="A61" s="34"/>
      <c r="B61" s="34"/>
      <c r="C61" s="34"/>
      <c r="D61" s="194"/>
      <c r="E61" s="34"/>
      <c r="F61" s="34"/>
      <c r="G61" s="194"/>
      <c r="H61" s="34"/>
      <c r="I61" s="34"/>
      <c r="J61" s="194"/>
    </row>
    <row r="62" spans="1:10" ht="17.25" customHeight="1">
      <c r="A62" s="34"/>
      <c r="B62" s="34"/>
      <c r="C62" s="34"/>
      <c r="D62" s="194"/>
      <c r="E62" s="34"/>
      <c r="F62" s="34"/>
      <c r="G62" s="194"/>
      <c r="H62" s="34"/>
      <c r="I62" s="34"/>
      <c r="J62" s="194"/>
    </row>
    <row r="63" spans="1:10" ht="17.25" customHeight="1">
      <c r="A63" s="34"/>
      <c r="B63" s="34"/>
      <c r="C63" s="34"/>
      <c r="D63" s="194"/>
      <c r="E63" s="34"/>
      <c r="F63" s="34"/>
      <c r="G63" s="194"/>
      <c r="H63" s="34"/>
      <c r="I63" s="34"/>
      <c r="J63" s="194"/>
    </row>
    <row r="64" spans="1:10" ht="17.25" customHeight="1">
      <c r="A64" s="34"/>
      <c r="B64" s="34"/>
      <c r="C64" s="34"/>
      <c r="D64" s="194"/>
      <c r="E64" s="34"/>
      <c r="F64" s="34"/>
      <c r="G64" s="194"/>
      <c r="H64" s="34"/>
      <c r="I64" s="34"/>
      <c r="J64" s="194"/>
    </row>
    <row r="65" spans="1:10" ht="17.25" customHeight="1">
      <c r="A65" s="34"/>
      <c r="B65" s="34"/>
      <c r="C65" s="34"/>
      <c r="D65" s="194"/>
      <c r="E65" s="34"/>
      <c r="F65" s="34"/>
      <c r="G65" s="194"/>
      <c r="H65" s="34"/>
      <c r="I65" s="34"/>
      <c r="J65" s="194"/>
    </row>
    <row r="66" spans="1:10" ht="17.25" customHeight="1">
      <c r="A66" s="34"/>
      <c r="B66" s="34"/>
      <c r="C66" s="34"/>
      <c r="D66" s="194"/>
      <c r="E66" s="34"/>
      <c r="F66" s="34"/>
      <c r="G66" s="194"/>
      <c r="H66" s="34"/>
      <c r="I66" s="34"/>
      <c r="J66" s="194"/>
    </row>
    <row r="67" spans="1:10" ht="17.25" customHeight="1">
      <c r="A67" s="34"/>
      <c r="B67" s="34"/>
      <c r="C67" s="34"/>
      <c r="D67" s="194"/>
      <c r="E67" s="34"/>
      <c r="F67" s="34"/>
      <c r="G67" s="194"/>
      <c r="H67" s="34"/>
      <c r="I67" s="34"/>
      <c r="J67" s="194"/>
    </row>
    <row r="68" spans="1:10" ht="17.25" customHeight="1">
      <c r="A68" s="34"/>
      <c r="B68" s="34" t="s">
        <v>737</v>
      </c>
      <c r="C68" s="34"/>
      <c r="D68" s="194"/>
      <c r="E68" s="34"/>
      <c r="F68" s="34"/>
      <c r="G68" s="194"/>
      <c r="H68" s="34"/>
      <c r="I68" s="34"/>
      <c r="J68" s="194"/>
    </row>
    <row r="69" spans="1:10" ht="17.25" customHeight="1">
      <c r="A69" s="34"/>
      <c r="B69" s="34"/>
      <c r="C69" s="34"/>
      <c r="D69" s="194"/>
      <c r="E69" s="34"/>
      <c r="F69" s="34"/>
      <c r="G69" s="194"/>
      <c r="H69" s="34"/>
      <c r="I69" s="34"/>
      <c r="J69" s="194"/>
    </row>
    <row r="70" spans="1:10" ht="17.25" customHeight="1">
      <c r="A70" s="34"/>
      <c r="B70" s="34"/>
      <c r="C70" s="34"/>
      <c r="D70" s="194"/>
      <c r="E70" s="34"/>
      <c r="F70" s="34"/>
      <c r="G70" s="194"/>
      <c r="H70" s="34"/>
      <c r="I70" s="34"/>
      <c r="J70" s="194"/>
    </row>
    <row r="71" spans="1:10" ht="17.25" customHeight="1">
      <c r="A71" s="34"/>
      <c r="B71" s="34"/>
      <c r="C71" s="34"/>
      <c r="D71" s="194"/>
      <c r="E71" s="34"/>
      <c r="F71" s="34"/>
      <c r="G71" s="194"/>
      <c r="H71" s="34"/>
      <c r="I71" s="34"/>
      <c r="J71" s="194"/>
    </row>
    <row r="72" spans="1:10" ht="17.25" customHeight="1">
      <c r="A72" s="34"/>
      <c r="B72" s="34"/>
      <c r="C72" s="34"/>
      <c r="D72" s="194"/>
      <c r="E72" s="34"/>
      <c r="F72" s="34"/>
      <c r="G72" s="194"/>
      <c r="H72" s="34"/>
      <c r="I72" s="34"/>
      <c r="J72" s="194"/>
    </row>
    <row r="73" spans="1:10" ht="17.25" customHeight="1">
      <c r="A73" s="34"/>
      <c r="B73" s="34"/>
      <c r="C73" s="34"/>
      <c r="D73" s="194"/>
      <c r="E73" s="34"/>
      <c r="F73" s="34"/>
      <c r="G73" s="194"/>
      <c r="H73" s="34"/>
      <c r="I73" s="34"/>
      <c r="J73" s="194"/>
    </row>
    <row r="74" spans="1:10" ht="17.25" customHeight="1">
      <c r="A74" s="34"/>
      <c r="B74" s="34"/>
      <c r="C74" s="34"/>
      <c r="D74" s="194"/>
      <c r="E74" s="34"/>
      <c r="F74" s="34"/>
      <c r="G74" s="194"/>
      <c r="H74" s="34"/>
      <c r="I74" s="34"/>
      <c r="J74" s="194"/>
    </row>
    <row r="75" spans="1:10" ht="17.25" customHeight="1">
      <c r="A75" s="34"/>
      <c r="B75" s="34"/>
      <c r="C75" s="34"/>
      <c r="D75" s="194"/>
      <c r="E75" s="34"/>
      <c r="F75" s="34"/>
      <c r="G75" s="194"/>
      <c r="H75" s="34"/>
      <c r="I75" s="34"/>
      <c r="J75" s="194"/>
    </row>
    <row r="76" spans="1:10" ht="17.25" customHeight="1">
      <c r="A76" s="34"/>
      <c r="B76" s="34"/>
      <c r="C76" s="34"/>
      <c r="D76" s="194"/>
      <c r="E76" s="34"/>
      <c r="F76" s="34"/>
      <c r="G76" s="194"/>
      <c r="H76" s="34"/>
      <c r="I76" s="34"/>
      <c r="J76" s="194"/>
    </row>
    <row r="77" spans="1:10" ht="17.25" customHeight="1">
      <c r="A77" s="34"/>
      <c r="B77" s="34"/>
      <c r="C77" s="34"/>
      <c r="D77" s="194"/>
      <c r="E77" s="34"/>
      <c r="F77" s="34"/>
      <c r="G77" s="194"/>
      <c r="H77" s="34"/>
      <c r="I77" s="34"/>
      <c r="J77" s="194"/>
    </row>
    <row r="78" spans="1:10" ht="17.25" customHeight="1">
      <c r="A78" s="34"/>
      <c r="B78" s="34"/>
      <c r="C78" s="34"/>
      <c r="D78" s="194"/>
      <c r="E78" s="34"/>
      <c r="F78" s="34"/>
      <c r="G78" s="194"/>
      <c r="H78" s="34"/>
      <c r="I78" s="34"/>
      <c r="J78" s="194"/>
    </row>
    <row r="79" spans="1:10" ht="17.25" customHeight="1">
      <c r="A79" s="34"/>
      <c r="B79" s="34"/>
      <c r="C79" s="34"/>
      <c r="D79" s="194"/>
      <c r="E79" s="34"/>
      <c r="F79" s="34"/>
      <c r="G79" s="194"/>
      <c r="H79" s="34"/>
      <c r="I79" s="34"/>
      <c r="J79" s="194"/>
    </row>
    <row r="80" spans="1:10" ht="17.25" customHeight="1">
      <c r="A80" s="34"/>
      <c r="B80" s="34"/>
      <c r="C80" s="34"/>
      <c r="D80" s="194"/>
      <c r="E80" s="34"/>
      <c r="F80" s="34"/>
      <c r="G80" s="194"/>
      <c r="H80" s="34"/>
      <c r="I80" s="34"/>
      <c r="J80" s="194"/>
    </row>
    <row r="81" spans="1:10" ht="17.25" customHeight="1">
      <c r="A81" s="34"/>
      <c r="B81" s="34"/>
      <c r="C81" s="34"/>
      <c r="D81" s="194"/>
      <c r="E81" s="34"/>
      <c r="F81" s="34"/>
      <c r="G81" s="194"/>
      <c r="H81" s="34"/>
      <c r="I81" s="34"/>
      <c r="J81" s="194"/>
    </row>
    <row r="82" spans="1:10" ht="17.25" customHeight="1">
      <c r="A82" s="34"/>
      <c r="B82" s="34"/>
      <c r="C82" s="34"/>
      <c r="D82" s="194"/>
      <c r="E82" s="34"/>
      <c r="F82" s="34"/>
      <c r="G82" s="194"/>
      <c r="H82" s="34"/>
      <c r="I82" s="34"/>
      <c r="J82" s="194"/>
    </row>
    <row r="83" spans="1:10" ht="17.25" customHeight="1">
      <c r="A83" s="34"/>
      <c r="B83" s="34"/>
      <c r="C83" s="34"/>
      <c r="D83" s="194"/>
      <c r="E83" s="34"/>
      <c r="F83" s="34"/>
      <c r="G83" s="194"/>
      <c r="H83" s="34"/>
      <c r="I83" s="34"/>
      <c r="J83" s="194"/>
    </row>
    <row r="84" spans="1:10" ht="17.25" customHeight="1">
      <c r="A84" s="34"/>
      <c r="B84" s="34"/>
      <c r="C84" s="34"/>
      <c r="D84" s="194"/>
      <c r="E84" s="34"/>
      <c r="F84" s="34"/>
      <c r="G84" s="194"/>
      <c r="H84" s="34"/>
      <c r="I84" s="34"/>
      <c r="J84" s="194"/>
    </row>
    <row r="85" spans="1:10" ht="17.25" customHeight="1">
      <c r="A85" s="34"/>
      <c r="B85" s="34"/>
      <c r="C85" s="34"/>
      <c r="D85" s="194"/>
      <c r="E85" s="34"/>
      <c r="F85" s="34"/>
      <c r="G85" s="194"/>
      <c r="H85" s="34"/>
      <c r="I85" s="34"/>
      <c r="J85" s="194"/>
    </row>
    <row r="86" spans="1:10" ht="17.25" customHeight="1">
      <c r="A86" s="34"/>
      <c r="B86" s="34"/>
      <c r="C86" s="34"/>
      <c r="D86" s="194"/>
      <c r="E86" s="34"/>
      <c r="F86" s="34"/>
      <c r="G86" s="194"/>
      <c r="H86" s="34"/>
      <c r="I86" s="34"/>
      <c r="J86" s="194"/>
    </row>
    <row r="87" spans="1:10" ht="17.25" customHeight="1">
      <c r="A87" s="34"/>
      <c r="B87" s="34"/>
      <c r="C87" s="34"/>
      <c r="D87" s="194"/>
      <c r="E87" s="34"/>
      <c r="F87" s="34"/>
      <c r="G87" s="194"/>
      <c r="H87" s="34"/>
      <c r="I87" s="34"/>
      <c r="J87" s="194"/>
    </row>
    <row r="88" spans="1:10" ht="17.25" customHeight="1">
      <c r="A88" s="34"/>
      <c r="B88" s="34"/>
      <c r="C88" s="34"/>
      <c r="D88" s="194"/>
      <c r="E88" s="34"/>
      <c r="F88" s="34"/>
      <c r="G88" s="194"/>
      <c r="H88" s="34"/>
      <c r="I88" s="34"/>
      <c r="J88" s="194"/>
    </row>
    <row r="89" spans="1:10" ht="17.25" customHeight="1">
      <c r="A89" s="34"/>
      <c r="B89" s="34"/>
      <c r="C89" s="34"/>
      <c r="D89" s="194"/>
      <c r="E89" s="34"/>
      <c r="F89" s="34"/>
      <c r="G89" s="194"/>
      <c r="H89" s="34"/>
      <c r="I89" s="34"/>
      <c r="J89" s="194"/>
    </row>
    <row r="90" spans="1:10" ht="17.25" customHeight="1">
      <c r="A90" s="34"/>
      <c r="B90" s="34"/>
      <c r="C90" s="34"/>
      <c r="D90" s="194"/>
      <c r="E90" s="34"/>
      <c r="F90" s="34"/>
      <c r="G90" s="194"/>
      <c r="H90" s="34"/>
      <c r="I90" s="34"/>
      <c r="J90" s="194"/>
    </row>
    <row r="91" spans="1:10" ht="17.25" customHeight="1">
      <c r="A91" s="34"/>
      <c r="B91" s="34"/>
      <c r="C91" s="34"/>
      <c r="D91" s="194"/>
      <c r="E91" s="34"/>
      <c r="F91" s="34"/>
      <c r="G91" s="194"/>
      <c r="H91" s="34"/>
      <c r="I91" s="34"/>
      <c r="J91" s="194"/>
    </row>
    <row r="92" spans="1:10" ht="17.25" customHeight="1">
      <c r="A92" s="34"/>
      <c r="B92" s="34"/>
      <c r="C92" s="34"/>
      <c r="D92" s="194"/>
      <c r="E92" s="34"/>
      <c r="F92" s="34"/>
      <c r="G92" s="194"/>
      <c r="H92" s="34"/>
      <c r="I92" s="34"/>
      <c r="J92" s="194"/>
    </row>
    <row r="93" spans="1:10" ht="17.25" customHeight="1">
      <c r="A93" s="34"/>
      <c r="B93" s="34"/>
      <c r="C93" s="34"/>
      <c r="D93" s="194"/>
      <c r="E93" s="34"/>
      <c r="F93" s="34"/>
      <c r="G93" s="194"/>
      <c r="H93" s="34"/>
      <c r="I93" s="34"/>
      <c r="J93" s="194"/>
    </row>
    <row r="94" spans="1:10" ht="17.25" customHeight="1">
      <c r="A94" s="34"/>
      <c r="B94" s="34"/>
      <c r="C94" s="34"/>
      <c r="D94" s="194"/>
      <c r="E94" s="34"/>
      <c r="F94" s="34"/>
      <c r="G94" s="194"/>
      <c r="H94" s="34"/>
      <c r="I94" s="34"/>
      <c r="J94" s="194"/>
    </row>
    <row r="95" spans="1:10" ht="17.25" customHeight="1">
      <c r="A95" s="34"/>
      <c r="B95" s="34"/>
      <c r="C95" s="34"/>
      <c r="D95" s="194"/>
      <c r="E95" s="34"/>
      <c r="F95" s="34"/>
      <c r="G95" s="194"/>
      <c r="H95" s="34"/>
      <c r="I95" s="34"/>
      <c r="J95" s="194"/>
    </row>
    <row r="96" spans="1:10" ht="17.25" customHeight="1">
      <c r="A96" s="34"/>
      <c r="B96" s="34"/>
      <c r="C96" s="34"/>
      <c r="D96" s="194"/>
      <c r="E96" s="34"/>
      <c r="F96" s="34"/>
      <c r="G96" s="194"/>
      <c r="H96" s="34"/>
      <c r="I96" s="34"/>
      <c r="J96" s="194"/>
    </row>
    <row r="97" spans="1:10" ht="17.25" customHeight="1">
      <c r="A97" s="34"/>
      <c r="B97" s="34"/>
      <c r="C97" s="34"/>
      <c r="D97" s="194"/>
      <c r="E97" s="34"/>
      <c r="F97" s="34"/>
      <c r="G97" s="194"/>
      <c r="H97" s="34"/>
      <c r="I97" s="34"/>
      <c r="J97" s="194"/>
    </row>
    <row r="98" spans="1:10" ht="17.25" customHeight="1">
      <c r="A98" s="34"/>
      <c r="B98" s="34"/>
      <c r="C98" s="34"/>
      <c r="D98" s="194"/>
      <c r="E98" s="34"/>
      <c r="F98" s="34"/>
      <c r="G98" s="194"/>
      <c r="H98" s="34"/>
      <c r="I98" s="34"/>
      <c r="J98" s="194"/>
    </row>
    <row r="99" spans="1:10" ht="17.25" customHeight="1">
      <c r="A99" s="34"/>
      <c r="B99" s="34"/>
      <c r="C99" s="34"/>
      <c r="D99" s="194"/>
      <c r="E99" s="34"/>
      <c r="F99" s="34"/>
      <c r="G99" s="194"/>
      <c r="H99" s="34"/>
      <c r="I99" s="34"/>
      <c r="J99" s="194"/>
    </row>
    <row r="100" spans="1:10" ht="17.25" customHeight="1">
      <c r="A100" s="34"/>
      <c r="B100" s="34"/>
      <c r="C100" s="34"/>
      <c r="D100" s="194"/>
      <c r="E100" s="34"/>
      <c r="F100" s="34"/>
      <c r="G100" s="194"/>
      <c r="H100" s="34"/>
      <c r="I100" s="34"/>
      <c r="J100" s="194"/>
    </row>
    <row r="101" spans="1:10" ht="17.25" customHeight="1">
      <c r="A101" s="34"/>
      <c r="B101" s="34"/>
      <c r="C101" s="34"/>
      <c r="D101" s="194"/>
      <c r="E101" s="34"/>
      <c r="F101" s="34"/>
      <c r="G101" s="194"/>
      <c r="H101" s="34"/>
      <c r="I101" s="34"/>
      <c r="J101" s="194"/>
    </row>
    <row r="102" spans="1:10" ht="17.25" customHeight="1">
      <c r="A102" s="34"/>
      <c r="B102" s="34"/>
      <c r="C102" s="34"/>
      <c r="D102" s="194"/>
      <c r="E102" s="34"/>
      <c r="F102" s="34"/>
      <c r="G102" s="194"/>
      <c r="H102" s="34"/>
      <c r="I102" s="34"/>
      <c r="J102" s="194"/>
    </row>
    <row r="103" spans="1:10" ht="17.25" customHeight="1">
      <c r="A103" s="34"/>
      <c r="B103" s="34"/>
      <c r="C103" s="34"/>
      <c r="D103" s="194"/>
      <c r="E103" s="34"/>
      <c r="F103" s="34"/>
      <c r="G103" s="194"/>
      <c r="H103" s="34"/>
      <c r="I103" s="34"/>
      <c r="J103" s="194"/>
    </row>
    <row r="104" spans="1:10" ht="17.25" customHeight="1">
      <c r="A104" s="34"/>
      <c r="B104" s="34"/>
      <c r="C104" s="34"/>
      <c r="D104" s="194"/>
      <c r="E104" s="34"/>
      <c r="F104" s="34"/>
      <c r="G104" s="194"/>
      <c r="H104" s="34"/>
      <c r="I104" s="34"/>
      <c r="J104" s="194"/>
    </row>
    <row r="105" spans="1:10" ht="17.25" customHeight="1">
      <c r="A105" s="34"/>
      <c r="B105" s="34"/>
      <c r="C105" s="34"/>
      <c r="D105" s="194"/>
      <c r="E105" s="34"/>
      <c r="F105" s="34"/>
      <c r="G105" s="194"/>
      <c r="H105" s="34"/>
      <c r="I105" s="34"/>
      <c r="J105" s="194"/>
    </row>
    <row r="106" spans="1:10" ht="17.25" customHeight="1">
      <c r="A106" s="34"/>
      <c r="B106" s="34"/>
      <c r="C106" s="34"/>
      <c r="D106" s="194"/>
      <c r="E106" s="34"/>
      <c r="F106" s="34"/>
      <c r="G106" s="194"/>
      <c r="H106" s="34"/>
      <c r="I106" s="34"/>
      <c r="J106" s="194"/>
    </row>
    <row r="107" spans="1:10" ht="17.25" customHeight="1">
      <c r="A107" s="34"/>
      <c r="B107" s="34"/>
      <c r="C107" s="34"/>
      <c r="D107" s="194"/>
      <c r="E107" s="34"/>
      <c r="F107" s="34"/>
      <c r="G107" s="194"/>
      <c r="H107" s="34"/>
      <c r="I107" s="34"/>
      <c r="J107" s="194"/>
    </row>
    <row r="108" spans="1:10" ht="17.25" customHeight="1">
      <c r="A108" s="34"/>
      <c r="B108" s="34"/>
      <c r="C108" s="34"/>
      <c r="D108" s="194"/>
      <c r="E108" s="34"/>
      <c r="F108" s="34"/>
      <c r="G108" s="194"/>
      <c r="H108" s="34"/>
      <c r="I108" s="34"/>
      <c r="J108" s="194"/>
    </row>
    <row r="109" spans="1:10" ht="17.25" customHeight="1">
      <c r="A109" s="34"/>
      <c r="B109" s="34"/>
      <c r="C109" s="34"/>
      <c r="D109" s="194"/>
      <c r="E109" s="34"/>
      <c r="F109" s="34"/>
      <c r="G109" s="194"/>
      <c r="H109" s="34"/>
      <c r="I109" s="34"/>
      <c r="J109" s="194"/>
    </row>
    <row r="110" spans="1:10" ht="17.25" customHeight="1">
      <c r="A110" s="34"/>
      <c r="B110" s="34"/>
      <c r="C110" s="34"/>
      <c r="D110" s="194"/>
      <c r="E110" s="34"/>
      <c r="F110" s="34"/>
      <c r="G110" s="194"/>
      <c r="H110" s="34"/>
      <c r="I110" s="34"/>
      <c r="J110" s="194"/>
    </row>
    <row r="111" spans="1:10" ht="17.25" customHeight="1">
      <c r="A111" s="34"/>
      <c r="B111" s="34"/>
      <c r="C111" s="34"/>
      <c r="D111" s="194"/>
      <c r="E111" s="34"/>
      <c r="F111" s="34"/>
      <c r="G111" s="194"/>
      <c r="H111" s="34"/>
      <c r="I111" s="34"/>
      <c r="J111" s="194"/>
    </row>
    <row r="112" spans="1:10" ht="17.25" customHeight="1">
      <c r="A112" s="34"/>
      <c r="B112" s="34"/>
      <c r="C112" s="34"/>
      <c r="D112" s="194"/>
      <c r="E112" s="34"/>
      <c r="F112" s="34"/>
      <c r="G112" s="194"/>
      <c r="H112" s="34"/>
      <c r="I112" s="34"/>
      <c r="J112" s="194"/>
    </row>
    <row r="113" spans="1:10" ht="17.25" customHeight="1">
      <c r="A113" s="34"/>
      <c r="B113" s="34"/>
      <c r="C113" s="34"/>
      <c r="D113" s="194"/>
      <c r="E113" s="34"/>
      <c r="F113" s="34"/>
      <c r="G113" s="194"/>
      <c r="H113" s="34"/>
      <c r="I113" s="34"/>
      <c r="J113" s="194"/>
    </row>
    <row r="114" spans="1:10" ht="17.25" customHeight="1">
      <c r="A114" s="34"/>
    </row>
  </sheetData>
  <mergeCells count="5">
    <mergeCell ref="A1:I1"/>
    <mergeCell ref="B3:D3"/>
    <mergeCell ref="E3:G3"/>
    <mergeCell ref="H3:J3"/>
    <mergeCell ref="A3:A4"/>
  </mergeCells>
  <pageMargins left="0.17" right="0.18124999999999999" top="0.75" bottom="0.64" header="0.25" footer="0.39"/>
  <pageSetup paperSize="9" scale="87" firstPageNumber="8" orientation="landscape" useFirstPageNumber="1" horizontalDpi="300" verticalDpi="300" r:id="rId1"/>
  <headerFooter>
    <oddHeader>&amp;R&amp;"Times New Roman,Regular"Kingdom of Bahrain
Consolidated Final Account
For The Year Ended 31 December 2018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7"/>
  <sheetViews>
    <sheetView showWhiteSpace="0" view="pageBreakPreview" zoomScaleNormal="100" zoomScaleSheetLayoutView="100" zoomScalePageLayoutView="106" workbookViewId="0">
      <selection activeCell="J37" sqref="J37"/>
    </sheetView>
  </sheetViews>
  <sheetFormatPr defaultColWidth="9.140625" defaultRowHeight="12.75"/>
  <cols>
    <col min="1" max="1" width="33.42578125" style="9" customWidth="1"/>
    <col min="2" max="2" width="12.140625" style="10" customWidth="1"/>
    <col min="3" max="3" width="11.140625" style="10" bestFit="1" customWidth="1"/>
    <col min="4" max="5" width="10.28515625" style="10" bestFit="1" customWidth="1"/>
    <col min="6" max="6" width="9.5703125" style="10" customWidth="1"/>
    <col min="7" max="7" width="8.140625" style="10" bestFit="1" customWidth="1"/>
    <col min="8" max="8" width="10.28515625" style="10" bestFit="1" customWidth="1"/>
    <col min="9" max="10" width="12.42578125" style="10" bestFit="1" customWidth="1"/>
    <col min="11" max="11" width="12.42578125" style="9" bestFit="1" customWidth="1"/>
    <col min="12" max="16384" width="9.140625" style="9"/>
  </cols>
  <sheetData>
    <row r="1" spans="1:101" s="40" customFormat="1" ht="21.75" customHeight="1">
      <c r="A1" s="220" t="s">
        <v>1234</v>
      </c>
      <c r="B1" s="221"/>
      <c r="C1" s="221"/>
      <c r="D1" s="221"/>
      <c r="E1" s="221"/>
      <c r="F1" s="221"/>
      <c r="G1" s="221"/>
      <c r="H1" s="221"/>
      <c r="I1" s="221"/>
      <c r="J1" s="221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</row>
    <row r="2" spans="1:101" ht="14.25" customHeight="1">
      <c r="A2" s="32"/>
      <c r="B2" s="54"/>
      <c r="C2" s="54"/>
      <c r="D2" s="54"/>
      <c r="E2" s="54"/>
      <c r="F2" s="54"/>
      <c r="G2" s="54"/>
      <c r="H2" s="54"/>
      <c r="I2" s="54"/>
      <c r="J2" s="54"/>
      <c r="K2" s="44" t="s">
        <v>50</v>
      </c>
    </row>
    <row r="3" spans="1:101" s="10" customFormat="1" ht="39" customHeight="1">
      <c r="A3" s="62" t="s">
        <v>66</v>
      </c>
      <c r="B3" s="62" t="s">
        <v>12</v>
      </c>
      <c r="C3" s="62" t="s">
        <v>13</v>
      </c>
      <c r="D3" s="62" t="s">
        <v>678</v>
      </c>
      <c r="E3" s="62" t="s">
        <v>722</v>
      </c>
      <c r="F3" s="62" t="s">
        <v>15</v>
      </c>
      <c r="G3" s="62" t="s">
        <v>16</v>
      </c>
      <c r="H3" s="62" t="s">
        <v>679</v>
      </c>
      <c r="I3" s="62" t="s">
        <v>26</v>
      </c>
      <c r="J3" s="62" t="s">
        <v>27</v>
      </c>
      <c r="K3" s="62" t="s">
        <v>1196</v>
      </c>
    </row>
    <row r="4" spans="1:101" s="41" customFormat="1">
      <c r="A4" s="104" t="s">
        <v>40</v>
      </c>
      <c r="B4" s="172">
        <v>0</v>
      </c>
      <c r="C4" s="173">
        <v>47504649</v>
      </c>
      <c r="D4" s="173">
        <v>7086939</v>
      </c>
      <c r="E4" s="173">
        <v>49250</v>
      </c>
      <c r="F4" s="172">
        <v>0</v>
      </c>
      <c r="G4" s="173">
        <v>115060</v>
      </c>
      <c r="H4" s="173">
        <v>864836</v>
      </c>
      <c r="I4" s="173">
        <v>55620734</v>
      </c>
      <c r="J4" s="173">
        <v>50982000</v>
      </c>
      <c r="K4" s="174">
        <v>51754266</v>
      </c>
    </row>
    <row r="5" spans="1:101" s="41" customFormat="1">
      <c r="A5" s="104" t="s">
        <v>168</v>
      </c>
      <c r="B5" s="172">
        <v>0</v>
      </c>
      <c r="C5" s="172">
        <v>60</v>
      </c>
      <c r="D5" s="173">
        <v>967</v>
      </c>
      <c r="E5" s="172">
        <v>0</v>
      </c>
      <c r="F5" s="172">
        <v>0</v>
      </c>
      <c r="G5" s="172">
        <v>0</v>
      </c>
      <c r="H5" s="172">
        <v>0</v>
      </c>
      <c r="I5" s="173">
        <v>1027</v>
      </c>
      <c r="J5" s="173">
        <v>5000</v>
      </c>
      <c r="K5" s="174">
        <v>821</v>
      </c>
    </row>
    <row r="6" spans="1:101" s="41" customFormat="1">
      <c r="A6" s="104" t="s">
        <v>42</v>
      </c>
      <c r="B6" s="172">
        <v>0</v>
      </c>
      <c r="C6" s="173">
        <v>474000</v>
      </c>
      <c r="D6" s="172">
        <v>0</v>
      </c>
      <c r="E6" s="172">
        <v>0</v>
      </c>
      <c r="F6" s="172">
        <v>0</v>
      </c>
      <c r="G6" s="172">
        <v>0</v>
      </c>
      <c r="H6" s="172">
        <v>0</v>
      </c>
      <c r="I6" s="173">
        <v>474000</v>
      </c>
      <c r="J6" s="173">
        <v>2055000</v>
      </c>
      <c r="K6" s="174">
        <v>456700</v>
      </c>
    </row>
    <row r="7" spans="1:101" s="41" customFormat="1">
      <c r="A7" s="104" t="s">
        <v>883</v>
      </c>
      <c r="B7" s="172">
        <v>0</v>
      </c>
      <c r="C7" s="173">
        <v>9678256</v>
      </c>
      <c r="D7" s="173">
        <v>8064</v>
      </c>
      <c r="E7" s="173">
        <v>32074</v>
      </c>
      <c r="F7" s="172">
        <v>0</v>
      </c>
      <c r="G7" s="173">
        <v>70</v>
      </c>
      <c r="H7" s="173">
        <v>19010380</v>
      </c>
      <c r="I7" s="173">
        <v>28728844</v>
      </c>
      <c r="J7" s="173">
        <v>16764000</v>
      </c>
      <c r="K7" s="174">
        <v>23922253</v>
      </c>
    </row>
    <row r="8" spans="1:101" s="41" customFormat="1">
      <c r="A8" s="104" t="s">
        <v>896</v>
      </c>
      <c r="B8" s="172">
        <v>0</v>
      </c>
      <c r="C8" s="173">
        <v>10450</v>
      </c>
      <c r="D8" s="173">
        <v>153425</v>
      </c>
      <c r="E8" s="172">
        <v>0</v>
      </c>
      <c r="F8" s="172">
        <v>0</v>
      </c>
      <c r="G8" s="173">
        <v>28130</v>
      </c>
      <c r="H8" s="173">
        <v>265589</v>
      </c>
      <c r="I8" s="173">
        <v>457594</v>
      </c>
      <c r="J8" s="173">
        <v>1718000</v>
      </c>
      <c r="K8" s="174">
        <v>516135</v>
      </c>
    </row>
    <row r="9" spans="1:101" s="41" customFormat="1">
      <c r="A9" s="104" t="s">
        <v>44</v>
      </c>
      <c r="B9" s="172">
        <v>0</v>
      </c>
      <c r="C9" s="173">
        <v>5845</v>
      </c>
      <c r="D9" s="173">
        <v>37005400</v>
      </c>
      <c r="E9" s="173">
        <v>315839</v>
      </c>
      <c r="F9" s="172">
        <v>0</v>
      </c>
      <c r="G9" s="173">
        <v>10192</v>
      </c>
      <c r="H9" s="173">
        <v>539065</v>
      </c>
      <c r="I9" s="173">
        <v>37876341</v>
      </c>
      <c r="J9" s="173">
        <v>39945000</v>
      </c>
      <c r="K9" s="174">
        <v>33729209</v>
      </c>
    </row>
    <row r="10" spans="1:101" s="41" customFormat="1">
      <c r="A10" s="104" t="s">
        <v>889</v>
      </c>
      <c r="B10" s="172">
        <v>0</v>
      </c>
      <c r="C10" s="173">
        <v>2338073</v>
      </c>
      <c r="D10" s="173">
        <v>797870</v>
      </c>
      <c r="E10" s="173">
        <v>109812</v>
      </c>
      <c r="F10" s="172">
        <v>0</v>
      </c>
      <c r="G10" s="173">
        <v>64277</v>
      </c>
      <c r="H10" s="173">
        <v>60744</v>
      </c>
      <c r="I10" s="173">
        <v>3370776</v>
      </c>
      <c r="J10" s="173">
        <v>3351000</v>
      </c>
      <c r="K10" s="174">
        <v>5081799</v>
      </c>
    </row>
    <row r="11" spans="1:101" s="41" customFormat="1">
      <c r="A11" s="104" t="s">
        <v>1188</v>
      </c>
      <c r="B11" s="172">
        <v>0</v>
      </c>
      <c r="C11" s="173">
        <v>2080</v>
      </c>
      <c r="D11" s="172">
        <v>0</v>
      </c>
      <c r="E11" s="173">
        <v>2240</v>
      </c>
      <c r="F11" s="172">
        <v>0</v>
      </c>
      <c r="G11" s="172">
        <v>0</v>
      </c>
      <c r="H11" s="173">
        <v>25280</v>
      </c>
      <c r="I11" s="173">
        <v>29600</v>
      </c>
      <c r="J11" s="173">
        <v>17000</v>
      </c>
      <c r="K11" s="174">
        <v>82149</v>
      </c>
    </row>
    <row r="12" spans="1:101" s="41" customFormat="1">
      <c r="A12" s="85" t="s">
        <v>983</v>
      </c>
      <c r="B12" s="172">
        <v>0</v>
      </c>
      <c r="C12" s="173">
        <v>5090</v>
      </c>
      <c r="D12" s="172">
        <v>1585</v>
      </c>
      <c r="E12" s="172">
        <v>1590</v>
      </c>
      <c r="F12" s="172">
        <v>0</v>
      </c>
      <c r="G12" s="173">
        <v>56</v>
      </c>
      <c r="H12" s="175" t="s">
        <v>171</v>
      </c>
      <c r="I12" s="173">
        <v>8321</v>
      </c>
      <c r="J12" s="173">
        <v>29000</v>
      </c>
      <c r="K12" s="174">
        <v>9227</v>
      </c>
    </row>
    <row r="13" spans="1:101" s="41" customFormat="1">
      <c r="A13" s="104" t="s">
        <v>878</v>
      </c>
      <c r="B13" s="172">
        <v>0</v>
      </c>
      <c r="C13" s="173">
        <v>16746201</v>
      </c>
      <c r="D13" s="173">
        <v>628850</v>
      </c>
      <c r="E13" s="173">
        <v>13828713</v>
      </c>
      <c r="F13" s="172">
        <v>0</v>
      </c>
      <c r="G13" s="172">
        <v>0</v>
      </c>
      <c r="H13" s="173">
        <v>278681</v>
      </c>
      <c r="I13" s="173">
        <v>31482445</v>
      </c>
      <c r="J13" s="173">
        <v>33967000</v>
      </c>
      <c r="K13" s="174">
        <v>30422794</v>
      </c>
    </row>
    <row r="14" spans="1:101" s="42" customFormat="1">
      <c r="A14" s="104" t="s">
        <v>169</v>
      </c>
      <c r="B14" s="172">
        <v>0</v>
      </c>
      <c r="C14" s="173">
        <v>116376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3">
        <v>116376</v>
      </c>
      <c r="J14" s="173">
        <v>35000</v>
      </c>
      <c r="K14" s="174">
        <v>10460</v>
      </c>
    </row>
    <row r="15" spans="1:101" s="42" customFormat="1">
      <c r="A15" s="104" t="s">
        <v>897</v>
      </c>
      <c r="B15" s="172">
        <v>0</v>
      </c>
      <c r="C15" s="173">
        <v>1248964.1983071</v>
      </c>
      <c r="D15" s="172">
        <v>67161</v>
      </c>
      <c r="E15" s="173">
        <v>88594</v>
      </c>
      <c r="F15" s="172">
        <v>0</v>
      </c>
      <c r="G15" s="172">
        <v>35</v>
      </c>
      <c r="H15" s="172">
        <v>9730</v>
      </c>
      <c r="I15" s="173">
        <v>1414484.1983071</v>
      </c>
      <c r="J15" s="173">
        <v>301000</v>
      </c>
      <c r="K15" s="174">
        <v>304156</v>
      </c>
    </row>
    <row r="16" spans="1:101" s="42" customFormat="1">
      <c r="A16" s="104" t="s">
        <v>888</v>
      </c>
      <c r="B16" s="172">
        <v>0</v>
      </c>
      <c r="C16" s="173">
        <v>1983071</v>
      </c>
      <c r="D16" s="173">
        <v>154783</v>
      </c>
      <c r="E16" s="172">
        <v>2093620</v>
      </c>
      <c r="F16" s="172">
        <v>0</v>
      </c>
      <c r="G16" s="173">
        <v>36083</v>
      </c>
      <c r="H16" s="173">
        <v>469303</v>
      </c>
      <c r="I16" s="173">
        <v>4736860</v>
      </c>
      <c r="J16" s="173">
        <v>11027000</v>
      </c>
      <c r="K16" s="174">
        <v>2057770</v>
      </c>
    </row>
    <row r="17" spans="1:11" s="42" customFormat="1">
      <c r="A17" s="104" t="s">
        <v>862</v>
      </c>
      <c r="B17" s="172">
        <v>0</v>
      </c>
      <c r="C17" s="173">
        <v>6190536</v>
      </c>
      <c r="D17" s="173">
        <v>35439676</v>
      </c>
      <c r="E17" s="173">
        <v>11336809</v>
      </c>
      <c r="F17" s="172">
        <v>0</v>
      </c>
      <c r="G17" s="172">
        <v>3653</v>
      </c>
      <c r="H17" s="173">
        <v>711422</v>
      </c>
      <c r="I17" s="173">
        <v>53682096</v>
      </c>
      <c r="J17" s="173">
        <v>45000000</v>
      </c>
      <c r="K17" s="174">
        <v>48345442</v>
      </c>
    </row>
    <row r="18" spans="1:11" s="42" customFormat="1">
      <c r="A18" s="104" t="s">
        <v>45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98</v>
      </c>
      <c r="H18" s="172">
        <v>0</v>
      </c>
      <c r="I18" s="172">
        <v>98</v>
      </c>
      <c r="J18" s="172">
        <v>0</v>
      </c>
      <c r="K18" s="174" t="s">
        <v>171</v>
      </c>
    </row>
    <row r="19" spans="1:11" s="42" customFormat="1">
      <c r="A19" s="104" t="s">
        <v>1190</v>
      </c>
      <c r="B19" s="172">
        <v>0</v>
      </c>
      <c r="C19" s="173">
        <v>321259</v>
      </c>
      <c r="D19" s="173">
        <v>852219</v>
      </c>
      <c r="E19" s="173">
        <v>4932</v>
      </c>
      <c r="F19" s="172">
        <v>0</v>
      </c>
      <c r="G19" s="172">
        <v>0</v>
      </c>
      <c r="H19" s="173">
        <v>101537</v>
      </c>
      <c r="I19" s="173">
        <v>1279947</v>
      </c>
      <c r="J19" s="173">
        <v>1794000</v>
      </c>
      <c r="K19" s="174">
        <v>1356852</v>
      </c>
    </row>
    <row r="20" spans="1:11" s="42" customFormat="1">
      <c r="A20" s="104" t="s">
        <v>890</v>
      </c>
      <c r="B20" s="172">
        <v>0</v>
      </c>
      <c r="C20" s="172">
        <v>535830</v>
      </c>
      <c r="D20" s="172">
        <v>149300</v>
      </c>
      <c r="E20" s="172">
        <v>0</v>
      </c>
      <c r="F20" s="172">
        <v>0</v>
      </c>
      <c r="G20" s="172">
        <v>0</v>
      </c>
      <c r="H20" s="172">
        <v>0</v>
      </c>
      <c r="I20" s="173">
        <v>685130</v>
      </c>
      <c r="J20" s="172">
        <v>0</v>
      </c>
      <c r="K20" s="174">
        <v>9246</v>
      </c>
    </row>
    <row r="21" spans="1:11" s="42" customFormat="1">
      <c r="A21" s="104" t="s">
        <v>23</v>
      </c>
      <c r="B21" s="172">
        <v>0</v>
      </c>
      <c r="C21" s="173">
        <v>35643565</v>
      </c>
      <c r="D21" s="173">
        <v>803047</v>
      </c>
      <c r="E21" s="173">
        <v>41985412</v>
      </c>
      <c r="F21" s="172">
        <v>0</v>
      </c>
      <c r="G21" s="172">
        <v>3500</v>
      </c>
      <c r="H21" s="173">
        <v>8345947</v>
      </c>
      <c r="I21" s="173">
        <v>86781471</v>
      </c>
      <c r="J21" s="173">
        <v>163452000</v>
      </c>
      <c r="K21" s="174">
        <v>154147177</v>
      </c>
    </row>
    <row r="22" spans="1:11" s="42" customFormat="1">
      <c r="A22" s="104" t="s">
        <v>46</v>
      </c>
      <c r="B22" s="172">
        <v>2286068970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3">
        <v>2286068970</v>
      </c>
      <c r="J22" s="173">
        <v>1796197000</v>
      </c>
      <c r="K22" s="174">
        <v>1652517910</v>
      </c>
    </row>
    <row r="23" spans="1:11" s="42" customFormat="1">
      <c r="A23" s="104" t="s">
        <v>879</v>
      </c>
      <c r="B23" s="172">
        <v>0</v>
      </c>
      <c r="C23" s="173">
        <v>166424</v>
      </c>
      <c r="D23" s="173">
        <v>7781</v>
      </c>
      <c r="E23" s="172">
        <v>159406</v>
      </c>
      <c r="F23" s="172">
        <v>0</v>
      </c>
      <c r="G23" s="175" t="s">
        <v>171</v>
      </c>
      <c r="H23" s="172">
        <v>12736</v>
      </c>
      <c r="I23" s="173">
        <v>346347</v>
      </c>
      <c r="J23" s="172">
        <v>293000</v>
      </c>
      <c r="K23" s="174">
        <v>369034</v>
      </c>
    </row>
    <row r="24" spans="1:11" s="42" customFormat="1">
      <c r="A24" s="104" t="s">
        <v>892</v>
      </c>
      <c r="B24" s="172">
        <v>0</v>
      </c>
      <c r="C24" s="176">
        <v>105</v>
      </c>
      <c r="D24" s="172">
        <v>0</v>
      </c>
      <c r="E24" s="172">
        <v>0</v>
      </c>
      <c r="F24" s="172">
        <v>0</v>
      </c>
      <c r="G24" s="172">
        <v>105</v>
      </c>
      <c r="H24" s="172">
        <v>0</v>
      </c>
      <c r="I24" s="173">
        <v>210</v>
      </c>
      <c r="J24" s="172">
        <v>0</v>
      </c>
      <c r="K24" s="175">
        <v>697</v>
      </c>
    </row>
    <row r="25" spans="1:11" s="42" customFormat="1">
      <c r="A25" s="104" t="s">
        <v>984</v>
      </c>
      <c r="B25" s="172">
        <v>0</v>
      </c>
      <c r="C25" s="176">
        <v>210</v>
      </c>
      <c r="D25" s="172">
        <v>224</v>
      </c>
      <c r="E25" s="172">
        <v>0</v>
      </c>
      <c r="F25" s="172">
        <v>0</v>
      </c>
      <c r="G25" s="172">
        <v>370</v>
      </c>
      <c r="H25" s="172">
        <v>0</v>
      </c>
      <c r="I25" s="173">
        <v>804</v>
      </c>
      <c r="J25" s="172">
        <v>0</v>
      </c>
      <c r="K25" s="175">
        <v>40663</v>
      </c>
    </row>
    <row r="26" spans="1:11" s="42" customFormat="1">
      <c r="A26" s="104" t="s">
        <v>47</v>
      </c>
      <c r="B26" s="172">
        <v>0</v>
      </c>
      <c r="C26" s="173">
        <v>270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3">
        <v>270</v>
      </c>
      <c r="J26" s="172">
        <v>5000</v>
      </c>
      <c r="K26" s="175">
        <v>470</v>
      </c>
    </row>
    <row r="27" spans="1:11" s="42" customFormat="1">
      <c r="A27" s="104" t="s">
        <v>1218</v>
      </c>
      <c r="B27" s="172">
        <v>0</v>
      </c>
      <c r="C27" s="173">
        <v>2596297</v>
      </c>
      <c r="D27" s="172">
        <v>78363</v>
      </c>
      <c r="E27" s="172">
        <v>0</v>
      </c>
      <c r="F27" s="172">
        <v>0</v>
      </c>
      <c r="G27" s="172">
        <v>20</v>
      </c>
      <c r="H27" s="173">
        <v>11925</v>
      </c>
      <c r="I27" s="173">
        <v>2686605</v>
      </c>
      <c r="J27" s="173">
        <v>2670000</v>
      </c>
      <c r="K27" s="174">
        <v>2771305</v>
      </c>
    </row>
    <row r="28" spans="1:11" s="42" customFormat="1">
      <c r="A28" s="104" t="s">
        <v>735</v>
      </c>
      <c r="B28" s="172">
        <v>0</v>
      </c>
      <c r="C28" s="172">
        <v>30</v>
      </c>
      <c r="D28" s="172">
        <v>2676</v>
      </c>
      <c r="E28" s="172">
        <v>0</v>
      </c>
      <c r="F28" s="172">
        <v>0</v>
      </c>
      <c r="G28" s="172">
        <v>0</v>
      </c>
      <c r="H28" s="172">
        <v>0</v>
      </c>
      <c r="I28" s="173">
        <v>2706</v>
      </c>
      <c r="J28" s="172">
        <v>3000</v>
      </c>
      <c r="K28" s="174">
        <v>2577</v>
      </c>
    </row>
    <row r="29" spans="1:11" s="42" customFormat="1">
      <c r="A29" s="104" t="s">
        <v>895</v>
      </c>
      <c r="B29" s="172">
        <v>0</v>
      </c>
      <c r="C29" s="173">
        <v>8275</v>
      </c>
      <c r="D29" s="172">
        <v>0</v>
      </c>
      <c r="E29" s="172">
        <v>0</v>
      </c>
      <c r="F29" s="172">
        <v>0</v>
      </c>
      <c r="G29" s="172">
        <v>0</v>
      </c>
      <c r="H29" s="174" t="s">
        <v>171</v>
      </c>
      <c r="I29" s="173">
        <v>8275</v>
      </c>
      <c r="J29" s="173">
        <v>10000</v>
      </c>
      <c r="K29" s="174">
        <v>2602</v>
      </c>
    </row>
    <row r="30" spans="1:11" ht="14.25" customHeight="1">
      <c r="A30" s="104" t="s">
        <v>985</v>
      </c>
      <c r="B30" s="172">
        <v>0</v>
      </c>
      <c r="C30" s="176">
        <v>16427840</v>
      </c>
      <c r="D30" s="176">
        <v>236687</v>
      </c>
      <c r="E30" s="172">
        <v>500</v>
      </c>
      <c r="F30" s="172">
        <v>0</v>
      </c>
      <c r="G30" s="172">
        <v>0</v>
      </c>
      <c r="H30" s="176">
        <v>200324</v>
      </c>
      <c r="I30" s="176">
        <v>16865351</v>
      </c>
      <c r="J30" s="176">
        <v>38121000</v>
      </c>
      <c r="K30" s="176">
        <v>17167562</v>
      </c>
    </row>
    <row r="31" spans="1:11" ht="14.25" customHeight="1">
      <c r="A31" s="104" t="s">
        <v>986</v>
      </c>
      <c r="B31" s="172">
        <v>0</v>
      </c>
      <c r="C31" s="213" t="s">
        <v>171</v>
      </c>
      <c r="D31" s="213" t="s">
        <v>171</v>
      </c>
      <c r="E31" s="172">
        <v>0</v>
      </c>
      <c r="F31" s="172">
        <v>0</v>
      </c>
      <c r="G31" s="172">
        <v>10</v>
      </c>
      <c r="H31" s="213" t="s">
        <v>171</v>
      </c>
      <c r="I31" s="176">
        <v>10</v>
      </c>
      <c r="J31" s="213" t="s">
        <v>171</v>
      </c>
      <c r="K31" s="213" t="s">
        <v>171</v>
      </c>
    </row>
    <row r="32" spans="1:11">
      <c r="A32" s="104" t="s">
        <v>1197</v>
      </c>
      <c r="B32" s="172">
        <v>0</v>
      </c>
      <c r="C32" s="176">
        <v>370</v>
      </c>
      <c r="D32" s="172">
        <v>0</v>
      </c>
      <c r="E32" s="172">
        <v>880</v>
      </c>
      <c r="F32" s="172">
        <v>0</v>
      </c>
      <c r="G32" s="172">
        <v>1040</v>
      </c>
      <c r="H32" s="172">
        <v>6613</v>
      </c>
      <c r="I32" s="176">
        <v>8903</v>
      </c>
      <c r="J32" s="176">
        <v>3000</v>
      </c>
      <c r="K32" s="176">
        <v>2725</v>
      </c>
    </row>
    <row r="33" spans="1:11">
      <c r="A33" s="104" t="s">
        <v>170</v>
      </c>
      <c r="B33" s="172">
        <v>0</v>
      </c>
      <c r="C33" s="176">
        <v>149005208</v>
      </c>
      <c r="D33" s="176">
        <v>2071413</v>
      </c>
      <c r="E33" s="172">
        <v>187</v>
      </c>
      <c r="F33" s="172">
        <v>0</v>
      </c>
      <c r="G33" s="177">
        <v>5928</v>
      </c>
      <c r="H33" s="176">
        <v>9133251</v>
      </c>
      <c r="I33" s="176">
        <v>160215987</v>
      </c>
      <c r="J33" s="176">
        <v>163036000</v>
      </c>
      <c r="K33" s="176">
        <v>174247375</v>
      </c>
    </row>
    <row r="34" spans="1:11">
      <c r="A34" s="104" t="s">
        <v>1213</v>
      </c>
      <c r="B34" s="172">
        <v>0</v>
      </c>
      <c r="C34" s="176">
        <v>218300</v>
      </c>
      <c r="D34" s="213" t="s">
        <v>171</v>
      </c>
      <c r="E34" s="172">
        <v>0</v>
      </c>
      <c r="F34" s="172">
        <v>0</v>
      </c>
      <c r="G34" s="177">
        <v>1065</v>
      </c>
      <c r="H34" s="213" t="s">
        <v>171</v>
      </c>
      <c r="I34" s="176">
        <v>219365</v>
      </c>
      <c r="J34" s="213" t="s">
        <v>171</v>
      </c>
      <c r="K34" s="213" t="s">
        <v>171</v>
      </c>
    </row>
    <row r="35" spans="1:11">
      <c r="A35" s="104" t="s">
        <v>914</v>
      </c>
      <c r="B35" s="172">
        <v>0</v>
      </c>
      <c r="C35" s="176">
        <v>2045621</v>
      </c>
      <c r="D35" s="176">
        <v>250</v>
      </c>
      <c r="E35" s="172">
        <v>0</v>
      </c>
      <c r="F35" s="172">
        <v>0</v>
      </c>
      <c r="G35" s="172">
        <v>0</v>
      </c>
      <c r="H35" s="176">
        <v>191803</v>
      </c>
      <c r="I35" s="176">
        <v>2237674</v>
      </c>
      <c r="J35" s="176">
        <v>835000</v>
      </c>
      <c r="K35" s="172">
        <v>1771849</v>
      </c>
    </row>
    <row r="36" spans="1:11">
      <c r="A36" s="104" t="s">
        <v>1212</v>
      </c>
      <c r="B36" s="172">
        <v>0</v>
      </c>
      <c r="C36" s="176">
        <v>60</v>
      </c>
      <c r="D36" s="213" t="s">
        <v>171</v>
      </c>
      <c r="E36" s="172">
        <v>0</v>
      </c>
      <c r="F36" s="172">
        <v>0</v>
      </c>
      <c r="G36" s="172">
        <v>0</v>
      </c>
      <c r="H36" s="213" t="s">
        <v>171</v>
      </c>
      <c r="I36" s="176">
        <v>60</v>
      </c>
      <c r="J36" s="213" t="s">
        <v>171</v>
      </c>
      <c r="K36" s="172">
        <v>0</v>
      </c>
    </row>
    <row r="37" spans="1:11">
      <c r="A37" s="141" t="s">
        <v>28</v>
      </c>
      <c r="B37" s="178">
        <f t="shared" ref="B37:K37" si="0">SUM(B4:B36)</f>
        <v>2286068970</v>
      </c>
      <c r="C37" s="178">
        <f t="shared" si="0"/>
        <v>293273315.1983071</v>
      </c>
      <c r="D37" s="178">
        <f t="shared" si="0"/>
        <v>85546680</v>
      </c>
      <c r="E37" s="178">
        <f t="shared" si="0"/>
        <v>70009858</v>
      </c>
      <c r="F37" s="178">
        <f t="shared" si="0"/>
        <v>0</v>
      </c>
      <c r="G37" s="178">
        <f t="shared" si="0"/>
        <v>269692</v>
      </c>
      <c r="H37" s="178">
        <f t="shared" si="0"/>
        <v>40239166</v>
      </c>
      <c r="I37" s="178">
        <f t="shared" si="0"/>
        <v>2775407681.198307</v>
      </c>
      <c r="J37" s="178">
        <f t="shared" si="0"/>
        <v>2371615000</v>
      </c>
      <c r="K37" s="178">
        <f t="shared" si="0"/>
        <v>2201101225</v>
      </c>
    </row>
  </sheetData>
  <mergeCells count="1">
    <mergeCell ref="A1:J1"/>
  </mergeCells>
  <phoneticPr fontId="0" type="noConversion"/>
  <pageMargins left="0.3" right="0.3" top="0.84375" bottom="0.26" header="0.25" footer="0.39"/>
  <pageSetup paperSize="9" orientation="landscape" horizontalDpi="300" verticalDpi="300" r:id="rId1"/>
  <headerFooter>
    <oddHeader>&amp;R&amp;"Times New Roman,Regular"Kingdom of Bahrain
Consolidated Final Account
For The Year Ended 31 December 2018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2"/>
  <sheetViews>
    <sheetView showWhiteSpace="0" view="pageBreakPreview" zoomScaleNormal="90" zoomScaleSheetLayoutView="100" workbookViewId="0">
      <selection sqref="A1:I1"/>
    </sheetView>
  </sheetViews>
  <sheetFormatPr defaultRowHeight="12.75" outlineLevelRow="1"/>
  <cols>
    <col min="1" max="2" width="3.5703125" style="60" bestFit="1" customWidth="1"/>
    <col min="3" max="3" width="3.85546875" style="60" bestFit="1" customWidth="1"/>
    <col min="4" max="4" width="5.28515625" style="60" bestFit="1" customWidth="1"/>
    <col min="5" max="5" width="35.28515625" style="60" customWidth="1"/>
    <col min="6" max="7" width="14.85546875" style="60" customWidth="1"/>
    <col min="8" max="8" width="12" style="60" bestFit="1" customWidth="1"/>
    <col min="9" max="9" width="15.28515625" style="60" customWidth="1"/>
    <col min="10" max="16384" width="9.140625" style="60"/>
  </cols>
  <sheetData>
    <row r="1" spans="1:9" ht="21.75" customHeight="1">
      <c r="A1" s="220" t="s">
        <v>1235</v>
      </c>
      <c r="B1" s="221"/>
      <c r="C1" s="221"/>
      <c r="D1" s="231"/>
      <c r="E1" s="231"/>
      <c r="F1" s="231"/>
      <c r="G1" s="231"/>
      <c r="H1" s="231"/>
      <c r="I1" s="231"/>
    </row>
    <row r="2" spans="1:9" ht="14.25" customHeight="1">
      <c r="I2" s="97" t="s">
        <v>50</v>
      </c>
    </row>
    <row r="3" spans="1:9">
      <c r="A3" s="232" t="s">
        <v>81</v>
      </c>
      <c r="B3" s="233"/>
      <c r="C3" s="233"/>
      <c r="D3" s="233"/>
      <c r="E3" s="234" t="s">
        <v>29</v>
      </c>
      <c r="F3" s="232">
        <v>2017</v>
      </c>
      <c r="G3" s="232"/>
      <c r="H3" s="232"/>
      <c r="I3" s="236" t="s">
        <v>982</v>
      </c>
    </row>
    <row r="4" spans="1:9" ht="12.75" customHeight="1">
      <c r="A4" s="71" t="s">
        <v>691</v>
      </c>
      <c r="B4" s="71" t="s">
        <v>712</v>
      </c>
      <c r="C4" s="71" t="s">
        <v>688</v>
      </c>
      <c r="D4" s="71" t="s">
        <v>711</v>
      </c>
      <c r="E4" s="235"/>
      <c r="F4" s="71" t="s">
        <v>27</v>
      </c>
      <c r="G4" s="71" t="s">
        <v>49</v>
      </c>
      <c r="H4" s="71" t="s">
        <v>82</v>
      </c>
      <c r="I4" s="237"/>
    </row>
    <row r="5" spans="1:9" outlineLevel="1">
      <c r="A5" s="99" t="s">
        <v>172</v>
      </c>
      <c r="B5" s="99" t="s">
        <v>173</v>
      </c>
      <c r="C5" s="99" t="s">
        <v>173</v>
      </c>
      <c r="D5" s="99" t="s">
        <v>174</v>
      </c>
      <c r="E5" s="100" t="s">
        <v>175</v>
      </c>
      <c r="F5" s="179">
        <v>174329000</v>
      </c>
      <c r="G5" s="179">
        <v>454107672.14700001</v>
      </c>
      <c r="H5" s="179">
        <v>-279778672.14700001</v>
      </c>
      <c r="I5" s="179">
        <v>185559676.43799999</v>
      </c>
    </row>
    <row r="6" spans="1:9" ht="15" customHeight="1" outlineLevel="1">
      <c r="A6" s="99" t="s">
        <v>172</v>
      </c>
      <c r="B6" s="99" t="s">
        <v>173</v>
      </c>
      <c r="C6" s="99" t="s">
        <v>173</v>
      </c>
      <c r="D6" s="99" t="s">
        <v>176</v>
      </c>
      <c r="E6" s="100" t="s">
        <v>177</v>
      </c>
      <c r="F6" s="179">
        <v>1022712500</v>
      </c>
      <c r="G6" s="179">
        <v>1350190341.076</v>
      </c>
      <c r="H6" s="179">
        <v>-327477841.07599998</v>
      </c>
      <c r="I6" s="179">
        <v>987507867.495</v>
      </c>
    </row>
    <row r="7" spans="1:9" ht="15" customHeight="1" outlineLevel="1">
      <c r="A7" s="99" t="s">
        <v>172</v>
      </c>
      <c r="B7" s="99" t="s">
        <v>173</v>
      </c>
      <c r="C7" s="99" t="s">
        <v>173</v>
      </c>
      <c r="D7" s="99" t="s">
        <v>178</v>
      </c>
      <c r="E7" s="100" t="s">
        <v>179</v>
      </c>
      <c r="F7" s="179">
        <v>-20586000</v>
      </c>
      <c r="G7" s="179">
        <v>-19469985.375999998</v>
      </c>
      <c r="H7" s="179">
        <v>-1116014.6240000017</v>
      </c>
      <c r="I7" s="179">
        <v>-20920270.392000001</v>
      </c>
    </row>
    <row r="8" spans="1:9" ht="15" customHeight="1" outlineLevel="1">
      <c r="A8" s="99" t="s">
        <v>172</v>
      </c>
      <c r="B8" s="99" t="s">
        <v>173</v>
      </c>
      <c r="C8" s="99" t="s">
        <v>180</v>
      </c>
      <c r="D8" s="99" t="s">
        <v>181</v>
      </c>
      <c r="E8" s="100" t="s">
        <v>182</v>
      </c>
      <c r="F8" s="179">
        <v>88253800</v>
      </c>
      <c r="G8" s="179">
        <v>12216884.84</v>
      </c>
      <c r="H8" s="179">
        <v>76036915.159999996</v>
      </c>
      <c r="I8" s="179">
        <v>35682527.917999998</v>
      </c>
    </row>
    <row r="9" spans="1:9" ht="15" customHeight="1" outlineLevel="1">
      <c r="A9" s="99" t="s">
        <v>172</v>
      </c>
      <c r="B9" s="99" t="s">
        <v>173</v>
      </c>
      <c r="C9" s="99" t="s">
        <v>180</v>
      </c>
      <c r="D9" s="99" t="s">
        <v>183</v>
      </c>
      <c r="E9" s="100" t="s">
        <v>184</v>
      </c>
      <c r="F9" s="179">
        <v>140258300</v>
      </c>
      <c r="G9" s="179">
        <v>132899025.735</v>
      </c>
      <c r="H9" s="179">
        <v>7359274.2650000006</v>
      </c>
      <c r="I9" s="179">
        <v>140974901.41499999</v>
      </c>
    </row>
    <row r="10" spans="1:9" ht="15" customHeight="1" outlineLevel="1">
      <c r="A10" s="99" t="s">
        <v>172</v>
      </c>
      <c r="B10" s="99" t="s">
        <v>173</v>
      </c>
      <c r="C10" s="99" t="s">
        <v>180</v>
      </c>
      <c r="D10" s="99" t="s">
        <v>185</v>
      </c>
      <c r="E10" s="100" t="s">
        <v>186</v>
      </c>
      <c r="F10" s="179">
        <v>56103300</v>
      </c>
      <c r="G10" s="179">
        <v>49752905.178999998</v>
      </c>
      <c r="H10" s="179">
        <v>6350394.8210000023</v>
      </c>
      <c r="I10" s="179">
        <v>49352760.645999998</v>
      </c>
    </row>
    <row r="11" spans="1:9" ht="15" customHeight="1" outlineLevel="1">
      <c r="A11" s="99" t="s">
        <v>172</v>
      </c>
      <c r="B11" s="99" t="s">
        <v>173</v>
      </c>
      <c r="C11" s="99" t="s">
        <v>180</v>
      </c>
      <c r="D11" s="99" t="s">
        <v>187</v>
      </c>
      <c r="E11" s="100" t="s">
        <v>188</v>
      </c>
      <c r="F11" s="179">
        <v>29930500</v>
      </c>
      <c r="G11" s="179">
        <v>20487113.879999999</v>
      </c>
      <c r="H11" s="179">
        <v>9443386.120000001</v>
      </c>
      <c r="I11" s="179">
        <v>11698572.6</v>
      </c>
    </row>
    <row r="12" spans="1:9" ht="15" customHeight="1" outlineLevel="1">
      <c r="A12" s="99" t="s">
        <v>172</v>
      </c>
      <c r="B12" s="99" t="s">
        <v>173</v>
      </c>
      <c r="C12" s="99" t="s">
        <v>180</v>
      </c>
      <c r="D12" s="99" t="s">
        <v>189</v>
      </c>
      <c r="E12" s="100" t="s">
        <v>190</v>
      </c>
      <c r="F12" s="179">
        <v>299172200</v>
      </c>
      <c r="G12" s="179">
        <v>278474548.36000001</v>
      </c>
      <c r="H12" s="179">
        <v>20697651.639999986</v>
      </c>
      <c r="I12" s="179">
        <v>257966495.73899999</v>
      </c>
    </row>
    <row r="13" spans="1:9" ht="15" customHeight="1" outlineLevel="1">
      <c r="A13" s="99" t="s">
        <v>172</v>
      </c>
      <c r="B13" s="99" t="s">
        <v>173</v>
      </c>
      <c r="C13" s="99" t="s">
        <v>191</v>
      </c>
      <c r="D13" s="99" t="s">
        <v>192</v>
      </c>
      <c r="E13" s="100" t="s">
        <v>83</v>
      </c>
      <c r="F13" s="179">
        <v>0</v>
      </c>
      <c r="G13" s="179">
        <v>2427000</v>
      </c>
      <c r="H13" s="179">
        <v>-2427000</v>
      </c>
      <c r="I13" s="179">
        <v>0</v>
      </c>
    </row>
    <row r="14" spans="1:9" ht="15" customHeight="1" outlineLevel="1">
      <c r="A14" s="99" t="s">
        <v>172</v>
      </c>
      <c r="B14" s="99" t="s">
        <v>173</v>
      </c>
      <c r="C14" s="99" t="s">
        <v>191</v>
      </c>
      <c r="D14" s="99" t="s">
        <v>193</v>
      </c>
      <c r="E14" s="100" t="s">
        <v>84</v>
      </c>
      <c r="F14" s="179">
        <v>6023400</v>
      </c>
      <c r="G14" s="179">
        <v>4983464.4479999999</v>
      </c>
      <c r="H14" s="179">
        <v>1039935.5520000001</v>
      </c>
      <c r="I14" s="179">
        <v>4695378.05</v>
      </c>
    </row>
    <row r="15" spans="1:9" ht="15" customHeight="1" outlineLevel="1">
      <c r="A15" s="99" t="s">
        <v>172</v>
      </c>
      <c r="B15" s="99" t="s">
        <v>180</v>
      </c>
      <c r="C15" s="99" t="s">
        <v>180</v>
      </c>
      <c r="D15" s="99" t="s">
        <v>195</v>
      </c>
      <c r="E15" s="100" t="s">
        <v>196</v>
      </c>
      <c r="F15" s="179">
        <v>48111563</v>
      </c>
      <c r="G15" s="179">
        <v>69934644.938999996</v>
      </c>
      <c r="H15" s="179">
        <v>-21823081.938999996</v>
      </c>
      <c r="I15" s="179">
        <v>67649789.731999993</v>
      </c>
    </row>
    <row r="16" spans="1:9" ht="15" customHeight="1" outlineLevel="1">
      <c r="A16" s="99" t="s">
        <v>172</v>
      </c>
      <c r="B16" s="99" t="s">
        <v>180</v>
      </c>
      <c r="C16" s="99" t="s">
        <v>180</v>
      </c>
      <c r="D16" s="99" t="s">
        <v>197</v>
      </c>
      <c r="E16" s="100" t="s">
        <v>198</v>
      </c>
      <c r="F16" s="179">
        <v>20000000</v>
      </c>
      <c r="G16" s="179">
        <v>14970674.708000001</v>
      </c>
      <c r="H16" s="179">
        <v>5029325.2919999994</v>
      </c>
      <c r="I16" s="179">
        <v>13254975.562000001</v>
      </c>
    </row>
    <row r="17" spans="1:9" ht="15" customHeight="1" outlineLevel="1">
      <c r="A17" s="99" t="s">
        <v>172</v>
      </c>
      <c r="B17" s="99" t="s">
        <v>180</v>
      </c>
      <c r="C17" s="99" t="s">
        <v>180</v>
      </c>
      <c r="D17" s="99" t="s">
        <v>199</v>
      </c>
      <c r="E17" s="100" t="s">
        <v>200</v>
      </c>
      <c r="F17" s="179">
        <v>20000000</v>
      </c>
      <c r="G17" s="179">
        <v>12878439.777000001</v>
      </c>
      <c r="H17" s="179">
        <v>7121560.2229999993</v>
      </c>
      <c r="I17" s="179">
        <v>28906366.230999999</v>
      </c>
    </row>
    <row r="18" spans="1:9" outlineLevel="1">
      <c r="A18" s="99" t="s">
        <v>172</v>
      </c>
      <c r="B18" s="99" t="s">
        <v>180</v>
      </c>
      <c r="C18" s="99" t="s">
        <v>180</v>
      </c>
      <c r="D18" s="99" t="s">
        <v>201</v>
      </c>
      <c r="E18" s="100" t="s">
        <v>202</v>
      </c>
      <c r="F18" s="179">
        <v>20000000</v>
      </c>
      <c r="G18" s="179">
        <v>8450.61</v>
      </c>
      <c r="H18" s="179">
        <v>19991549.390000001</v>
      </c>
      <c r="I18" s="179">
        <v>15489368.640000001</v>
      </c>
    </row>
    <row r="19" spans="1:9" ht="15" customHeight="1" outlineLevel="1">
      <c r="A19" s="99" t="s">
        <v>172</v>
      </c>
      <c r="B19" s="99" t="s">
        <v>180</v>
      </c>
      <c r="C19" s="99" t="s">
        <v>180</v>
      </c>
      <c r="D19" s="99" t="s">
        <v>203</v>
      </c>
      <c r="E19" s="100" t="s">
        <v>204</v>
      </c>
      <c r="F19" s="179">
        <v>200000</v>
      </c>
      <c r="G19" s="179">
        <v>162373.834</v>
      </c>
      <c r="H19" s="179">
        <v>37626.165999999997</v>
      </c>
      <c r="I19" s="179">
        <v>349898.35499999998</v>
      </c>
    </row>
    <row r="20" spans="1:9" ht="15" customHeight="1" outlineLevel="1">
      <c r="A20" s="99" t="s">
        <v>172</v>
      </c>
      <c r="B20" s="99" t="s">
        <v>180</v>
      </c>
      <c r="C20" s="99" t="s">
        <v>180</v>
      </c>
      <c r="D20" s="99" t="s">
        <v>205</v>
      </c>
      <c r="E20" s="100" t="s">
        <v>85</v>
      </c>
      <c r="F20" s="179">
        <v>570000</v>
      </c>
      <c r="G20" s="179">
        <v>974914.84</v>
      </c>
      <c r="H20" s="179">
        <v>-404914.83999999997</v>
      </c>
      <c r="I20" s="179">
        <v>630278.23</v>
      </c>
    </row>
    <row r="21" spans="1:9" ht="15" customHeight="1" outlineLevel="1">
      <c r="A21" s="99" t="s">
        <v>172</v>
      </c>
      <c r="B21" s="99" t="s">
        <v>180</v>
      </c>
      <c r="C21" s="99" t="s">
        <v>180</v>
      </c>
      <c r="D21" s="99" t="s">
        <v>1238</v>
      </c>
      <c r="E21" s="100" t="s">
        <v>1239</v>
      </c>
      <c r="F21" s="179">
        <v>0</v>
      </c>
      <c r="G21" s="179">
        <v>1131.97</v>
      </c>
      <c r="H21" s="179">
        <v>-1131.97</v>
      </c>
      <c r="I21" s="179">
        <v>0</v>
      </c>
    </row>
    <row r="22" spans="1:9" ht="15" customHeight="1" outlineLevel="1">
      <c r="A22" s="99" t="s">
        <v>172</v>
      </c>
      <c r="B22" s="99" t="s">
        <v>180</v>
      </c>
      <c r="C22" s="99" t="s">
        <v>180</v>
      </c>
      <c r="D22" s="99" t="s">
        <v>1240</v>
      </c>
      <c r="E22" s="100" t="s">
        <v>1241</v>
      </c>
      <c r="F22" s="179">
        <v>0</v>
      </c>
      <c r="G22" s="179">
        <v>57.54</v>
      </c>
      <c r="H22" s="179">
        <v>-57.54</v>
      </c>
      <c r="I22" s="179">
        <v>0</v>
      </c>
    </row>
    <row r="23" spans="1:9" ht="15" customHeight="1" outlineLevel="1">
      <c r="A23" s="99" t="s">
        <v>172</v>
      </c>
      <c r="B23" s="99" t="s">
        <v>180</v>
      </c>
      <c r="C23" s="99" t="s">
        <v>191</v>
      </c>
      <c r="D23" s="99" t="s">
        <v>206</v>
      </c>
      <c r="E23" s="100" t="s">
        <v>207</v>
      </c>
      <c r="F23" s="179">
        <v>75500</v>
      </c>
      <c r="G23" s="179">
        <v>626588</v>
      </c>
      <c r="H23" s="179">
        <v>-551088</v>
      </c>
      <c r="I23" s="179">
        <v>180906.4</v>
      </c>
    </row>
    <row r="24" spans="1:9" ht="15" customHeight="1" outlineLevel="1">
      <c r="A24" s="99" t="s">
        <v>172</v>
      </c>
      <c r="B24" s="99" t="s">
        <v>180</v>
      </c>
      <c r="C24" s="99" t="s">
        <v>191</v>
      </c>
      <c r="D24" s="99" t="s">
        <v>208</v>
      </c>
      <c r="E24" s="100" t="s">
        <v>209</v>
      </c>
      <c r="F24" s="179">
        <v>382000</v>
      </c>
      <c r="G24" s="179">
        <v>169062.67</v>
      </c>
      <c r="H24" s="179">
        <v>212937.33</v>
      </c>
      <c r="I24" s="179">
        <v>130425.38800000001</v>
      </c>
    </row>
    <row r="25" spans="1:9" ht="15" customHeight="1" outlineLevel="1">
      <c r="A25" s="99" t="s">
        <v>172</v>
      </c>
      <c r="B25" s="99" t="s">
        <v>180</v>
      </c>
      <c r="C25" s="99" t="s">
        <v>191</v>
      </c>
      <c r="D25" s="99" t="s">
        <v>210</v>
      </c>
      <c r="E25" s="100" t="s">
        <v>211</v>
      </c>
      <c r="F25" s="179">
        <v>45000</v>
      </c>
      <c r="G25" s="179">
        <v>5350</v>
      </c>
      <c r="H25" s="179">
        <v>39650</v>
      </c>
      <c r="I25" s="179">
        <v>4050</v>
      </c>
    </row>
    <row r="26" spans="1:9" ht="15" customHeight="1" outlineLevel="1">
      <c r="A26" s="99" t="s">
        <v>172</v>
      </c>
      <c r="B26" s="99" t="s">
        <v>180</v>
      </c>
      <c r="C26" s="99" t="s">
        <v>191</v>
      </c>
      <c r="D26" s="99" t="s">
        <v>212</v>
      </c>
      <c r="E26" s="100" t="s">
        <v>213</v>
      </c>
      <c r="F26" s="179">
        <v>286147</v>
      </c>
      <c r="G26" s="179">
        <v>355117</v>
      </c>
      <c r="H26" s="179">
        <v>-68970</v>
      </c>
      <c r="I26" s="179">
        <v>366623</v>
      </c>
    </row>
    <row r="27" spans="1:9" ht="15" customHeight="1" outlineLevel="1">
      <c r="A27" s="99" t="s">
        <v>172</v>
      </c>
      <c r="B27" s="99" t="s">
        <v>180</v>
      </c>
      <c r="C27" s="99" t="s">
        <v>191</v>
      </c>
      <c r="D27" s="99" t="s">
        <v>940</v>
      </c>
      <c r="E27" s="100" t="s">
        <v>941</v>
      </c>
      <c r="F27" s="179">
        <v>250000</v>
      </c>
      <c r="G27" s="179">
        <v>137141</v>
      </c>
      <c r="H27" s="179">
        <v>112859</v>
      </c>
      <c r="I27" s="179">
        <v>302850</v>
      </c>
    </row>
    <row r="28" spans="1:9" ht="15" customHeight="1" outlineLevel="1">
      <c r="A28" s="99" t="s">
        <v>172</v>
      </c>
      <c r="B28" s="99" t="s">
        <v>180</v>
      </c>
      <c r="C28" s="99" t="s">
        <v>191</v>
      </c>
      <c r="D28" s="99" t="s">
        <v>942</v>
      </c>
      <c r="E28" s="100" t="s">
        <v>943</v>
      </c>
      <c r="F28" s="179">
        <v>500000</v>
      </c>
      <c r="G28" s="179">
        <v>378761.92800000001</v>
      </c>
      <c r="H28" s="179">
        <v>121238.07199999999</v>
      </c>
      <c r="I28" s="179">
        <v>383004.65299999999</v>
      </c>
    </row>
    <row r="29" spans="1:9" ht="15" customHeight="1" outlineLevel="1">
      <c r="A29" s="99" t="s">
        <v>172</v>
      </c>
      <c r="B29" s="99" t="s">
        <v>180</v>
      </c>
      <c r="C29" s="99" t="s">
        <v>191</v>
      </c>
      <c r="D29" s="99" t="s">
        <v>944</v>
      </c>
      <c r="E29" s="100" t="s">
        <v>945</v>
      </c>
      <c r="F29" s="179">
        <v>1000000</v>
      </c>
      <c r="G29" s="179">
        <v>1337958.3</v>
      </c>
      <c r="H29" s="179">
        <v>-337958.30000000005</v>
      </c>
      <c r="I29" s="179">
        <v>1282780</v>
      </c>
    </row>
    <row r="30" spans="1:9" ht="15" customHeight="1" outlineLevel="1">
      <c r="A30" s="99" t="s">
        <v>172</v>
      </c>
      <c r="B30" s="99" t="s">
        <v>180</v>
      </c>
      <c r="C30" s="99" t="s">
        <v>191</v>
      </c>
      <c r="D30" s="99" t="s">
        <v>946</v>
      </c>
      <c r="E30" s="100" t="s">
        <v>947</v>
      </c>
      <c r="F30" s="179">
        <v>50000</v>
      </c>
      <c r="G30" s="179">
        <v>393773.9</v>
      </c>
      <c r="H30" s="179">
        <v>-343773.9</v>
      </c>
      <c r="I30" s="179">
        <v>66774.95</v>
      </c>
    </row>
    <row r="31" spans="1:9" ht="15" customHeight="1" outlineLevel="1">
      <c r="A31" s="99" t="s">
        <v>172</v>
      </c>
      <c r="B31" s="99" t="s">
        <v>180</v>
      </c>
      <c r="C31" s="99" t="s">
        <v>191</v>
      </c>
      <c r="D31" s="99" t="s">
        <v>1242</v>
      </c>
      <c r="E31" s="100" t="s">
        <v>1243</v>
      </c>
      <c r="F31" s="179">
        <v>0</v>
      </c>
      <c r="G31" s="179">
        <v>400</v>
      </c>
      <c r="H31" s="179">
        <v>-400</v>
      </c>
      <c r="I31" s="179">
        <v>0</v>
      </c>
    </row>
    <row r="32" spans="1:9" ht="15" customHeight="1" outlineLevel="1">
      <c r="A32" s="99" t="s">
        <v>172</v>
      </c>
      <c r="B32" s="99" t="s">
        <v>180</v>
      </c>
      <c r="C32" s="99" t="s">
        <v>191</v>
      </c>
      <c r="D32" s="99" t="s">
        <v>214</v>
      </c>
      <c r="E32" s="100" t="s">
        <v>86</v>
      </c>
      <c r="F32" s="179">
        <v>0</v>
      </c>
      <c r="G32" s="179">
        <v>13938</v>
      </c>
      <c r="H32" s="179">
        <v>-13938</v>
      </c>
      <c r="I32" s="179">
        <v>17419</v>
      </c>
    </row>
    <row r="33" spans="1:9" ht="15" customHeight="1" outlineLevel="1">
      <c r="A33" s="99" t="s">
        <v>172</v>
      </c>
      <c r="B33" s="99" t="s">
        <v>180</v>
      </c>
      <c r="C33" s="99" t="s">
        <v>191</v>
      </c>
      <c r="D33" s="99" t="s">
        <v>1244</v>
      </c>
      <c r="E33" s="100" t="s">
        <v>1245</v>
      </c>
      <c r="F33" s="179">
        <v>0</v>
      </c>
      <c r="G33" s="179">
        <v>1080</v>
      </c>
      <c r="H33" s="179">
        <v>-1080</v>
      </c>
      <c r="I33" s="179">
        <v>0</v>
      </c>
    </row>
    <row r="34" spans="1:9" ht="15" customHeight="1" outlineLevel="1">
      <c r="A34" s="99" t="s">
        <v>172</v>
      </c>
      <c r="B34" s="99" t="s">
        <v>180</v>
      </c>
      <c r="C34" s="99" t="s">
        <v>191</v>
      </c>
      <c r="D34" s="99" t="s">
        <v>1080</v>
      </c>
      <c r="E34" s="100" t="s">
        <v>1081</v>
      </c>
      <c r="F34" s="179">
        <v>0</v>
      </c>
      <c r="G34" s="179">
        <v>136882.5</v>
      </c>
      <c r="H34" s="179">
        <v>-136882.5</v>
      </c>
      <c r="I34" s="179">
        <v>46950</v>
      </c>
    </row>
    <row r="35" spans="1:9" ht="15" customHeight="1" outlineLevel="1">
      <c r="A35" s="99" t="s">
        <v>172</v>
      </c>
      <c r="B35" s="99" t="s">
        <v>180</v>
      </c>
      <c r="C35" s="99" t="s">
        <v>191</v>
      </c>
      <c r="D35" s="99" t="s">
        <v>215</v>
      </c>
      <c r="E35" s="100" t="s">
        <v>216</v>
      </c>
      <c r="F35" s="179">
        <v>50000</v>
      </c>
      <c r="G35" s="179">
        <v>150000</v>
      </c>
      <c r="H35" s="179">
        <v>-100000</v>
      </c>
      <c r="I35" s="179">
        <v>50000</v>
      </c>
    </row>
    <row r="36" spans="1:9" ht="15" customHeight="1" outlineLevel="1">
      <c r="A36" s="99" t="s">
        <v>172</v>
      </c>
      <c r="B36" s="99" t="s">
        <v>180</v>
      </c>
      <c r="C36" s="99" t="s">
        <v>191</v>
      </c>
      <c r="D36" s="99" t="s">
        <v>948</v>
      </c>
      <c r="E36" s="100" t="s">
        <v>949</v>
      </c>
      <c r="F36" s="179">
        <v>550000</v>
      </c>
      <c r="G36" s="179">
        <v>550000</v>
      </c>
      <c r="H36" s="179">
        <v>0</v>
      </c>
      <c r="I36" s="179">
        <v>500000</v>
      </c>
    </row>
    <row r="37" spans="1:9" outlineLevel="1">
      <c r="A37" s="99" t="s">
        <v>172</v>
      </c>
      <c r="B37" s="99" t="s">
        <v>180</v>
      </c>
      <c r="C37" s="99" t="s">
        <v>191</v>
      </c>
      <c r="D37" s="99" t="s">
        <v>1082</v>
      </c>
      <c r="E37" s="100" t="s">
        <v>1246</v>
      </c>
      <c r="F37" s="179">
        <v>0</v>
      </c>
      <c r="G37" s="179">
        <v>44675</v>
      </c>
      <c r="H37" s="179">
        <v>-44675</v>
      </c>
      <c r="I37" s="179">
        <v>30975</v>
      </c>
    </row>
    <row r="38" spans="1:9" outlineLevel="1">
      <c r="A38" s="99" t="s">
        <v>172</v>
      </c>
      <c r="B38" s="99" t="s">
        <v>180</v>
      </c>
      <c r="C38" s="99" t="s">
        <v>191</v>
      </c>
      <c r="D38" s="99" t="s">
        <v>1247</v>
      </c>
      <c r="E38" s="100" t="s">
        <v>1248</v>
      </c>
      <c r="F38" s="179">
        <v>0</v>
      </c>
      <c r="G38" s="179">
        <v>325500</v>
      </c>
      <c r="H38" s="179">
        <v>-325500</v>
      </c>
      <c r="I38" s="179">
        <v>0</v>
      </c>
    </row>
    <row r="39" spans="1:9" ht="15" customHeight="1" outlineLevel="1">
      <c r="A39" s="99" t="s">
        <v>172</v>
      </c>
      <c r="B39" s="99" t="s">
        <v>180</v>
      </c>
      <c r="C39" s="99" t="s">
        <v>191</v>
      </c>
      <c r="D39" s="99" t="s">
        <v>1249</v>
      </c>
      <c r="E39" s="100" t="s">
        <v>1250</v>
      </c>
      <c r="F39" s="179">
        <v>0</v>
      </c>
      <c r="G39" s="179">
        <v>75000</v>
      </c>
      <c r="H39" s="179">
        <v>-75000</v>
      </c>
      <c r="I39" s="179">
        <v>0</v>
      </c>
    </row>
    <row r="40" spans="1:9" ht="15" customHeight="1" outlineLevel="1">
      <c r="A40" s="99" t="s">
        <v>172</v>
      </c>
      <c r="B40" s="99" t="s">
        <v>180</v>
      </c>
      <c r="C40" s="99" t="s">
        <v>191</v>
      </c>
      <c r="D40" s="99" t="s">
        <v>1251</v>
      </c>
      <c r="E40" s="100" t="s">
        <v>1252</v>
      </c>
      <c r="F40" s="179">
        <v>0</v>
      </c>
      <c r="G40" s="179">
        <v>1620</v>
      </c>
      <c r="H40" s="179">
        <v>-1620</v>
      </c>
      <c r="I40" s="179">
        <v>0</v>
      </c>
    </row>
    <row r="41" spans="1:9" ht="15" customHeight="1" outlineLevel="1">
      <c r="A41" s="99" t="s">
        <v>172</v>
      </c>
      <c r="B41" s="99" t="s">
        <v>180</v>
      </c>
      <c r="C41" s="99" t="s">
        <v>191</v>
      </c>
      <c r="D41" s="99" t="s">
        <v>1253</v>
      </c>
      <c r="E41" s="100" t="s">
        <v>1254</v>
      </c>
      <c r="F41" s="179">
        <v>0</v>
      </c>
      <c r="G41" s="179">
        <v>77000</v>
      </c>
      <c r="H41" s="179">
        <v>-77000</v>
      </c>
      <c r="I41" s="179">
        <v>0</v>
      </c>
    </row>
    <row r="42" spans="1:9" ht="15" customHeight="1" outlineLevel="1">
      <c r="A42" s="99" t="s">
        <v>172</v>
      </c>
      <c r="B42" s="99" t="s">
        <v>180</v>
      </c>
      <c r="C42" s="99" t="s">
        <v>191</v>
      </c>
      <c r="D42" s="99" t="s">
        <v>801</v>
      </c>
      <c r="E42" s="100" t="s">
        <v>802</v>
      </c>
      <c r="F42" s="179">
        <v>200000</v>
      </c>
      <c r="G42" s="179">
        <v>305594.13299999997</v>
      </c>
      <c r="H42" s="179">
        <v>-105594.13299999997</v>
      </c>
      <c r="I42" s="179">
        <v>278820</v>
      </c>
    </row>
    <row r="43" spans="1:9" ht="15" customHeight="1" outlineLevel="1">
      <c r="A43" s="99" t="s">
        <v>172</v>
      </c>
      <c r="B43" s="99" t="s">
        <v>180</v>
      </c>
      <c r="C43" s="99" t="s">
        <v>191</v>
      </c>
      <c r="D43" s="99" t="s">
        <v>803</v>
      </c>
      <c r="E43" s="100" t="s">
        <v>804</v>
      </c>
      <c r="F43" s="179">
        <v>230000</v>
      </c>
      <c r="G43" s="179">
        <v>389150</v>
      </c>
      <c r="H43" s="179">
        <v>-159150</v>
      </c>
      <c r="I43" s="179">
        <v>340150</v>
      </c>
    </row>
    <row r="44" spans="1:9" ht="15" customHeight="1" outlineLevel="1">
      <c r="A44" s="99" t="s">
        <v>172</v>
      </c>
      <c r="B44" s="99" t="s">
        <v>180</v>
      </c>
      <c r="C44" s="99" t="s">
        <v>191</v>
      </c>
      <c r="D44" s="99" t="s">
        <v>805</v>
      </c>
      <c r="E44" s="100" t="s">
        <v>806</v>
      </c>
      <c r="F44" s="179">
        <v>400000</v>
      </c>
      <c r="G44" s="179">
        <v>1369250</v>
      </c>
      <c r="H44" s="179">
        <v>-969250</v>
      </c>
      <c r="I44" s="179">
        <v>1036500.008</v>
      </c>
    </row>
    <row r="45" spans="1:9" ht="15" customHeight="1" outlineLevel="1">
      <c r="A45" s="99" t="s">
        <v>172</v>
      </c>
      <c r="B45" s="99" t="s">
        <v>180</v>
      </c>
      <c r="C45" s="99" t="s">
        <v>191</v>
      </c>
      <c r="D45" s="99" t="s">
        <v>1255</v>
      </c>
      <c r="E45" s="100" t="s">
        <v>1256</v>
      </c>
      <c r="F45" s="179">
        <v>0</v>
      </c>
      <c r="G45" s="179">
        <v>16370</v>
      </c>
      <c r="H45" s="179">
        <v>-16370</v>
      </c>
      <c r="I45" s="179">
        <v>0</v>
      </c>
    </row>
    <row r="46" spans="1:9" ht="15" customHeight="1" outlineLevel="1">
      <c r="A46" s="99" t="s">
        <v>172</v>
      </c>
      <c r="B46" s="99" t="s">
        <v>180</v>
      </c>
      <c r="C46" s="99" t="s">
        <v>191</v>
      </c>
      <c r="D46" s="99" t="s">
        <v>1257</v>
      </c>
      <c r="E46" s="100" t="s">
        <v>1258</v>
      </c>
      <c r="F46" s="179">
        <v>0</v>
      </c>
      <c r="G46" s="179">
        <v>2580</v>
      </c>
      <c r="H46" s="179">
        <v>-2580</v>
      </c>
      <c r="I46" s="179">
        <v>0</v>
      </c>
    </row>
    <row r="47" spans="1:9" ht="15" customHeight="1" outlineLevel="1">
      <c r="A47" s="99" t="s">
        <v>172</v>
      </c>
      <c r="B47" s="99" t="s">
        <v>180</v>
      </c>
      <c r="C47" s="99" t="s">
        <v>191</v>
      </c>
      <c r="D47" s="99" t="s">
        <v>1259</v>
      </c>
      <c r="E47" s="100" t="s">
        <v>1260</v>
      </c>
      <c r="F47" s="179">
        <v>0</v>
      </c>
      <c r="G47" s="179">
        <v>10000</v>
      </c>
      <c r="H47" s="179">
        <v>-10000</v>
      </c>
      <c r="I47" s="179">
        <v>0</v>
      </c>
    </row>
    <row r="48" spans="1:9" ht="15" customHeight="1" outlineLevel="1">
      <c r="A48" s="99" t="s">
        <v>172</v>
      </c>
      <c r="B48" s="99" t="s">
        <v>180</v>
      </c>
      <c r="C48" s="99" t="s">
        <v>191</v>
      </c>
      <c r="D48" s="99" t="s">
        <v>1261</v>
      </c>
      <c r="E48" s="100" t="s">
        <v>1262</v>
      </c>
      <c r="F48" s="179">
        <v>0</v>
      </c>
      <c r="G48" s="179">
        <v>9702</v>
      </c>
      <c r="H48" s="179">
        <v>-9702</v>
      </c>
      <c r="I48" s="179">
        <v>0</v>
      </c>
    </row>
    <row r="49" spans="1:9" ht="15" customHeight="1" outlineLevel="1">
      <c r="A49" s="99" t="s">
        <v>172</v>
      </c>
      <c r="B49" s="99" t="s">
        <v>180</v>
      </c>
      <c r="C49" s="99" t="s">
        <v>191</v>
      </c>
      <c r="D49" s="99" t="s">
        <v>1263</v>
      </c>
      <c r="E49" s="100" t="s">
        <v>1264</v>
      </c>
      <c r="F49" s="179">
        <v>0</v>
      </c>
      <c r="G49" s="179">
        <v>9705</v>
      </c>
      <c r="H49" s="179">
        <v>-9705</v>
      </c>
      <c r="I49" s="179">
        <v>0</v>
      </c>
    </row>
    <row r="50" spans="1:9" ht="15" customHeight="1" outlineLevel="1">
      <c r="A50" s="99" t="s">
        <v>172</v>
      </c>
      <c r="B50" s="99" t="s">
        <v>180</v>
      </c>
      <c r="C50" s="99" t="s">
        <v>191</v>
      </c>
      <c r="D50" s="99" t="s">
        <v>1265</v>
      </c>
      <c r="E50" s="100" t="s">
        <v>1266</v>
      </c>
      <c r="F50" s="179">
        <v>0</v>
      </c>
      <c r="G50" s="179">
        <v>722588.85</v>
      </c>
      <c r="H50" s="179">
        <v>-722588.85</v>
      </c>
      <c r="I50" s="179">
        <v>0</v>
      </c>
    </row>
    <row r="51" spans="1:9" ht="15" customHeight="1" outlineLevel="1">
      <c r="A51" s="99" t="s">
        <v>172</v>
      </c>
      <c r="B51" s="99" t="s">
        <v>180</v>
      </c>
      <c r="C51" s="99" t="s">
        <v>172</v>
      </c>
      <c r="D51" s="99" t="s">
        <v>217</v>
      </c>
      <c r="E51" s="100" t="s">
        <v>218</v>
      </c>
      <c r="F51" s="179">
        <v>979340</v>
      </c>
      <c r="G51" s="179">
        <v>1595395</v>
      </c>
      <c r="H51" s="179">
        <v>-616055</v>
      </c>
      <c r="I51" s="179">
        <v>1495151</v>
      </c>
    </row>
    <row r="52" spans="1:9" ht="15" customHeight="1" outlineLevel="1">
      <c r="A52" s="99" t="s">
        <v>172</v>
      </c>
      <c r="B52" s="99" t="s">
        <v>180</v>
      </c>
      <c r="C52" s="99" t="s">
        <v>172</v>
      </c>
      <c r="D52" s="99" t="s">
        <v>219</v>
      </c>
      <c r="E52" s="100" t="s">
        <v>87</v>
      </c>
      <c r="F52" s="179">
        <v>3482428</v>
      </c>
      <c r="G52" s="179">
        <v>4853666</v>
      </c>
      <c r="H52" s="179">
        <v>-1371238</v>
      </c>
      <c r="I52" s="179">
        <v>3883259</v>
      </c>
    </row>
    <row r="53" spans="1:9" ht="15" customHeight="1" outlineLevel="1">
      <c r="A53" s="99" t="s">
        <v>172</v>
      </c>
      <c r="B53" s="99" t="s">
        <v>180</v>
      </c>
      <c r="C53" s="99" t="s">
        <v>172</v>
      </c>
      <c r="D53" s="99" t="s">
        <v>220</v>
      </c>
      <c r="E53" s="100" t="s">
        <v>221</v>
      </c>
      <c r="F53" s="179">
        <v>15619260</v>
      </c>
      <c r="G53" s="179">
        <v>16322024</v>
      </c>
      <c r="H53" s="179">
        <v>-702764</v>
      </c>
      <c r="I53" s="179">
        <v>15659324</v>
      </c>
    </row>
    <row r="54" spans="1:9" ht="15" customHeight="1" outlineLevel="1">
      <c r="A54" s="99" t="s">
        <v>172</v>
      </c>
      <c r="B54" s="99" t="s">
        <v>180</v>
      </c>
      <c r="C54" s="99" t="s">
        <v>172</v>
      </c>
      <c r="D54" s="99" t="s">
        <v>222</v>
      </c>
      <c r="E54" s="100" t="s">
        <v>1083</v>
      </c>
      <c r="F54" s="179">
        <v>2300000</v>
      </c>
      <c r="G54" s="179">
        <v>2276333.9</v>
      </c>
      <c r="H54" s="179">
        <v>23666.100000000093</v>
      </c>
      <c r="I54" s="179">
        <v>2415900.838</v>
      </c>
    </row>
    <row r="55" spans="1:9" ht="15" customHeight="1" outlineLevel="1">
      <c r="A55" s="99" t="s">
        <v>172</v>
      </c>
      <c r="B55" s="99" t="s">
        <v>180</v>
      </c>
      <c r="C55" s="99" t="s">
        <v>172</v>
      </c>
      <c r="D55" s="99" t="s">
        <v>716</v>
      </c>
      <c r="E55" s="100" t="s">
        <v>1084</v>
      </c>
      <c r="F55" s="179">
        <v>453525</v>
      </c>
      <c r="G55" s="179">
        <v>250781.3</v>
      </c>
      <c r="H55" s="179">
        <v>202743.7</v>
      </c>
      <c r="I55" s="179">
        <v>195673.7</v>
      </c>
    </row>
    <row r="56" spans="1:9" s="111" customFormat="1" ht="15" customHeight="1" outlineLevel="1">
      <c r="A56" s="99" t="s">
        <v>172</v>
      </c>
      <c r="B56" s="99" t="s">
        <v>180</v>
      </c>
      <c r="C56" s="99" t="s">
        <v>172</v>
      </c>
      <c r="D56" s="99" t="s">
        <v>223</v>
      </c>
      <c r="E56" s="100" t="s">
        <v>1085</v>
      </c>
      <c r="F56" s="179">
        <v>30920000</v>
      </c>
      <c r="G56" s="179">
        <v>26082439.199999999</v>
      </c>
      <c r="H56" s="179">
        <v>4837560.8000000007</v>
      </c>
      <c r="I56" s="179">
        <v>21342887.399999999</v>
      </c>
    </row>
    <row r="57" spans="1:9" s="111" customFormat="1" ht="15" customHeight="1" outlineLevel="1">
      <c r="A57" s="99" t="s">
        <v>172</v>
      </c>
      <c r="B57" s="99" t="s">
        <v>180</v>
      </c>
      <c r="C57" s="99" t="s">
        <v>172</v>
      </c>
      <c r="D57" s="99" t="s">
        <v>1086</v>
      </c>
      <c r="E57" s="100" t="s">
        <v>1267</v>
      </c>
      <c r="F57" s="179">
        <v>0</v>
      </c>
      <c r="G57" s="179">
        <v>121</v>
      </c>
      <c r="H57" s="179">
        <v>-121</v>
      </c>
      <c r="I57" s="179">
        <v>100</v>
      </c>
    </row>
    <row r="58" spans="1:9" ht="15" customHeight="1" outlineLevel="1">
      <c r="A58" s="99" t="s">
        <v>172</v>
      </c>
      <c r="B58" s="99" t="s">
        <v>180</v>
      </c>
      <c r="C58" s="99" t="s">
        <v>172</v>
      </c>
      <c r="D58" s="99" t="s">
        <v>1087</v>
      </c>
      <c r="E58" s="100" t="s">
        <v>1088</v>
      </c>
      <c r="F58" s="179">
        <v>400</v>
      </c>
      <c r="G58" s="179">
        <v>4109</v>
      </c>
      <c r="H58" s="179">
        <v>-3709</v>
      </c>
      <c r="I58" s="179">
        <v>648</v>
      </c>
    </row>
    <row r="59" spans="1:9" ht="15" customHeight="1" outlineLevel="1">
      <c r="A59" s="99" t="s">
        <v>172</v>
      </c>
      <c r="B59" s="99" t="s">
        <v>180</v>
      </c>
      <c r="C59" s="99" t="s">
        <v>172</v>
      </c>
      <c r="D59" s="99" t="s">
        <v>1089</v>
      </c>
      <c r="E59" s="100" t="s">
        <v>1090</v>
      </c>
      <c r="F59" s="179">
        <v>1000</v>
      </c>
      <c r="G59" s="179">
        <v>360</v>
      </c>
      <c r="H59" s="179">
        <v>640</v>
      </c>
      <c r="I59" s="179">
        <v>1220</v>
      </c>
    </row>
    <row r="60" spans="1:9" ht="15" customHeight="1" outlineLevel="1">
      <c r="A60" s="99" t="s">
        <v>172</v>
      </c>
      <c r="B60" s="99" t="s">
        <v>180</v>
      </c>
      <c r="C60" s="99" t="s">
        <v>172</v>
      </c>
      <c r="D60" s="99" t="s">
        <v>1091</v>
      </c>
      <c r="E60" s="100" t="s">
        <v>1092</v>
      </c>
      <c r="F60" s="179">
        <v>2001</v>
      </c>
      <c r="G60" s="179">
        <v>36497</v>
      </c>
      <c r="H60" s="179">
        <v>-34496</v>
      </c>
      <c r="I60" s="179">
        <v>21322</v>
      </c>
    </row>
    <row r="61" spans="1:9" ht="15" customHeight="1" outlineLevel="1">
      <c r="A61" s="99" t="s">
        <v>172</v>
      </c>
      <c r="B61" s="99" t="s">
        <v>180</v>
      </c>
      <c r="C61" s="99" t="s">
        <v>172</v>
      </c>
      <c r="D61" s="99" t="s">
        <v>1093</v>
      </c>
      <c r="E61" s="100" t="s">
        <v>1094</v>
      </c>
      <c r="F61" s="179">
        <v>269982</v>
      </c>
      <c r="G61" s="179">
        <v>16129.3</v>
      </c>
      <c r="H61" s="179">
        <v>253852.7</v>
      </c>
      <c r="I61" s="179">
        <v>13183</v>
      </c>
    </row>
    <row r="62" spans="1:9" ht="15" customHeight="1" outlineLevel="1">
      <c r="A62" s="99" t="s">
        <v>172</v>
      </c>
      <c r="B62" s="99" t="s">
        <v>180</v>
      </c>
      <c r="C62" s="99" t="s">
        <v>172</v>
      </c>
      <c r="D62" s="99" t="s">
        <v>1095</v>
      </c>
      <c r="E62" s="100" t="s">
        <v>1096</v>
      </c>
      <c r="F62" s="179">
        <v>0</v>
      </c>
      <c r="G62" s="179">
        <v>196710</v>
      </c>
      <c r="H62" s="179">
        <v>-196710</v>
      </c>
      <c r="I62" s="179">
        <v>233596</v>
      </c>
    </row>
    <row r="63" spans="1:9" ht="15" customHeight="1" outlineLevel="1">
      <c r="A63" s="99" t="s">
        <v>172</v>
      </c>
      <c r="B63" s="99" t="s">
        <v>180</v>
      </c>
      <c r="C63" s="99" t="s">
        <v>172</v>
      </c>
      <c r="D63" s="99" t="s">
        <v>224</v>
      </c>
      <c r="E63" s="100" t="s">
        <v>88</v>
      </c>
      <c r="F63" s="179">
        <v>2469000</v>
      </c>
      <c r="G63" s="179">
        <v>141495.9</v>
      </c>
      <c r="H63" s="179">
        <v>2327504.1</v>
      </c>
      <c r="I63" s="179">
        <v>118938</v>
      </c>
    </row>
    <row r="64" spans="1:9" ht="15" customHeight="1" outlineLevel="1">
      <c r="A64" s="99" t="s">
        <v>172</v>
      </c>
      <c r="B64" s="99" t="s">
        <v>180</v>
      </c>
      <c r="C64" s="99" t="s">
        <v>172</v>
      </c>
      <c r="D64" s="99" t="s">
        <v>225</v>
      </c>
      <c r="E64" s="100" t="s">
        <v>89</v>
      </c>
      <c r="F64" s="179">
        <v>34100000</v>
      </c>
      <c r="G64" s="179">
        <v>16286208.9</v>
      </c>
      <c r="H64" s="179">
        <v>17813791.100000001</v>
      </c>
      <c r="I64" s="179">
        <v>16765566.5</v>
      </c>
    </row>
    <row r="65" spans="1:9" ht="15" customHeight="1" outlineLevel="1">
      <c r="A65" s="99" t="s">
        <v>172</v>
      </c>
      <c r="B65" s="99" t="s">
        <v>180</v>
      </c>
      <c r="C65" s="99" t="s">
        <v>172</v>
      </c>
      <c r="D65" s="99" t="s">
        <v>226</v>
      </c>
      <c r="E65" s="100" t="s">
        <v>90</v>
      </c>
      <c r="F65" s="179">
        <v>15524624</v>
      </c>
      <c r="G65" s="179">
        <v>16485938</v>
      </c>
      <c r="H65" s="179">
        <v>-961314</v>
      </c>
      <c r="I65" s="179">
        <v>15346469.5</v>
      </c>
    </row>
    <row r="66" spans="1:9" ht="15" customHeight="1" outlineLevel="1">
      <c r="A66" s="99" t="s">
        <v>172</v>
      </c>
      <c r="B66" s="99" t="s">
        <v>180</v>
      </c>
      <c r="C66" s="99" t="s">
        <v>172</v>
      </c>
      <c r="D66" s="99" t="s">
        <v>227</v>
      </c>
      <c r="E66" s="100" t="s">
        <v>91</v>
      </c>
      <c r="F66" s="179">
        <v>4793138</v>
      </c>
      <c r="G66" s="179">
        <v>4475409.5</v>
      </c>
      <c r="H66" s="179">
        <v>317728.5</v>
      </c>
      <c r="I66" s="179">
        <v>5006129</v>
      </c>
    </row>
    <row r="67" spans="1:9" ht="15" customHeight="1" outlineLevel="1">
      <c r="A67" s="99" t="s">
        <v>172</v>
      </c>
      <c r="B67" s="99" t="s">
        <v>180</v>
      </c>
      <c r="C67" s="99" t="s">
        <v>172</v>
      </c>
      <c r="D67" s="99" t="s">
        <v>1097</v>
      </c>
      <c r="E67" s="100" t="s">
        <v>1268</v>
      </c>
      <c r="F67" s="179">
        <v>2500000</v>
      </c>
      <c r="G67" s="179">
        <v>2678200.7450000001</v>
      </c>
      <c r="H67" s="179">
        <v>-178200.74500000011</v>
      </c>
      <c r="I67" s="179">
        <v>2404545.5099999998</v>
      </c>
    </row>
    <row r="68" spans="1:9" ht="15" customHeight="1" outlineLevel="1">
      <c r="A68" s="99" t="s">
        <v>172</v>
      </c>
      <c r="B68" s="99" t="s">
        <v>180</v>
      </c>
      <c r="C68" s="99" t="s">
        <v>172</v>
      </c>
      <c r="D68" s="99" t="s">
        <v>228</v>
      </c>
      <c r="E68" s="100" t="s">
        <v>92</v>
      </c>
      <c r="F68" s="179">
        <v>5904000</v>
      </c>
      <c r="G68" s="179">
        <v>8150786.159</v>
      </c>
      <c r="H68" s="179">
        <v>-2246786.159</v>
      </c>
      <c r="I68" s="179">
        <v>6926942.1359999999</v>
      </c>
    </row>
    <row r="69" spans="1:9" ht="15" customHeight="1" outlineLevel="1">
      <c r="A69" s="99" t="s">
        <v>172</v>
      </c>
      <c r="B69" s="99" t="s">
        <v>180</v>
      </c>
      <c r="C69" s="99" t="s">
        <v>172</v>
      </c>
      <c r="D69" s="99" t="s">
        <v>229</v>
      </c>
      <c r="E69" s="100" t="s">
        <v>93</v>
      </c>
      <c r="F69" s="179">
        <v>670000</v>
      </c>
      <c r="G69" s="179">
        <v>1280513</v>
      </c>
      <c r="H69" s="179">
        <v>-610513</v>
      </c>
      <c r="I69" s="179">
        <v>740012.3</v>
      </c>
    </row>
    <row r="70" spans="1:9" ht="15" customHeight="1" outlineLevel="1">
      <c r="A70" s="99" t="s">
        <v>172</v>
      </c>
      <c r="B70" s="99" t="s">
        <v>180</v>
      </c>
      <c r="C70" s="99" t="s">
        <v>172</v>
      </c>
      <c r="D70" s="99" t="s">
        <v>230</v>
      </c>
      <c r="E70" s="100" t="s">
        <v>231</v>
      </c>
      <c r="F70" s="179">
        <v>4061076</v>
      </c>
      <c r="G70" s="179">
        <v>2750050.44</v>
      </c>
      <c r="H70" s="179">
        <v>1311025.56</v>
      </c>
      <c r="I70" s="179">
        <v>2135585.2799999998</v>
      </c>
    </row>
    <row r="71" spans="1:9" ht="15" customHeight="1" outlineLevel="1">
      <c r="A71" s="99" t="s">
        <v>172</v>
      </c>
      <c r="B71" s="99" t="s">
        <v>180</v>
      </c>
      <c r="C71" s="99" t="s">
        <v>172</v>
      </c>
      <c r="D71" s="99" t="s">
        <v>950</v>
      </c>
      <c r="E71" s="100" t="s">
        <v>951</v>
      </c>
      <c r="F71" s="179">
        <v>10000000</v>
      </c>
      <c r="G71" s="179">
        <v>399.24</v>
      </c>
      <c r="H71" s="179">
        <v>9999600.7599999998</v>
      </c>
      <c r="I71" s="179">
        <v>18497969.859999999</v>
      </c>
    </row>
    <row r="72" spans="1:9" ht="15" customHeight="1" outlineLevel="1">
      <c r="A72" s="99" t="s">
        <v>172</v>
      </c>
      <c r="B72" s="99" t="s">
        <v>180</v>
      </c>
      <c r="C72" s="99" t="s">
        <v>172</v>
      </c>
      <c r="D72" s="99" t="s">
        <v>952</v>
      </c>
      <c r="E72" s="100" t="s">
        <v>953</v>
      </c>
      <c r="F72" s="179">
        <v>10000000</v>
      </c>
      <c r="G72" s="179">
        <v>6760.49</v>
      </c>
      <c r="H72" s="179">
        <v>9993239.5099999998</v>
      </c>
      <c r="I72" s="179">
        <v>13575495.869999999</v>
      </c>
    </row>
    <row r="73" spans="1:9" ht="15" customHeight="1" outlineLevel="1">
      <c r="A73" s="99" t="s">
        <v>172</v>
      </c>
      <c r="B73" s="99" t="s">
        <v>180</v>
      </c>
      <c r="C73" s="99" t="s">
        <v>172</v>
      </c>
      <c r="D73" s="99" t="s">
        <v>232</v>
      </c>
      <c r="E73" s="100" t="s">
        <v>94</v>
      </c>
      <c r="F73" s="179">
        <v>2000000</v>
      </c>
      <c r="G73" s="179">
        <v>1866960.6</v>
      </c>
      <c r="H73" s="179">
        <v>133039.39999999991</v>
      </c>
      <c r="I73" s="179">
        <v>1435827.5549999999</v>
      </c>
    </row>
    <row r="74" spans="1:9" ht="15" customHeight="1" outlineLevel="1">
      <c r="A74" s="99" t="s">
        <v>172</v>
      </c>
      <c r="B74" s="99" t="s">
        <v>180</v>
      </c>
      <c r="C74" s="99" t="s">
        <v>172</v>
      </c>
      <c r="D74" s="99" t="s">
        <v>233</v>
      </c>
      <c r="E74" s="100" t="s">
        <v>95</v>
      </c>
      <c r="F74" s="179">
        <v>60000</v>
      </c>
      <c r="G74" s="179">
        <v>170</v>
      </c>
      <c r="H74" s="179">
        <v>59830</v>
      </c>
      <c r="I74" s="179">
        <v>49963.8</v>
      </c>
    </row>
    <row r="75" spans="1:9" ht="15" customHeight="1" outlineLevel="1">
      <c r="A75" s="99" t="s">
        <v>172</v>
      </c>
      <c r="B75" s="99" t="s">
        <v>180</v>
      </c>
      <c r="C75" s="99" t="s">
        <v>172</v>
      </c>
      <c r="D75" s="99" t="s">
        <v>234</v>
      </c>
      <c r="E75" s="100" t="s">
        <v>235</v>
      </c>
      <c r="F75" s="179">
        <v>18000</v>
      </c>
      <c r="G75" s="179">
        <v>34347.4</v>
      </c>
      <c r="H75" s="179">
        <v>-16347.400000000001</v>
      </c>
      <c r="I75" s="179">
        <v>29906.9</v>
      </c>
    </row>
    <row r="76" spans="1:9" ht="15" customHeight="1" outlineLevel="1">
      <c r="A76" s="99" t="s">
        <v>172</v>
      </c>
      <c r="B76" s="99" t="s">
        <v>180</v>
      </c>
      <c r="C76" s="99" t="s">
        <v>172</v>
      </c>
      <c r="D76" s="99" t="s">
        <v>236</v>
      </c>
      <c r="E76" s="100" t="s">
        <v>237</v>
      </c>
      <c r="F76" s="179">
        <v>1900000</v>
      </c>
      <c r="G76" s="179">
        <v>8381204.5020000003</v>
      </c>
      <c r="H76" s="179">
        <v>-6481204.5020000003</v>
      </c>
      <c r="I76" s="179">
        <v>10774232.859999999</v>
      </c>
    </row>
    <row r="77" spans="1:9" ht="15" customHeight="1" outlineLevel="1">
      <c r="A77" s="99" t="s">
        <v>172</v>
      </c>
      <c r="B77" s="99" t="s">
        <v>180</v>
      </c>
      <c r="C77" s="99" t="s">
        <v>172</v>
      </c>
      <c r="D77" s="99" t="s">
        <v>238</v>
      </c>
      <c r="E77" s="100" t="s">
        <v>239</v>
      </c>
      <c r="F77" s="179">
        <v>23000000</v>
      </c>
      <c r="G77" s="179">
        <v>5454333.5</v>
      </c>
      <c r="H77" s="179">
        <v>17545666.5</v>
      </c>
      <c r="I77" s="179">
        <v>5641050</v>
      </c>
    </row>
    <row r="78" spans="1:9" ht="15" customHeight="1" outlineLevel="1">
      <c r="A78" s="99" t="s">
        <v>172</v>
      </c>
      <c r="B78" s="99" t="s">
        <v>180</v>
      </c>
      <c r="C78" s="99" t="s">
        <v>172</v>
      </c>
      <c r="D78" s="99" t="s">
        <v>807</v>
      </c>
      <c r="E78" s="100" t="s">
        <v>808</v>
      </c>
      <c r="F78" s="179">
        <v>2900000</v>
      </c>
      <c r="G78" s="179">
        <v>3533998.6179999998</v>
      </c>
      <c r="H78" s="179">
        <v>-633998.61799999978</v>
      </c>
      <c r="I78" s="179">
        <v>3221426.8190000001</v>
      </c>
    </row>
    <row r="79" spans="1:9" ht="15" customHeight="1" outlineLevel="1">
      <c r="A79" s="99" t="s">
        <v>172</v>
      </c>
      <c r="B79" s="99" t="s">
        <v>180</v>
      </c>
      <c r="C79" s="99" t="s">
        <v>172</v>
      </c>
      <c r="D79" s="99" t="s">
        <v>240</v>
      </c>
      <c r="E79" s="100" t="s">
        <v>241</v>
      </c>
      <c r="F79" s="179">
        <v>378800</v>
      </c>
      <c r="G79" s="179">
        <v>980620.79099999997</v>
      </c>
      <c r="H79" s="179">
        <v>-601820.79099999997</v>
      </c>
      <c r="I79" s="179">
        <v>654132.69999999995</v>
      </c>
    </row>
    <row r="80" spans="1:9" ht="15" customHeight="1" outlineLevel="1">
      <c r="A80" s="99" t="s">
        <v>172</v>
      </c>
      <c r="B80" s="99" t="s">
        <v>180</v>
      </c>
      <c r="C80" s="99" t="s">
        <v>172</v>
      </c>
      <c r="D80" s="99" t="s">
        <v>1098</v>
      </c>
      <c r="E80" s="100" t="s">
        <v>1099</v>
      </c>
      <c r="F80" s="179">
        <v>20000000</v>
      </c>
      <c r="G80" s="179">
        <v>337888</v>
      </c>
      <c r="H80" s="179">
        <v>19662112</v>
      </c>
      <c r="I80" s="179">
        <v>262548.5</v>
      </c>
    </row>
    <row r="81" spans="1:9" ht="15" customHeight="1" outlineLevel="1">
      <c r="A81" s="99" t="s">
        <v>172</v>
      </c>
      <c r="B81" s="99" t="s">
        <v>180</v>
      </c>
      <c r="C81" s="99" t="s">
        <v>172</v>
      </c>
      <c r="D81" s="99" t="s">
        <v>954</v>
      </c>
      <c r="E81" s="100" t="s">
        <v>955</v>
      </c>
      <c r="F81" s="179">
        <v>4500</v>
      </c>
      <c r="G81" s="179">
        <v>33400</v>
      </c>
      <c r="H81" s="179">
        <v>-28900</v>
      </c>
      <c r="I81" s="179">
        <v>38000</v>
      </c>
    </row>
    <row r="82" spans="1:9" ht="15" customHeight="1" outlineLevel="1">
      <c r="A82" s="99" t="s">
        <v>172</v>
      </c>
      <c r="B82" s="99" t="s">
        <v>180</v>
      </c>
      <c r="C82" s="99" t="s">
        <v>172</v>
      </c>
      <c r="D82" s="99" t="s">
        <v>956</v>
      </c>
      <c r="E82" s="100" t="s">
        <v>957</v>
      </c>
      <c r="F82" s="179">
        <v>1350</v>
      </c>
      <c r="G82" s="179">
        <v>184900</v>
      </c>
      <c r="H82" s="179">
        <v>-183550</v>
      </c>
      <c r="I82" s="179">
        <v>234900</v>
      </c>
    </row>
    <row r="83" spans="1:9" ht="15" customHeight="1" outlineLevel="1">
      <c r="A83" s="99" t="s">
        <v>172</v>
      </c>
      <c r="B83" s="99" t="s">
        <v>180</v>
      </c>
      <c r="C83" s="99" t="s">
        <v>172</v>
      </c>
      <c r="D83" s="99" t="s">
        <v>958</v>
      </c>
      <c r="E83" s="100" t="s">
        <v>959</v>
      </c>
      <c r="F83" s="179">
        <v>2242525</v>
      </c>
      <c r="G83" s="179">
        <v>1666566.3149999999</v>
      </c>
      <c r="H83" s="179">
        <v>575958.68500000006</v>
      </c>
      <c r="I83" s="179">
        <v>3677836.645</v>
      </c>
    </row>
    <row r="84" spans="1:9" ht="15" customHeight="1" outlineLevel="1">
      <c r="A84" s="99" t="s">
        <v>172</v>
      </c>
      <c r="B84" s="99" t="s">
        <v>180</v>
      </c>
      <c r="C84" s="99" t="s">
        <v>172</v>
      </c>
      <c r="D84" s="99" t="s">
        <v>1100</v>
      </c>
      <c r="E84" s="100" t="s">
        <v>1101</v>
      </c>
      <c r="F84" s="179">
        <v>0</v>
      </c>
      <c r="G84" s="179">
        <v>1435827.132</v>
      </c>
      <c r="H84" s="179">
        <v>-1435827.132</v>
      </c>
      <c r="I84" s="179">
        <v>300704.11700000003</v>
      </c>
    </row>
    <row r="85" spans="1:9" ht="15" customHeight="1" outlineLevel="1">
      <c r="A85" s="99" t="s">
        <v>172</v>
      </c>
      <c r="B85" s="99" t="s">
        <v>180</v>
      </c>
      <c r="C85" s="99" t="s">
        <v>172</v>
      </c>
      <c r="D85" s="99" t="s">
        <v>242</v>
      </c>
      <c r="E85" s="100" t="s">
        <v>96</v>
      </c>
      <c r="F85" s="179">
        <v>443364</v>
      </c>
      <c r="G85" s="179">
        <v>698761.49300000002</v>
      </c>
      <c r="H85" s="179">
        <v>-255397.49300000002</v>
      </c>
      <c r="I85" s="179">
        <v>132919.93599999999</v>
      </c>
    </row>
    <row r="86" spans="1:9" ht="15" customHeight="1" outlineLevel="1">
      <c r="A86" s="99" t="s">
        <v>172</v>
      </c>
      <c r="B86" s="99" t="s">
        <v>180</v>
      </c>
      <c r="C86" s="99" t="s">
        <v>172</v>
      </c>
      <c r="D86" s="99" t="s">
        <v>243</v>
      </c>
      <c r="E86" s="100" t="s">
        <v>97</v>
      </c>
      <c r="F86" s="179">
        <v>1111800</v>
      </c>
      <c r="G86" s="179">
        <v>565776.58200000005</v>
      </c>
      <c r="H86" s="179">
        <v>546023.41799999995</v>
      </c>
      <c r="I86" s="179">
        <v>590403.99600000004</v>
      </c>
    </row>
    <row r="87" spans="1:9" ht="15" customHeight="1" outlineLevel="1">
      <c r="A87" s="99" t="s">
        <v>172</v>
      </c>
      <c r="B87" s="99" t="s">
        <v>180</v>
      </c>
      <c r="C87" s="99" t="s">
        <v>172</v>
      </c>
      <c r="D87" s="99" t="s">
        <v>244</v>
      </c>
      <c r="E87" s="100" t="s">
        <v>245</v>
      </c>
      <c r="F87" s="179">
        <v>7500</v>
      </c>
      <c r="G87" s="179">
        <v>72182.55</v>
      </c>
      <c r="H87" s="179">
        <v>-64682.55</v>
      </c>
      <c r="I87" s="179">
        <v>8650</v>
      </c>
    </row>
    <row r="88" spans="1:9" ht="15" customHeight="1" outlineLevel="1">
      <c r="A88" s="99" t="s">
        <v>172</v>
      </c>
      <c r="B88" s="99" t="s">
        <v>180</v>
      </c>
      <c r="C88" s="99" t="s">
        <v>172</v>
      </c>
      <c r="D88" s="99" t="s">
        <v>246</v>
      </c>
      <c r="E88" s="100" t="s">
        <v>247</v>
      </c>
      <c r="F88" s="179">
        <v>284302</v>
      </c>
      <c r="G88" s="179">
        <v>525254</v>
      </c>
      <c r="H88" s="179">
        <v>-240952</v>
      </c>
      <c r="I88" s="179">
        <v>264773</v>
      </c>
    </row>
    <row r="89" spans="1:9" ht="15" customHeight="1" outlineLevel="1">
      <c r="A89" s="99" t="s">
        <v>172</v>
      </c>
      <c r="B89" s="99" t="s">
        <v>180</v>
      </c>
      <c r="C89" s="99" t="s">
        <v>172</v>
      </c>
      <c r="D89" s="99" t="s">
        <v>248</v>
      </c>
      <c r="E89" s="100" t="s">
        <v>249</v>
      </c>
      <c r="F89" s="179">
        <v>141500</v>
      </c>
      <c r="G89" s="179">
        <v>257140</v>
      </c>
      <c r="H89" s="179">
        <v>-115640</v>
      </c>
      <c r="I89" s="179">
        <v>294725.8</v>
      </c>
    </row>
    <row r="90" spans="1:9" ht="15" customHeight="1" outlineLevel="1">
      <c r="A90" s="99" t="s">
        <v>172</v>
      </c>
      <c r="B90" s="99" t="s">
        <v>180</v>
      </c>
      <c r="C90" s="99" t="s">
        <v>172</v>
      </c>
      <c r="D90" s="99" t="s">
        <v>250</v>
      </c>
      <c r="E90" s="100" t="s">
        <v>98</v>
      </c>
      <c r="F90" s="179">
        <v>425458</v>
      </c>
      <c r="G90" s="179">
        <v>596751</v>
      </c>
      <c r="H90" s="179">
        <v>-171293</v>
      </c>
      <c r="I90" s="179">
        <v>478192.69500000001</v>
      </c>
    </row>
    <row r="91" spans="1:9" ht="15" customHeight="1" outlineLevel="1">
      <c r="A91" s="99" t="s">
        <v>172</v>
      </c>
      <c r="B91" s="99" t="s">
        <v>180</v>
      </c>
      <c r="C91" s="99" t="s">
        <v>334</v>
      </c>
      <c r="D91" s="99" t="s">
        <v>1269</v>
      </c>
      <c r="E91" s="100" t="s">
        <v>1270</v>
      </c>
      <c r="F91" s="179">
        <v>0</v>
      </c>
      <c r="G91" s="179">
        <v>2380151.4700000002</v>
      </c>
      <c r="H91" s="179">
        <v>-2380151.4700000002</v>
      </c>
      <c r="I91" s="179">
        <v>0</v>
      </c>
    </row>
    <row r="92" spans="1:9" ht="15" customHeight="1" outlineLevel="1">
      <c r="A92" s="99" t="s">
        <v>172</v>
      </c>
      <c r="B92" s="99" t="s">
        <v>180</v>
      </c>
      <c r="C92" s="99" t="s">
        <v>334</v>
      </c>
      <c r="D92" s="99" t="s">
        <v>1271</v>
      </c>
      <c r="E92" s="100" t="s">
        <v>1272</v>
      </c>
      <c r="F92" s="179">
        <v>0</v>
      </c>
      <c r="G92" s="179">
        <v>1733848.1</v>
      </c>
      <c r="H92" s="179">
        <v>-1733848.1</v>
      </c>
      <c r="I92" s="179">
        <v>0</v>
      </c>
    </row>
    <row r="93" spans="1:9" ht="15" customHeight="1" outlineLevel="1">
      <c r="A93" s="99" t="s">
        <v>172</v>
      </c>
      <c r="B93" s="99" t="s">
        <v>180</v>
      </c>
      <c r="C93" s="99" t="s">
        <v>334</v>
      </c>
      <c r="D93" s="99" t="s">
        <v>1273</v>
      </c>
      <c r="E93" s="100" t="s">
        <v>1274</v>
      </c>
      <c r="F93" s="179">
        <v>0</v>
      </c>
      <c r="G93" s="179">
        <v>580909.5</v>
      </c>
      <c r="H93" s="179">
        <v>-580909.5</v>
      </c>
      <c r="I93" s="179">
        <v>0</v>
      </c>
    </row>
    <row r="94" spans="1:9" ht="15" customHeight="1" outlineLevel="1">
      <c r="A94" s="99" t="s">
        <v>172</v>
      </c>
      <c r="B94" s="99" t="s">
        <v>180</v>
      </c>
      <c r="C94" s="99" t="s">
        <v>334</v>
      </c>
      <c r="D94" s="99" t="s">
        <v>1275</v>
      </c>
      <c r="E94" s="100" t="s">
        <v>1276</v>
      </c>
      <c r="F94" s="179">
        <v>0</v>
      </c>
      <c r="G94" s="179">
        <v>42693949.077</v>
      </c>
      <c r="H94" s="179">
        <v>-42693949.077</v>
      </c>
      <c r="I94" s="179">
        <v>0</v>
      </c>
    </row>
    <row r="95" spans="1:9" ht="15" customHeight="1" outlineLevel="1">
      <c r="A95" s="99" t="s">
        <v>172</v>
      </c>
      <c r="B95" s="99" t="s">
        <v>180</v>
      </c>
      <c r="C95" s="99" t="s">
        <v>334</v>
      </c>
      <c r="D95" s="99" t="s">
        <v>1277</v>
      </c>
      <c r="E95" s="100" t="s">
        <v>1278</v>
      </c>
      <c r="F95" s="179">
        <v>0</v>
      </c>
      <c r="G95" s="179">
        <v>347432.41</v>
      </c>
      <c r="H95" s="179">
        <v>-347432.41</v>
      </c>
      <c r="I95" s="179">
        <v>0</v>
      </c>
    </row>
    <row r="96" spans="1:9" ht="15" customHeight="1" outlineLevel="1">
      <c r="A96" s="99" t="s">
        <v>172</v>
      </c>
      <c r="B96" s="99" t="s">
        <v>180</v>
      </c>
      <c r="C96" s="99" t="s">
        <v>334</v>
      </c>
      <c r="D96" s="99" t="s">
        <v>1279</v>
      </c>
      <c r="E96" s="100" t="s">
        <v>1280</v>
      </c>
      <c r="F96" s="179">
        <v>0</v>
      </c>
      <c r="G96" s="179">
        <v>8462847.7760000005</v>
      </c>
      <c r="H96" s="179">
        <v>-8462847.7760000005</v>
      </c>
      <c r="I96" s="179">
        <v>0</v>
      </c>
    </row>
    <row r="97" spans="1:9" ht="15" customHeight="1" outlineLevel="1">
      <c r="A97" s="99" t="s">
        <v>172</v>
      </c>
      <c r="B97" s="99" t="s">
        <v>180</v>
      </c>
      <c r="C97" s="99" t="s">
        <v>334</v>
      </c>
      <c r="D97" s="99" t="s">
        <v>1281</v>
      </c>
      <c r="E97" s="100" t="s">
        <v>1282</v>
      </c>
      <c r="F97" s="179">
        <v>0</v>
      </c>
      <c r="G97" s="179">
        <v>12290.1</v>
      </c>
      <c r="H97" s="179">
        <v>-12290.1</v>
      </c>
      <c r="I97" s="179">
        <v>0</v>
      </c>
    </row>
    <row r="98" spans="1:9" ht="15" customHeight="1" outlineLevel="1">
      <c r="A98" s="99" t="s">
        <v>172</v>
      </c>
      <c r="B98" s="99" t="s">
        <v>191</v>
      </c>
      <c r="C98" s="99" t="s">
        <v>173</v>
      </c>
      <c r="D98" s="99" t="s">
        <v>315</v>
      </c>
      <c r="E98" s="100" t="s">
        <v>99</v>
      </c>
      <c r="F98" s="179">
        <v>20000</v>
      </c>
      <c r="G98" s="179">
        <v>16360</v>
      </c>
      <c r="H98" s="179">
        <v>3640</v>
      </c>
      <c r="I98" s="179">
        <v>22245</v>
      </c>
    </row>
    <row r="99" spans="1:9" ht="15" customHeight="1" outlineLevel="1">
      <c r="A99" s="99" t="s">
        <v>172</v>
      </c>
      <c r="B99" s="99" t="s">
        <v>191</v>
      </c>
      <c r="C99" s="99" t="s">
        <v>173</v>
      </c>
      <c r="D99" s="99" t="s">
        <v>251</v>
      </c>
      <c r="E99" s="100" t="s">
        <v>252</v>
      </c>
      <c r="F99" s="179">
        <v>500000</v>
      </c>
      <c r="G99" s="179">
        <v>478620.68300000002</v>
      </c>
      <c r="H99" s="179">
        <v>21379.316999999981</v>
      </c>
      <c r="I99" s="179">
        <v>439233.5</v>
      </c>
    </row>
    <row r="100" spans="1:9" ht="15" customHeight="1" outlineLevel="1">
      <c r="A100" s="99" t="s">
        <v>172</v>
      </c>
      <c r="B100" s="99" t="s">
        <v>191</v>
      </c>
      <c r="C100" s="99" t="s">
        <v>173</v>
      </c>
      <c r="D100" s="99" t="s">
        <v>253</v>
      </c>
      <c r="E100" s="100" t="s">
        <v>254</v>
      </c>
      <c r="F100" s="179">
        <v>34600000</v>
      </c>
      <c r="G100" s="179">
        <v>31140113.147999998</v>
      </c>
      <c r="H100" s="179">
        <v>3459886.8520000018</v>
      </c>
      <c r="I100" s="179">
        <v>26991412.030000001</v>
      </c>
    </row>
    <row r="101" spans="1:9" ht="15" customHeight="1" outlineLevel="1">
      <c r="A101" s="99" t="s">
        <v>172</v>
      </c>
      <c r="B101" s="99" t="s">
        <v>191</v>
      </c>
      <c r="C101" s="99" t="s">
        <v>173</v>
      </c>
      <c r="D101" s="99" t="s">
        <v>255</v>
      </c>
      <c r="E101" s="100" t="s">
        <v>1102</v>
      </c>
      <c r="F101" s="179">
        <v>1600000</v>
      </c>
      <c r="G101" s="179">
        <v>3041042.091</v>
      </c>
      <c r="H101" s="179">
        <v>-1441042.091</v>
      </c>
      <c r="I101" s="179">
        <v>3306076.8689999999</v>
      </c>
    </row>
    <row r="102" spans="1:9" ht="15" customHeight="1" outlineLevel="1">
      <c r="A102" s="99" t="s">
        <v>172</v>
      </c>
      <c r="B102" s="99" t="s">
        <v>191</v>
      </c>
      <c r="C102" s="99" t="s">
        <v>173</v>
      </c>
      <c r="D102" s="99" t="s">
        <v>256</v>
      </c>
      <c r="E102" s="100" t="s">
        <v>257</v>
      </c>
      <c r="F102" s="179">
        <v>25000</v>
      </c>
      <c r="G102" s="179">
        <v>232224.70499999999</v>
      </c>
      <c r="H102" s="179">
        <v>-207224.70499999999</v>
      </c>
      <c r="I102" s="179">
        <v>63077.8</v>
      </c>
    </row>
    <row r="103" spans="1:9" ht="15" customHeight="1" outlineLevel="1">
      <c r="A103" s="99" t="s">
        <v>172</v>
      </c>
      <c r="B103" s="99" t="s">
        <v>191</v>
      </c>
      <c r="C103" s="99" t="s">
        <v>173</v>
      </c>
      <c r="D103" s="99" t="s">
        <v>258</v>
      </c>
      <c r="E103" s="100" t="s">
        <v>100</v>
      </c>
      <c r="F103" s="179">
        <v>5000</v>
      </c>
      <c r="G103" s="179">
        <v>0</v>
      </c>
      <c r="H103" s="179">
        <v>5000</v>
      </c>
      <c r="I103" s="179">
        <v>0</v>
      </c>
    </row>
    <row r="104" spans="1:9" ht="15" customHeight="1" outlineLevel="1">
      <c r="A104" s="99" t="s">
        <v>172</v>
      </c>
      <c r="B104" s="99" t="s">
        <v>191</v>
      </c>
      <c r="C104" s="99" t="s">
        <v>173</v>
      </c>
      <c r="D104" s="99" t="s">
        <v>259</v>
      </c>
      <c r="E104" s="100" t="s">
        <v>260</v>
      </c>
      <c r="F104" s="179">
        <v>10000</v>
      </c>
      <c r="G104" s="179">
        <v>60822.540999999997</v>
      </c>
      <c r="H104" s="179">
        <v>-50822.540999999997</v>
      </c>
      <c r="I104" s="179">
        <v>210067.799</v>
      </c>
    </row>
    <row r="105" spans="1:9" ht="15" customHeight="1" outlineLevel="1">
      <c r="A105" s="99" t="s">
        <v>172</v>
      </c>
      <c r="B105" s="99" t="s">
        <v>191</v>
      </c>
      <c r="C105" s="99" t="s">
        <v>173</v>
      </c>
      <c r="D105" s="99" t="s">
        <v>261</v>
      </c>
      <c r="E105" s="100" t="s">
        <v>262</v>
      </c>
      <c r="F105" s="179">
        <v>1100000</v>
      </c>
      <c r="G105" s="179">
        <v>597941</v>
      </c>
      <c r="H105" s="179">
        <v>502059</v>
      </c>
      <c r="I105" s="179">
        <v>650295.03200000001</v>
      </c>
    </row>
    <row r="106" spans="1:9" ht="15" customHeight="1" outlineLevel="1">
      <c r="A106" s="99" t="s">
        <v>172</v>
      </c>
      <c r="B106" s="99" t="s">
        <v>191</v>
      </c>
      <c r="C106" s="99" t="s">
        <v>173</v>
      </c>
      <c r="D106" s="99" t="s">
        <v>263</v>
      </c>
      <c r="E106" s="100" t="s">
        <v>264</v>
      </c>
      <c r="F106" s="179">
        <v>95000</v>
      </c>
      <c r="G106" s="179">
        <v>92390</v>
      </c>
      <c r="H106" s="179">
        <v>2610</v>
      </c>
      <c r="I106" s="179">
        <v>106625</v>
      </c>
    </row>
    <row r="107" spans="1:9" ht="15" customHeight="1" outlineLevel="1">
      <c r="A107" s="99" t="s">
        <v>172</v>
      </c>
      <c r="B107" s="99" t="s">
        <v>191</v>
      </c>
      <c r="C107" s="99" t="s">
        <v>173</v>
      </c>
      <c r="D107" s="99" t="s">
        <v>265</v>
      </c>
      <c r="E107" s="100" t="s">
        <v>101</v>
      </c>
      <c r="F107" s="179">
        <v>270000</v>
      </c>
      <c r="G107" s="179">
        <v>270000</v>
      </c>
      <c r="H107" s="179">
        <v>0</v>
      </c>
      <c r="I107" s="179">
        <v>270000</v>
      </c>
    </row>
    <row r="108" spans="1:9" ht="15" customHeight="1" outlineLevel="1">
      <c r="A108" s="99" t="s">
        <v>172</v>
      </c>
      <c r="B108" s="99" t="s">
        <v>191</v>
      </c>
      <c r="C108" s="99" t="s">
        <v>173</v>
      </c>
      <c r="D108" s="99" t="s">
        <v>266</v>
      </c>
      <c r="E108" s="100" t="s">
        <v>267</v>
      </c>
      <c r="F108" s="179">
        <v>420000</v>
      </c>
      <c r="G108" s="179">
        <v>322080</v>
      </c>
      <c r="H108" s="179">
        <v>97920</v>
      </c>
      <c r="I108" s="179">
        <v>411440</v>
      </c>
    </row>
    <row r="109" spans="1:9" ht="15" customHeight="1" outlineLevel="1">
      <c r="A109" s="99" t="s">
        <v>172</v>
      </c>
      <c r="B109" s="99" t="s">
        <v>191</v>
      </c>
      <c r="C109" s="99" t="s">
        <v>173</v>
      </c>
      <c r="D109" s="99" t="s">
        <v>268</v>
      </c>
      <c r="E109" s="100" t="s">
        <v>269</v>
      </c>
      <c r="F109" s="179">
        <v>95000</v>
      </c>
      <c r="G109" s="179">
        <v>80533.5</v>
      </c>
      <c r="H109" s="179">
        <v>14466.5</v>
      </c>
      <c r="I109" s="179">
        <v>88841.81</v>
      </c>
    </row>
    <row r="110" spans="1:9" ht="15" customHeight="1" outlineLevel="1">
      <c r="A110" s="99" t="s">
        <v>172</v>
      </c>
      <c r="B110" s="99" t="s">
        <v>191</v>
      </c>
      <c r="C110" s="99" t="s">
        <v>173</v>
      </c>
      <c r="D110" s="99" t="s">
        <v>270</v>
      </c>
      <c r="E110" s="100" t="s">
        <v>271</v>
      </c>
      <c r="F110" s="179">
        <v>435144</v>
      </c>
      <c r="G110" s="179">
        <v>376497.152</v>
      </c>
      <c r="H110" s="179">
        <v>58646.847999999998</v>
      </c>
      <c r="I110" s="179">
        <v>249606.84</v>
      </c>
    </row>
    <row r="111" spans="1:9" ht="15" customHeight="1" outlineLevel="1">
      <c r="A111" s="99" t="s">
        <v>172</v>
      </c>
      <c r="B111" s="99" t="s">
        <v>191</v>
      </c>
      <c r="C111" s="99" t="s">
        <v>173</v>
      </c>
      <c r="D111" s="99" t="s">
        <v>272</v>
      </c>
      <c r="E111" s="100" t="s">
        <v>273</v>
      </c>
      <c r="F111" s="179">
        <v>200000</v>
      </c>
      <c r="G111" s="179">
        <v>233921.057</v>
      </c>
      <c r="H111" s="179">
        <v>-33921.057000000001</v>
      </c>
      <c r="I111" s="179">
        <v>200868.18299999999</v>
      </c>
    </row>
    <row r="112" spans="1:9" ht="15" customHeight="1" outlineLevel="1">
      <c r="A112" s="99" t="s">
        <v>172</v>
      </c>
      <c r="B112" s="99" t="s">
        <v>191</v>
      </c>
      <c r="C112" s="99" t="s">
        <v>173</v>
      </c>
      <c r="D112" s="99" t="s">
        <v>274</v>
      </c>
      <c r="E112" s="100" t="s">
        <v>275</v>
      </c>
      <c r="F112" s="179">
        <v>210000</v>
      </c>
      <c r="G112" s="179">
        <v>248536</v>
      </c>
      <c r="H112" s="179">
        <v>-38536</v>
      </c>
      <c r="I112" s="179">
        <v>194819.5</v>
      </c>
    </row>
    <row r="113" spans="1:9" ht="15" customHeight="1" outlineLevel="1">
      <c r="A113" s="99" t="s">
        <v>172</v>
      </c>
      <c r="B113" s="99" t="s">
        <v>191</v>
      </c>
      <c r="C113" s="99" t="s">
        <v>173</v>
      </c>
      <c r="D113" s="99" t="s">
        <v>1103</v>
      </c>
      <c r="E113" s="100" t="s">
        <v>1104</v>
      </c>
      <c r="F113" s="179">
        <v>0</v>
      </c>
      <c r="G113" s="179">
        <v>0</v>
      </c>
      <c r="H113" s="179">
        <v>0</v>
      </c>
      <c r="I113" s="179">
        <v>39130.250999999997</v>
      </c>
    </row>
    <row r="114" spans="1:9" ht="15" customHeight="1" outlineLevel="1">
      <c r="A114" s="99" t="s">
        <v>172</v>
      </c>
      <c r="B114" s="99" t="s">
        <v>191</v>
      </c>
      <c r="C114" s="99" t="s">
        <v>173</v>
      </c>
      <c r="D114" s="99" t="s">
        <v>276</v>
      </c>
      <c r="E114" s="100" t="s">
        <v>858</v>
      </c>
      <c r="F114" s="179">
        <v>640000</v>
      </c>
      <c r="G114" s="179">
        <v>765014.74899999995</v>
      </c>
      <c r="H114" s="179">
        <v>-125014.74899999995</v>
      </c>
      <c r="I114" s="179">
        <v>669015.85699999996</v>
      </c>
    </row>
    <row r="115" spans="1:9" ht="15" customHeight="1" outlineLevel="1">
      <c r="A115" s="99" t="s">
        <v>172</v>
      </c>
      <c r="B115" s="99" t="s">
        <v>191</v>
      </c>
      <c r="C115" s="99" t="s">
        <v>173</v>
      </c>
      <c r="D115" s="99" t="s">
        <v>277</v>
      </c>
      <c r="E115" s="100" t="s">
        <v>102</v>
      </c>
      <c r="F115" s="179">
        <v>550000</v>
      </c>
      <c r="G115" s="179">
        <v>444282</v>
      </c>
      <c r="H115" s="179">
        <v>105718</v>
      </c>
      <c r="I115" s="179">
        <v>438601</v>
      </c>
    </row>
    <row r="116" spans="1:9" ht="15" customHeight="1" outlineLevel="1">
      <c r="A116" s="99" t="s">
        <v>172</v>
      </c>
      <c r="B116" s="99" t="s">
        <v>191</v>
      </c>
      <c r="C116" s="99" t="s">
        <v>173</v>
      </c>
      <c r="D116" s="99" t="s">
        <v>278</v>
      </c>
      <c r="E116" s="100" t="s">
        <v>103</v>
      </c>
      <c r="F116" s="179">
        <v>550000</v>
      </c>
      <c r="G116" s="179">
        <v>541696.82400000002</v>
      </c>
      <c r="H116" s="179">
        <v>8303.1759999999776</v>
      </c>
      <c r="I116" s="179">
        <v>794309.71499999997</v>
      </c>
    </row>
    <row r="117" spans="1:9" ht="15" customHeight="1" outlineLevel="1">
      <c r="A117" s="99" t="s">
        <v>172</v>
      </c>
      <c r="B117" s="99" t="s">
        <v>191</v>
      </c>
      <c r="C117" s="99" t="s">
        <v>173</v>
      </c>
      <c r="D117" s="99" t="s">
        <v>279</v>
      </c>
      <c r="E117" s="100" t="s">
        <v>280</v>
      </c>
      <c r="F117" s="179">
        <v>550000</v>
      </c>
      <c r="G117" s="179">
        <v>501831.77</v>
      </c>
      <c r="H117" s="179">
        <v>48168.229999999981</v>
      </c>
      <c r="I117" s="179">
        <v>632938.125</v>
      </c>
    </row>
    <row r="118" spans="1:9" ht="15" customHeight="1" outlineLevel="1">
      <c r="A118" s="99" t="s">
        <v>172</v>
      </c>
      <c r="B118" s="99" t="s">
        <v>191</v>
      </c>
      <c r="C118" s="99" t="s">
        <v>173</v>
      </c>
      <c r="D118" s="99" t="s">
        <v>281</v>
      </c>
      <c r="E118" s="100" t="s">
        <v>104</v>
      </c>
      <c r="F118" s="179">
        <v>1200000</v>
      </c>
      <c r="G118" s="179">
        <v>1072038.3</v>
      </c>
      <c r="H118" s="179">
        <v>127961.69999999995</v>
      </c>
      <c r="I118" s="179">
        <v>1214662.9099999999</v>
      </c>
    </row>
    <row r="119" spans="1:9" ht="15" customHeight="1" outlineLevel="1">
      <c r="A119" s="99" t="s">
        <v>172</v>
      </c>
      <c r="B119" s="99" t="s">
        <v>191</v>
      </c>
      <c r="C119" s="99" t="s">
        <v>173</v>
      </c>
      <c r="D119" s="99" t="s">
        <v>809</v>
      </c>
      <c r="E119" s="100" t="s">
        <v>810</v>
      </c>
      <c r="F119" s="179">
        <v>6190600</v>
      </c>
      <c r="G119" s="179">
        <v>7422589.5410000002</v>
      </c>
      <c r="H119" s="179">
        <v>-1231989.5410000002</v>
      </c>
      <c r="I119" s="179">
        <v>7360033.54</v>
      </c>
    </row>
    <row r="120" spans="1:9" ht="15" customHeight="1" outlineLevel="1">
      <c r="A120" s="99" t="s">
        <v>172</v>
      </c>
      <c r="B120" s="99" t="s">
        <v>191</v>
      </c>
      <c r="C120" s="99" t="s">
        <v>173</v>
      </c>
      <c r="D120" s="99" t="s">
        <v>282</v>
      </c>
      <c r="E120" s="100" t="s">
        <v>283</v>
      </c>
      <c r="F120" s="179">
        <v>1007000</v>
      </c>
      <c r="G120" s="179">
        <v>700851.23199999996</v>
      </c>
      <c r="H120" s="179">
        <v>306148.76800000004</v>
      </c>
      <c r="I120" s="179">
        <v>1314559.334</v>
      </c>
    </row>
    <row r="121" spans="1:9" ht="15" customHeight="1" outlineLevel="1">
      <c r="A121" s="99" t="s">
        <v>172</v>
      </c>
      <c r="B121" s="99" t="s">
        <v>191</v>
      </c>
      <c r="C121" s="99" t="s">
        <v>173</v>
      </c>
      <c r="D121" s="99" t="s">
        <v>811</v>
      </c>
      <c r="E121" s="100" t="s">
        <v>812</v>
      </c>
      <c r="F121" s="179">
        <v>1000000</v>
      </c>
      <c r="G121" s="179">
        <v>1294715.1440000001</v>
      </c>
      <c r="H121" s="179">
        <v>-294715.14400000009</v>
      </c>
      <c r="I121" s="179">
        <v>1066888.432</v>
      </c>
    </row>
    <row r="122" spans="1:9" ht="15" customHeight="1" outlineLevel="1">
      <c r="A122" s="99" t="s">
        <v>172</v>
      </c>
      <c r="B122" s="99" t="s">
        <v>191</v>
      </c>
      <c r="C122" s="99" t="s">
        <v>173</v>
      </c>
      <c r="D122" s="99" t="s">
        <v>284</v>
      </c>
      <c r="E122" s="100" t="s">
        <v>105</v>
      </c>
      <c r="F122" s="179">
        <v>177026</v>
      </c>
      <c r="G122" s="179">
        <v>120673.65</v>
      </c>
      <c r="H122" s="179">
        <v>56352.350000000006</v>
      </c>
      <c r="I122" s="179">
        <v>138659.03</v>
      </c>
    </row>
    <row r="123" spans="1:9" ht="15" customHeight="1" outlineLevel="1">
      <c r="A123" s="99" t="s">
        <v>172</v>
      </c>
      <c r="B123" s="99" t="s">
        <v>191</v>
      </c>
      <c r="C123" s="99" t="s">
        <v>173</v>
      </c>
      <c r="D123" s="99" t="s">
        <v>1105</v>
      </c>
      <c r="E123" s="100" t="s">
        <v>1106</v>
      </c>
      <c r="F123" s="179">
        <v>1505000</v>
      </c>
      <c r="G123" s="179">
        <v>1848548.5</v>
      </c>
      <c r="H123" s="179">
        <v>-343548.5</v>
      </c>
      <c r="I123" s="179">
        <v>1133495</v>
      </c>
    </row>
    <row r="124" spans="1:9" ht="15" customHeight="1" outlineLevel="1">
      <c r="A124" s="99" t="s">
        <v>172</v>
      </c>
      <c r="B124" s="99" t="s">
        <v>191</v>
      </c>
      <c r="C124" s="99" t="s">
        <v>173</v>
      </c>
      <c r="D124" s="99" t="s">
        <v>285</v>
      </c>
      <c r="E124" s="100" t="s">
        <v>106</v>
      </c>
      <c r="F124" s="179">
        <v>800000</v>
      </c>
      <c r="G124" s="179">
        <v>714848.68500000006</v>
      </c>
      <c r="H124" s="179">
        <v>85151.314999999944</v>
      </c>
      <c r="I124" s="179">
        <v>639752.85199999996</v>
      </c>
    </row>
    <row r="125" spans="1:9" ht="15" customHeight="1" outlineLevel="1">
      <c r="A125" s="99" t="s">
        <v>172</v>
      </c>
      <c r="B125" s="99" t="s">
        <v>191</v>
      </c>
      <c r="C125" s="99" t="s">
        <v>173</v>
      </c>
      <c r="D125" s="99" t="s">
        <v>286</v>
      </c>
      <c r="E125" s="100" t="s">
        <v>107</v>
      </c>
      <c r="F125" s="179">
        <v>0</v>
      </c>
      <c r="G125" s="179">
        <v>89.893000000000001</v>
      </c>
      <c r="H125" s="179">
        <v>-89.893000000000001</v>
      </c>
      <c r="I125" s="179">
        <v>136.76</v>
      </c>
    </row>
    <row r="126" spans="1:9" ht="15" customHeight="1" outlineLevel="1">
      <c r="A126" s="99" t="s">
        <v>172</v>
      </c>
      <c r="B126" s="99" t="s">
        <v>191</v>
      </c>
      <c r="C126" s="99" t="s">
        <v>173</v>
      </c>
      <c r="D126" s="99" t="s">
        <v>287</v>
      </c>
      <c r="E126" s="100" t="s">
        <v>288</v>
      </c>
      <c r="F126" s="179">
        <v>18500000</v>
      </c>
      <c r="G126" s="179">
        <v>21657004.513999999</v>
      </c>
      <c r="H126" s="179">
        <v>-3157004.5139999986</v>
      </c>
      <c r="I126" s="179">
        <v>18806962.675000001</v>
      </c>
    </row>
    <row r="127" spans="1:9" ht="15" customHeight="1" outlineLevel="1">
      <c r="A127" s="99" t="s">
        <v>172</v>
      </c>
      <c r="B127" s="99" t="s">
        <v>191</v>
      </c>
      <c r="C127" s="99" t="s">
        <v>173</v>
      </c>
      <c r="D127" s="99" t="s">
        <v>289</v>
      </c>
      <c r="E127" s="100" t="s">
        <v>108</v>
      </c>
      <c r="F127" s="179">
        <v>50000</v>
      </c>
      <c r="G127" s="179">
        <v>19691.266</v>
      </c>
      <c r="H127" s="179">
        <v>30308.734</v>
      </c>
      <c r="I127" s="179">
        <v>42079.982000000004</v>
      </c>
    </row>
    <row r="128" spans="1:9" ht="15" customHeight="1" outlineLevel="1">
      <c r="A128" s="99" t="s">
        <v>172</v>
      </c>
      <c r="B128" s="99" t="s">
        <v>191</v>
      </c>
      <c r="C128" s="99" t="s">
        <v>173</v>
      </c>
      <c r="D128" s="99" t="s">
        <v>290</v>
      </c>
      <c r="E128" s="100" t="s">
        <v>291</v>
      </c>
      <c r="F128" s="179">
        <v>182133</v>
      </c>
      <c r="G128" s="179">
        <v>276704.15000000002</v>
      </c>
      <c r="H128" s="179">
        <v>-94571.150000000023</v>
      </c>
      <c r="I128" s="179">
        <v>260690.67499999999</v>
      </c>
    </row>
    <row r="129" spans="1:9" ht="15" customHeight="1" outlineLevel="1">
      <c r="A129" s="99" t="s">
        <v>172</v>
      </c>
      <c r="B129" s="99" t="s">
        <v>191</v>
      </c>
      <c r="C129" s="99" t="s">
        <v>173</v>
      </c>
      <c r="D129" s="99" t="s">
        <v>292</v>
      </c>
      <c r="E129" s="100" t="s">
        <v>109</v>
      </c>
      <c r="F129" s="179">
        <v>1412954</v>
      </c>
      <c r="G129" s="179">
        <v>1724231.5</v>
      </c>
      <c r="H129" s="179">
        <v>-311277.5</v>
      </c>
      <c r="I129" s="179">
        <v>1367678</v>
      </c>
    </row>
    <row r="130" spans="1:9" ht="15" customHeight="1" outlineLevel="1">
      <c r="A130" s="99" t="s">
        <v>172</v>
      </c>
      <c r="B130" s="99" t="s">
        <v>191</v>
      </c>
      <c r="C130" s="99" t="s">
        <v>173</v>
      </c>
      <c r="D130" s="99" t="s">
        <v>293</v>
      </c>
      <c r="E130" s="100" t="s">
        <v>294</v>
      </c>
      <c r="F130" s="179">
        <v>900000</v>
      </c>
      <c r="G130" s="179">
        <v>749984.25</v>
      </c>
      <c r="H130" s="179">
        <v>150015.75</v>
      </c>
      <c r="I130" s="179">
        <v>664919.1</v>
      </c>
    </row>
    <row r="131" spans="1:9" ht="15" customHeight="1" outlineLevel="1">
      <c r="A131" s="99" t="s">
        <v>172</v>
      </c>
      <c r="B131" s="99" t="s">
        <v>191</v>
      </c>
      <c r="C131" s="99" t="s">
        <v>173</v>
      </c>
      <c r="D131" s="99" t="s">
        <v>1283</v>
      </c>
      <c r="E131" s="100" t="s">
        <v>1284</v>
      </c>
      <c r="F131" s="179">
        <v>0</v>
      </c>
      <c r="G131" s="179">
        <v>149300</v>
      </c>
      <c r="H131" s="179">
        <v>-149300</v>
      </c>
      <c r="I131" s="179">
        <v>0</v>
      </c>
    </row>
    <row r="132" spans="1:9" ht="15" customHeight="1" outlineLevel="1">
      <c r="A132" s="99" t="s">
        <v>172</v>
      </c>
      <c r="B132" s="99" t="s">
        <v>191</v>
      </c>
      <c r="C132" s="99" t="s">
        <v>173</v>
      </c>
      <c r="D132" s="99" t="s">
        <v>1285</v>
      </c>
      <c r="E132" s="100" t="s">
        <v>1286</v>
      </c>
      <c r="F132" s="179">
        <v>0</v>
      </c>
      <c r="G132" s="179">
        <v>40047.5</v>
      </c>
      <c r="H132" s="179">
        <v>-40047.5</v>
      </c>
      <c r="I132" s="179">
        <v>0</v>
      </c>
    </row>
    <row r="133" spans="1:9" ht="15" customHeight="1" outlineLevel="1">
      <c r="A133" s="99" t="s">
        <v>172</v>
      </c>
      <c r="B133" s="99" t="s">
        <v>191</v>
      </c>
      <c r="C133" s="99" t="s">
        <v>173</v>
      </c>
      <c r="D133" s="99" t="s">
        <v>1287</v>
      </c>
      <c r="E133" s="100" t="s">
        <v>1288</v>
      </c>
      <c r="F133" s="179">
        <v>0</v>
      </c>
      <c r="G133" s="179">
        <v>172.5</v>
      </c>
      <c r="H133" s="179">
        <v>-172.5</v>
      </c>
      <c r="I133" s="179">
        <v>0</v>
      </c>
    </row>
    <row r="134" spans="1:9" ht="15" customHeight="1" outlineLevel="1">
      <c r="A134" s="99" t="s">
        <v>172</v>
      </c>
      <c r="B134" s="99" t="s">
        <v>191</v>
      </c>
      <c r="C134" s="99" t="s">
        <v>173</v>
      </c>
      <c r="D134" s="99" t="s">
        <v>1289</v>
      </c>
      <c r="E134" s="100" t="s">
        <v>1290</v>
      </c>
      <c r="F134" s="179">
        <v>0</v>
      </c>
      <c r="G134" s="179">
        <v>194930</v>
      </c>
      <c r="H134" s="179">
        <v>-194930</v>
      </c>
      <c r="I134" s="179">
        <v>0</v>
      </c>
    </row>
    <row r="135" spans="1:9" ht="15" customHeight="1" outlineLevel="1">
      <c r="A135" s="99" t="s">
        <v>172</v>
      </c>
      <c r="B135" s="99" t="s">
        <v>191</v>
      </c>
      <c r="C135" s="99" t="s">
        <v>173</v>
      </c>
      <c r="D135" s="99" t="s">
        <v>295</v>
      </c>
      <c r="E135" s="100" t="s">
        <v>110</v>
      </c>
      <c r="F135" s="179">
        <v>4004780</v>
      </c>
      <c r="G135" s="179">
        <v>3783225</v>
      </c>
      <c r="H135" s="179">
        <v>221555</v>
      </c>
      <c r="I135" s="179">
        <v>3579530.6669999999</v>
      </c>
    </row>
    <row r="136" spans="1:9" ht="15" customHeight="1" outlineLevel="1">
      <c r="A136" s="99" t="s">
        <v>172</v>
      </c>
      <c r="B136" s="99" t="s">
        <v>191</v>
      </c>
      <c r="C136" s="99" t="s">
        <v>173</v>
      </c>
      <c r="D136" s="99" t="s">
        <v>296</v>
      </c>
      <c r="E136" s="100" t="s">
        <v>297</v>
      </c>
      <c r="F136" s="179">
        <v>913660</v>
      </c>
      <c r="G136" s="179">
        <v>883055.01100000006</v>
      </c>
      <c r="H136" s="179">
        <v>30604.988999999943</v>
      </c>
      <c r="I136" s="179">
        <v>399568.5</v>
      </c>
    </row>
    <row r="137" spans="1:9" ht="15" customHeight="1" outlineLevel="1">
      <c r="A137" s="99" t="s">
        <v>172</v>
      </c>
      <c r="B137" s="99" t="s">
        <v>191</v>
      </c>
      <c r="C137" s="99" t="s">
        <v>173</v>
      </c>
      <c r="D137" s="99" t="s">
        <v>298</v>
      </c>
      <c r="E137" s="100" t="s">
        <v>299</v>
      </c>
      <c r="F137" s="179">
        <v>400000</v>
      </c>
      <c r="G137" s="179">
        <v>154894</v>
      </c>
      <c r="H137" s="179">
        <v>245106</v>
      </c>
      <c r="I137" s="179">
        <v>115104</v>
      </c>
    </row>
    <row r="138" spans="1:9" ht="15" customHeight="1" outlineLevel="1">
      <c r="A138" s="99" t="s">
        <v>172</v>
      </c>
      <c r="B138" s="99" t="s">
        <v>191</v>
      </c>
      <c r="C138" s="99" t="s">
        <v>173</v>
      </c>
      <c r="D138" s="99" t="s">
        <v>1107</v>
      </c>
      <c r="E138" s="100" t="s">
        <v>1108</v>
      </c>
      <c r="F138" s="179">
        <v>8000331</v>
      </c>
      <c r="G138" s="179">
        <v>0</v>
      </c>
      <c r="H138" s="179">
        <v>8000331</v>
      </c>
      <c r="I138" s="179">
        <v>0</v>
      </c>
    </row>
    <row r="139" spans="1:9" ht="15" customHeight="1" outlineLevel="1">
      <c r="A139" s="99" t="s">
        <v>172</v>
      </c>
      <c r="B139" s="99" t="s">
        <v>191</v>
      </c>
      <c r="C139" s="99" t="s">
        <v>173</v>
      </c>
      <c r="D139" s="99" t="s">
        <v>1291</v>
      </c>
      <c r="E139" s="100" t="s">
        <v>1292</v>
      </c>
      <c r="F139" s="179">
        <v>0</v>
      </c>
      <c r="G139" s="179">
        <v>116.7</v>
      </c>
      <c r="H139" s="179">
        <v>-116.7</v>
      </c>
      <c r="I139" s="179">
        <v>0</v>
      </c>
    </row>
    <row r="140" spans="1:9" ht="15" customHeight="1" outlineLevel="1">
      <c r="A140" s="99" t="s">
        <v>172</v>
      </c>
      <c r="B140" s="99" t="s">
        <v>191</v>
      </c>
      <c r="C140" s="99" t="s">
        <v>173</v>
      </c>
      <c r="D140" s="99" t="s">
        <v>300</v>
      </c>
      <c r="E140" s="100" t="s">
        <v>301</v>
      </c>
      <c r="F140" s="179">
        <v>1086215</v>
      </c>
      <c r="G140" s="179">
        <v>1635029.1</v>
      </c>
      <c r="H140" s="179">
        <v>-548814.10000000009</v>
      </c>
      <c r="I140" s="179">
        <v>1423743.04</v>
      </c>
    </row>
    <row r="141" spans="1:9" ht="15" customHeight="1" outlineLevel="1">
      <c r="A141" s="99" t="s">
        <v>172</v>
      </c>
      <c r="B141" s="99" t="s">
        <v>191</v>
      </c>
      <c r="C141" s="99" t="s">
        <v>173</v>
      </c>
      <c r="D141" s="99" t="s">
        <v>302</v>
      </c>
      <c r="E141" s="100" t="s">
        <v>303</v>
      </c>
      <c r="F141" s="179">
        <v>40760</v>
      </c>
      <c r="G141" s="179">
        <v>48892</v>
      </c>
      <c r="H141" s="179">
        <v>-8132</v>
      </c>
      <c r="I141" s="179">
        <v>37496.160000000003</v>
      </c>
    </row>
    <row r="142" spans="1:9" ht="15" customHeight="1" outlineLevel="1">
      <c r="A142" s="99" t="s">
        <v>172</v>
      </c>
      <c r="B142" s="99" t="s">
        <v>191</v>
      </c>
      <c r="C142" s="99" t="s">
        <v>173</v>
      </c>
      <c r="D142" s="99" t="s">
        <v>689</v>
      </c>
      <c r="E142" s="100" t="s">
        <v>690</v>
      </c>
      <c r="F142" s="179">
        <v>81000</v>
      </c>
      <c r="G142" s="179">
        <v>86525.91</v>
      </c>
      <c r="H142" s="179">
        <v>-5525.9100000000035</v>
      </c>
      <c r="I142" s="179">
        <v>145202.56400000001</v>
      </c>
    </row>
    <row r="143" spans="1:9" ht="15" customHeight="1" outlineLevel="1">
      <c r="A143" s="99" t="s">
        <v>172</v>
      </c>
      <c r="B143" s="99" t="s">
        <v>191</v>
      </c>
      <c r="C143" s="99" t="s">
        <v>173</v>
      </c>
      <c r="D143" s="99" t="s">
        <v>867</v>
      </c>
      <c r="E143" s="100" t="s">
        <v>868</v>
      </c>
      <c r="F143" s="179">
        <v>0</v>
      </c>
      <c r="G143" s="179">
        <v>16739.454000000002</v>
      </c>
      <c r="H143" s="179">
        <v>-16739.454000000002</v>
      </c>
      <c r="I143" s="179">
        <v>43919.648999999998</v>
      </c>
    </row>
    <row r="144" spans="1:9" ht="15" customHeight="1" outlineLevel="1">
      <c r="A144" s="99" t="s">
        <v>172</v>
      </c>
      <c r="B144" s="99" t="s">
        <v>191</v>
      </c>
      <c r="C144" s="99" t="s">
        <v>173</v>
      </c>
      <c r="D144" s="99" t="s">
        <v>869</v>
      </c>
      <c r="E144" s="100" t="s">
        <v>870</v>
      </c>
      <c r="F144" s="179">
        <v>0</v>
      </c>
      <c r="G144" s="179">
        <v>574433.51</v>
      </c>
      <c r="H144" s="179">
        <v>-574433.51</v>
      </c>
      <c r="I144" s="179">
        <v>0</v>
      </c>
    </row>
    <row r="145" spans="1:9" ht="15" customHeight="1" outlineLevel="1">
      <c r="A145" s="99" t="s">
        <v>172</v>
      </c>
      <c r="B145" s="99" t="s">
        <v>191</v>
      </c>
      <c r="C145" s="99" t="s">
        <v>173</v>
      </c>
      <c r="D145" s="99" t="s">
        <v>1293</v>
      </c>
      <c r="E145" s="100" t="s">
        <v>1294</v>
      </c>
      <c r="F145" s="179">
        <v>0</v>
      </c>
      <c r="G145" s="179">
        <v>22071</v>
      </c>
      <c r="H145" s="179">
        <v>-22071</v>
      </c>
      <c r="I145" s="179">
        <v>0</v>
      </c>
    </row>
    <row r="146" spans="1:9" ht="15" customHeight="1" outlineLevel="1">
      <c r="A146" s="99" t="s">
        <v>172</v>
      </c>
      <c r="B146" s="99" t="s">
        <v>191</v>
      </c>
      <c r="C146" s="99" t="s">
        <v>180</v>
      </c>
      <c r="D146" s="99" t="s">
        <v>304</v>
      </c>
      <c r="E146" s="100" t="s">
        <v>305</v>
      </c>
      <c r="F146" s="179">
        <v>22000</v>
      </c>
      <c r="G146" s="179">
        <v>10815.3</v>
      </c>
      <c r="H146" s="179">
        <v>11184.7</v>
      </c>
      <c r="I146" s="179">
        <v>17925.788</v>
      </c>
    </row>
    <row r="147" spans="1:9" ht="15" customHeight="1" outlineLevel="1">
      <c r="A147" s="99" t="s">
        <v>172</v>
      </c>
      <c r="B147" s="99" t="s">
        <v>191</v>
      </c>
      <c r="C147" s="99" t="s">
        <v>180</v>
      </c>
      <c r="D147" s="99" t="s">
        <v>306</v>
      </c>
      <c r="E147" s="100" t="s">
        <v>307</v>
      </c>
      <c r="F147" s="179">
        <v>18000</v>
      </c>
      <c r="G147" s="179">
        <v>59381.921999999999</v>
      </c>
      <c r="H147" s="179">
        <v>-41381.921999999999</v>
      </c>
      <c r="I147" s="179">
        <v>53585</v>
      </c>
    </row>
    <row r="148" spans="1:9" ht="15" customHeight="1" outlineLevel="1">
      <c r="A148" s="99" t="s">
        <v>172</v>
      </c>
      <c r="B148" s="99" t="s">
        <v>191</v>
      </c>
      <c r="C148" s="99" t="s">
        <v>180</v>
      </c>
      <c r="D148" s="99" t="s">
        <v>308</v>
      </c>
      <c r="E148" s="100" t="s">
        <v>111</v>
      </c>
      <c r="F148" s="179">
        <v>22500</v>
      </c>
      <c r="G148" s="179">
        <v>13849</v>
      </c>
      <c r="H148" s="179">
        <v>8651</v>
      </c>
      <c r="I148" s="179">
        <v>19724.5</v>
      </c>
    </row>
    <row r="149" spans="1:9" ht="15" customHeight="1" outlineLevel="1">
      <c r="A149" s="99" t="s">
        <v>172</v>
      </c>
      <c r="B149" s="99" t="s">
        <v>191</v>
      </c>
      <c r="C149" s="99" t="s">
        <v>180</v>
      </c>
      <c r="D149" s="99" t="s">
        <v>309</v>
      </c>
      <c r="E149" s="100" t="s">
        <v>112</v>
      </c>
      <c r="F149" s="179">
        <v>1009745</v>
      </c>
      <c r="G149" s="179">
        <v>90808.808000000005</v>
      </c>
      <c r="H149" s="179">
        <v>918936.19200000004</v>
      </c>
      <c r="I149" s="179">
        <v>64672.006999999998</v>
      </c>
    </row>
    <row r="150" spans="1:9">
      <c r="A150" s="99" t="s">
        <v>172</v>
      </c>
      <c r="B150" s="99" t="s">
        <v>191</v>
      </c>
      <c r="C150" s="99" t="s">
        <v>180</v>
      </c>
      <c r="D150" s="99" t="s">
        <v>310</v>
      </c>
      <c r="E150" s="100" t="s">
        <v>311</v>
      </c>
      <c r="F150" s="179">
        <v>38500</v>
      </c>
      <c r="G150" s="179">
        <v>65720.895000000004</v>
      </c>
      <c r="H150" s="179">
        <v>-27220.895000000004</v>
      </c>
      <c r="I150" s="179">
        <v>44216.277000000002</v>
      </c>
    </row>
    <row r="151" spans="1:9">
      <c r="A151" s="99" t="s">
        <v>172</v>
      </c>
      <c r="B151" s="99" t="s">
        <v>191</v>
      </c>
      <c r="C151" s="99" t="s">
        <v>180</v>
      </c>
      <c r="D151" s="99" t="s">
        <v>312</v>
      </c>
      <c r="E151" s="100" t="s">
        <v>313</v>
      </c>
      <c r="F151" s="179">
        <v>7000</v>
      </c>
      <c r="G151" s="179">
        <v>2860</v>
      </c>
      <c r="H151" s="179">
        <v>4140</v>
      </c>
      <c r="I151" s="179">
        <v>7250</v>
      </c>
    </row>
    <row r="152" spans="1:9">
      <c r="A152" s="99" t="s">
        <v>172</v>
      </c>
      <c r="B152" s="99" t="s">
        <v>191</v>
      </c>
      <c r="C152" s="99" t="s">
        <v>180</v>
      </c>
      <c r="D152" s="99" t="s">
        <v>314</v>
      </c>
      <c r="E152" s="100" t="s">
        <v>113</v>
      </c>
      <c r="F152" s="179">
        <v>367330</v>
      </c>
      <c r="G152" s="179">
        <v>636176.94999999995</v>
      </c>
      <c r="H152" s="179">
        <v>-268846.94999999995</v>
      </c>
      <c r="I152" s="179">
        <v>627003.21</v>
      </c>
    </row>
    <row r="153" spans="1:9">
      <c r="A153" s="99" t="s">
        <v>172</v>
      </c>
      <c r="B153" s="99" t="s">
        <v>191</v>
      </c>
      <c r="C153" s="99" t="s">
        <v>180</v>
      </c>
      <c r="D153" s="99" t="s">
        <v>1109</v>
      </c>
      <c r="E153" s="100" t="s">
        <v>1295</v>
      </c>
      <c r="F153" s="179">
        <v>0</v>
      </c>
      <c r="G153" s="179">
        <v>335.9</v>
      </c>
      <c r="H153" s="179">
        <v>-335.9</v>
      </c>
      <c r="I153" s="179">
        <v>309.2</v>
      </c>
    </row>
    <row r="154" spans="1:9">
      <c r="A154" s="99" t="s">
        <v>172</v>
      </c>
      <c r="B154" s="99" t="s">
        <v>191</v>
      </c>
      <c r="C154" s="99" t="s">
        <v>180</v>
      </c>
      <c r="D154" s="99" t="s">
        <v>316</v>
      </c>
      <c r="E154" s="100" t="s">
        <v>114</v>
      </c>
      <c r="F154" s="179">
        <v>10000</v>
      </c>
      <c r="G154" s="179">
        <v>9838.98</v>
      </c>
      <c r="H154" s="179">
        <v>161.02000000000044</v>
      </c>
      <c r="I154" s="179">
        <v>9594.0249999999996</v>
      </c>
    </row>
    <row r="155" spans="1:9">
      <c r="A155" s="99" t="s">
        <v>172</v>
      </c>
      <c r="B155" s="99" t="s">
        <v>191</v>
      </c>
      <c r="C155" s="99" t="s">
        <v>180</v>
      </c>
      <c r="D155" s="99" t="s">
        <v>859</v>
      </c>
      <c r="E155" s="100" t="s">
        <v>860</v>
      </c>
      <c r="F155" s="179">
        <v>0</v>
      </c>
      <c r="G155" s="179">
        <v>21582.3</v>
      </c>
      <c r="H155" s="179">
        <v>-21582.3</v>
      </c>
      <c r="I155" s="179">
        <v>65082.127999999997</v>
      </c>
    </row>
    <row r="156" spans="1:9">
      <c r="A156" s="99" t="s">
        <v>172</v>
      </c>
      <c r="B156" s="99" t="s">
        <v>172</v>
      </c>
      <c r="C156" s="99" t="s">
        <v>173</v>
      </c>
      <c r="D156" s="99" t="s">
        <v>317</v>
      </c>
      <c r="E156" s="100" t="s">
        <v>318</v>
      </c>
      <c r="F156" s="179">
        <v>3000000</v>
      </c>
      <c r="G156" s="179">
        <v>2502683.946</v>
      </c>
      <c r="H156" s="179">
        <v>497316.054</v>
      </c>
      <c r="I156" s="179">
        <v>2502416.12</v>
      </c>
    </row>
    <row r="157" spans="1:9">
      <c r="A157" s="99" t="s">
        <v>172</v>
      </c>
      <c r="B157" s="99" t="s">
        <v>172</v>
      </c>
      <c r="C157" s="99" t="s">
        <v>173</v>
      </c>
      <c r="D157" s="99" t="s">
        <v>194</v>
      </c>
      <c r="E157" s="100" t="s">
        <v>1296</v>
      </c>
      <c r="F157" s="179">
        <v>56400000</v>
      </c>
      <c r="G157" s="179">
        <v>0</v>
      </c>
      <c r="H157" s="179">
        <v>56400000</v>
      </c>
      <c r="I157" s="179">
        <v>56400000</v>
      </c>
    </row>
    <row r="158" spans="1:9">
      <c r="A158" s="99" t="s">
        <v>172</v>
      </c>
      <c r="B158" s="99" t="s">
        <v>172</v>
      </c>
      <c r="C158" s="99" t="s">
        <v>173</v>
      </c>
      <c r="D158" s="99" t="s">
        <v>1110</v>
      </c>
      <c r="E158" s="100" t="s">
        <v>1297</v>
      </c>
      <c r="F158" s="179">
        <v>0</v>
      </c>
      <c r="G158" s="179">
        <v>9083400</v>
      </c>
      <c r="H158" s="179">
        <v>-9083400</v>
      </c>
      <c r="I158" s="179">
        <v>9266875</v>
      </c>
    </row>
    <row r="159" spans="1:9">
      <c r="A159" s="99" t="s">
        <v>172</v>
      </c>
      <c r="B159" s="99" t="s">
        <v>172</v>
      </c>
      <c r="C159" s="99" t="s">
        <v>173</v>
      </c>
      <c r="D159" s="99" t="s">
        <v>960</v>
      </c>
      <c r="E159" s="100" t="s">
        <v>961</v>
      </c>
      <c r="F159" s="179">
        <v>10000000</v>
      </c>
      <c r="G159" s="179">
        <v>10000000</v>
      </c>
      <c r="H159" s="179">
        <v>0</v>
      </c>
      <c r="I159" s="179">
        <v>10000000</v>
      </c>
    </row>
    <row r="160" spans="1:9">
      <c r="A160" s="99" t="s">
        <v>172</v>
      </c>
      <c r="B160" s="99" t="s">
        <v>172</v>
      </c>
      <c r="C160" s="99" t="s">
        <v>173</v>
      </c>
      <c r="D160" s="99" t="s">
        <v>1111</v>
      </c>
      <c r="E160" s="100" t="s">
        <v>1112</v>
      </c>
      <c r="F160" s="179">
        <v>10000000</v>
      </c>
      <c r="G160" s="179">
        <v>10000000</v>
      </c>
      <c r="H160" s="179">
        <v>0</v>
      </c>
      <c r="I160" s="179">
        <v>10000000</v>
      </c>
    </row>
    <row r="161" spans="1:9">
      <c r="A161" s="99" t="s">
        <v>172</v>
      </c>
      <c r="B161" s="99" t="s">
        <v>172</v>
      </c>
      <c r="C161" s="99" t="s">
        <v>173</v>
      </c>
      <c r="D161" s="99" t="s">
        <v>319</v>
      </c>
      <c r="E161" s="100" t="s">
        <v>320</v>
      </c>
      <c r="F161" s="179">
        <v>1565000</v>
      </c>
      <c r="G161" s="179">
        <v>3316055.764</v>
      </c>
      <c r="H161" s="179">
        <v>-1751055.764</v>
      </c>
      <c r="I161" s="179">
        <v>2973007.1</v>
      </c>
    </row>
    <row r="162" spans="1:9">
      <c r="A162" s="99" t="s">
        <v>172</v>
      </c>
      <c r="B162" s="99" t="s">
        <v>172</v>
      </c>
      <c r="C162" s="99" t="s">
        <v>180</v>
      </c>
      <c r="D162" s="99" t="s">
        <v>321</v>
      </c>
      <c r="E162" s="100" t="s">
        <v>115</v>
      </c>
      <c r="F162" s="179">
        <v>1550100</v>
      </c>
      <c r="G162" s="179">
        <v>2085924</v>
      </c>
      <c r="H162" s="179">
        <v>-535824</v>
      </c>
      <c r="I162" s="179">
        <v>1744161.696</v>
      </c>
    </row>
    <row r="163" spans="1:9">
      <c r="A163" s="99" t="s">
        <v>172</v>
      </c>
      <c r="B163" s="99" t="s">
        <v>172</v>
      </c>
      <c r="C163" s="99" t="s">
        <v>180</v>
      </c>
      <c r="D163" s="99" t="s">
        <v>322</v>
      </c>
      <c r="E163" s="100" t="s">
        <v>323</v>
      </c>
      <c r="F163" s="179">
        <v>6833000</v>
      </c>
      <c r="G163" s="179">
        <v>14652899.557</v>
      </c>
      <c r="H163" s="179">
        <v>-7819899.557</v>
      </c>
      <c r="I163" s="179">
        <v>11560573.375</v>
      </c>
    </row>
    <row r="164" spans="1:9">
      <c r="A164" s="99" t="s">
        <v>172</v>
      </c>
      <c r="B164" s="99" t="s">
        <v>172</v>
      </c>
      <c r="C164" s="99" t="s">
        <v>180</v>
      </c>
      <c r="D164" s="99" t="s">
        <v>324</v>
      </c>
      <c r="E164" s="100" t="s">
        <v>325</v>
      </c>
      <c r="F164" s="179">
        <v>176380</v>
      </c>
      <c r="G164" s="179">
        <v>2306289.216</v>
      </c>
      <c r="H164" s="179">
        <v>-2129909.216</v>
      </c>
      <c r="I164" s="179">
        <v>384067.19799999997</v>
      </c>
    </row>
    <row r="165" spans="1:9">
      <c r="A165" s="99" t="s">
        <v>172</v>
      </c>
      <c r="B165" s="99" t="s">
        <v>172</v>
      </c>
      <c r="C165" s="99" t="s">
        <v>180</v>
      </c>
      <c r="D165" s="99" t="s">
        <v>326</v>
      </c>
      <c r="E165" s="100" t="s">
        <v>116</v>
      </c>
      <c r="F165" s="179">
        <v>166260</v>
      </c>
      <c r="G165" s="179">
        <v>190048.728</v>
      </c>
      <c r="H165" s="179">
        <v>-23788.728000000003</v>
      </c>
      <c r="I165" s="179">
        <v>210747.927</v>
      </c>
    </row>
    <row r="166" spans="1:9">
      <c r="A166" s="99" t="s">
        <v>172</v>
      </c>
      <c r="B166" s="99" t="s">
        <v>172</v>
      </c>
      <c r="C166" s="99" t="s">
        <v>180</v>
      </c>
      <c r="D166" s="99" t="s">
        <v>327</v>
      </c>
      <c r="E166" s="100" t="s">
        <v>328</v>
      </c>
      <c r="F166" s="179">
        <v>20200</v>
      </c>
      <c r="G166" s="179">
        <v>29540</v>
      </c>
      <c r="H166" s="179">
        <v>-9340</v>
      </c>
      <c r="I166" s="179">
        <v>30900</v>
      </c>
    </row>
    <row r="167" spans="1:9">
      <c r="A167" s="99" t="s">
        <v>172</v>
      </c>
      <c r="B167" s="99" t="s">
        <v>172</v>
      </c>
      <c r="C167" s="99" t="s">
        <v>180</v>
      </c>
      <c r="D167" s="99" t="s">
        <v>1298</v>
      </c>
      <c r="E167" s="100" t="s">
        <v>1299</v>
      </c>
      <c r="F167" s="179">
        <v>0</v>
      </c>
      <c r="G167" s="179">
        <v>800</v>
      </c>
      <c r="H167" s="179">
        <v>-800</v>
      </c>
      <c r="I167" s="179">
        <v>0</v>
      </c>
    </row>
    <row r="168" spans="1:9">
      <c r="A168" s="99" t="s">
        <v>172</v>
      </c>
      <c r="B168" s="99" t="s">
        <v>172</v>
      </c>
      <c r="C168" s="99" t="s">
        <v>180</v>
      </c>
      <c r="D168" s="99" t="s">
        <v>329</v>
      </c>
      <c r="E168" s="100" t="s">
        <v>117</v>
      </c>
      <c r="F168" s="179">
        <v>29075</v>
      </c>
      <c r="G168" s="179">
        <v>19811.52</v>
      </c>
      <c r="H168" s="179">
        <v>9263.48</v>
      </c>
      <c r="I168" s="179">
        <v>28197</v>
      </c>
    </row>
    <row r="169" spans="1:9">
      <c r="A169" s="99" t="s">
        <v>172</v>
      </c>
      <c r="B169" s="99" t="s">
        <v>172</v>
      </c>
      <c r="C169" s="99" t="s">
        <v>180</v>
      </c>
      <c r="D169" s="99" t="s">
        <v>330</v>
      </c>
      <c r="E169" s="100" t="s">
        <v>331</v>
      </c>
      <c r="F169" s="179">
        <v>110000</v>
      </c>
      <c r="G169" s="179">
        <v>113406</v>
      </c>
      <c r="H169" s="179">
        <v>-3406</v>
      </c>
      <c r="I169" s="179">
        <v>0</v>
      </c>
    </row>
    <row r="170" spans="1:9">
      <c r="A170" s="99" t="s">
        <v>172</v>
      </c>
      <c r="B170" s="99" t="s">
        <v>172</v>
      </c>
      <c r="C170" s="99" t="s">
        <v>191</v>
      </c>
      <c r="D170" s="99" t="s">
        <v>1113</v>
      </c>
      <c r="E170" s="100" t="s">
        <v>1114</v>
      </c>
      <c r="F170" s="179">
        <v>0</v>
      </c>
      <c r="G170" s="179">
        <v>0</v>
      </c>
      <c r="H170" s="179">
        <v>0</v>
      </c>
      <c r="I170" s="179">
        <v>16</v>
      </c>
    </row>
    <row r="171" spans="1:9">
      <c r="A171" s="99" t="s">
        <v>172</v>
      </c>
      <c r="B171" s="99" t="s">
        <v>172</v>
      </c>
      <c r="C171" s="99" t="s">
        <v>191</v>
      </c>
      <c r="D171" s="99" t="s">
        <v>332</v>
      </c>
      <c r="E171" s="100" t="s">
        <v>333</v>
      </c>
      <c r="F171" s="179">
        <v>13491000</v>
      </c>
      <c r="G171" s="179">
        <v>15708999.096999999</v>
      </c>
      <c r="H171" s="179">
        <v>-2217999.0969999991</v>
      </c>
      <c r="I171" s="179">
        <v>12901322.43</v>
      </c>
    </row>
    <row r="172" spans="1:9">
      <c r="A172" s="99" t="s">
        <v>172</v>
      </c>
      <c r="B172" s="99" t="s">
        <v>334</v>
      </c>
      <c r="C172" s="99" t="s">
        <v>173</v>
      </c>
      <c r="D172" s="99" t="s">
        <v>335</v>
      </c>
      <c r="E172" s="100" t="s">
        <v>336</v>
      </c>
      <c r="F172" s="179">
        <v>28200000</v>
      </c>
      <c r="G172" s="179">
        <v>0</v>
      </c>
      <c r="H172" s="179">
        <v>28200000</v>
      </c>
      <c r="I172" s="179">
        <v>28134290.278000001</v>
      </c>
    </row>
    <row r="173" spans="1:9">
      <c r="A173" s="99" t="s">
        <v>172</v>
      </c>
      <c r="B173" s="99" t="s">
        <v>337</v>
      </c>
      <c r="C173" s="99" t="s">
        <v>173</v>
      </c>
      <c r="D173" s="99" t="s">
        <v>338</v>
      </c>
      <c r="E173" s="100" t="s">
        <v>339</v>
      </c>
      <c r="F173" s="179">
        <v>24000</v>
      </c>
      <c r="G173" s="179">
        <v>25398.240000000002</v>
      </c>
      <c r="H173" s="179">
        <v>-1398.2400000000016</v>
      </c>
      <c r="I173" s="179">
        <v>29965.325000000001</v>
      </c>
    </row>
    <row r="174" spans="1:9">
      <c r="A174" s="99" t="s">
        <v>172</v>
      </c>
      <c r="B174" s="99" t="s">
        <v>337</v>
      </c>
      <c r="C174" s="99" t="s">
        <v>173</v>
      </c>
      <c r="D174" s="99" t="s">
        <v>340</v>
      </c>
      <c r="E174" s="100" t="s">
        <v>341</v>
      </c>
      <c r="F174" s="179">
        <v>163500</v>
      </c>
      <c r="G174" s="179">
        <v>77198.713000000003</v>
      </c>
      <c r="H174" s="179">
        <v>86301.286999999997</v>
      </c>
      <c r="I174" s="179">
        <v>135675.47700000001</v>
      </c>
    </row>
    <row r="175" spans="1:9">
      <c r="A175" s="99" t="s">
        <v>172</v>
      </c>
      <c r="B175" s="99" t="s">
        <v>337</v>
      </c>
      <c r="C175" s="99" t="s">
        <v>173</v>
      </c>
      <c r="D175" s="99" t="s">
        <v>342</v>
      </c>
      <c r="E175" s="100" t="s">
        <v>343</v>
      </c>
      <c r="F175" s="179">
        <v>0</v>
      </c>
      <c r="G175" s="179">
        <v>48</v>
      </c>
      <c r="H175" s="179">
        <v>-48</v>
      </c>
      <c r="I175" s="179">
        <v>0</v>
      </c>
    </row>
    <row r="176" spans="1:9">
      <c r="A176" s="99" t="s">
        <v>172</v>
      </c>
      <c r="B176" s="99" t="s">
        <v>337</v>
      </c>
      <c r="C176" s="99" t="s">
        <v>173</v>
      </c>
      <c r="D176" s="99" t="s">
        <v>344</v>
      </c>
      <c r="E176" s="100" t="s">
        <v>345</v>
      </c>
      <c r="F176" s="179">
        <v>8000</v>
      </c>
      <c r="G176" s="179">
        <v>3500</v>
      </c>
      <c r="H176" s="179">
        <v>4500</v>
      </c>
      <c r="I176" s="179">
        <v>16655.272000000001</v>
      </c>
    </row>
    <row r="177" spans="1:9">
      <c r="A177" s="99" t="s">
        <v>172</v>
      </c>
      <c r="B177" s="99" t="s">
        <v>337</v>
      </c>
      <c r="C177" s="99" t="s">
        <v>173</v>
      </c>
      <c r="D177" s="99" t="s">
        <v>346</v>
      </c>
      <c r="E177" s="100" t="s">
        <v>347</v>
      </c>
      <c r="F177" s="179">
        <v>12000</v>
      </c>
      <c r="G177" s="179">
        <v>1415</v>
      </c>
      <c r="H177" s="179">
        <v>10585</v>
      </c>
      <c r="I177" s="179">
        <v>712</v>
      </c>
    </row>
    <row r="178" spans="1:9">
      <c r="A178" s="99" t="s">
        <v>172</v>
      </c>
      <c r="B178" s="99" t="s">
        <v>337</v>
      </c>
      <c r="C178" s="99" t="s">
        <v>191</v>
      </c>
      <c r="D178" s="99" t="s">
        <v>348</v>
      </c>
      <c r="E178" s="100" t="s">
        <v>349</v>
      </c>
      <c r="F178" s="179">
        <v>270108</v>
      </c>
      <c r="G178" s="179">
        <v>162131.98300000001</v>
      </c>
      <c r="H178" s="179">
        <v>107976.01699999999</v>
      </c>
      <c r="I178" s="179">
        <v>107935.315</v>
      </c>
    </row>
    <row r="179" spans="1:9">
      <c r="A179" s="99" t="s">
        <v>172</v>
      </c>
      <c r="B179" s="99" t="s">
        <v>350</v>
      </c>
      <c r="C179" s="99" t="s">
        <v>173</v>
      </c>
      <c r="D179" s="99" t="s">
        <v>351</v>
      </c>
      <c r="E179" s="100" t="s">
        <v>118</v>
      </c>
      <c r="F179" s="179">
        <v>4205000</v>
      </c>
      <c r="G179" s="179">
        <v>686057.63300000003</v>
      </c>
      <c r="H179" s="179">
        <v>3518942.3670000001</v>
      </c>
      <c r="I179" s="179">
        <v>16580368.004000001</v>
      </c>
    </row>
    <row r="180" spans="1:9">
      <c r="A180" s="99" t="s">
        <v>172</v>
      </c>
      <c r="B180" s="99" t="s">
        <v>350</v>
      </c>
      <c r="C180" s="99" t="s">
        <v>173</v>
      </c>
      <c r="D180" s="99" t="s">
        <v>352</v>
      </c>
      <c r="E180" s="100" t="s">
        <v>353</v>
      </c>
      <c r="F180" s="179">
        <v>691250</v>
      </c>
      <c r="G180" s="179">
        <v>939331.34400000004</v>
      </c>
      <c r="H180" s="179">
        <v>-248081.34400000004</v>
      </c>
      <c r="I180" s="179">
        <v>582672.86899999995</v>
      </c>
    </row>
    <row r="181" spans="1:9">
      <c r="A181" s="99" t="s">
        <v>172</v>
      </c>
      <c r="B181" s="99" t="s">
        <v>350</v>
      </c>
      <c r="C181" s="99" t="s">
        <v>173</v>
      </c>
      <c r="D181" s="99" t="s">
        <v>354</v>
      </c>
      <c r="E181" s="100" t="s">
        <v>119</v>
      </c>
      <c r="F181" s="179">
        <v>50000</v>
      </c>
      <c r="G181" s="179">
        <v>94754.057000000001</v>
      </c>
      <c r="H181" s="179">
        <v>-44754.057000000001</v>
      </c>
      <c r="I181" s="179">
        <v>77298.372000000003</v>
      </c>
    </row>
    <row r="182" spans="1:9">
      <c r="A182" s="99" t="s">
        <v>172</v>
      </c>
      <c r="B182" s="99" t="s">
        <v>350</v>
      </c>
      <c r="C182" s="99" t="s">
        <v>173</v>
      </c>
      <c r="D182" s="99" t="s">
        <v>355</v>
      </c>
      <c r="E182" s="100" t="s">
        <v>356</v>
      </c>
      <c r="F182" s="179">
        <v>73078</v>
      </c>
      <c r="G182" s="179">
        <v>71475.5</v>
      </c>
      <c r="H182" s="179">
        <v>1602.5</v>
      </c>
      <c r="I182" s="179">
        <v>51786</v>
      </c>
    </row>
    <row r="183" spans="1:9">
      <c r="A183" s="99" t="s">
        <v>172</v>
      </c>
      <c r="B183" s="99" t="s">
        <v>350</v>
      </c>
      <c r="C183" s="99" t="s">
        <v>173</v>
      </c>
      <c r="D183" s="99" t="s">
        <v>357</v>
      </c>
      <c r="E183" s="100" t="s">
        <v>358</v>
      </c>
      <c r="F183" s="179">
        <v>777628</v>
      </c>
      <c r="G183" s="179">
        <v>781630</v>
      </c>
      <c r="H183" s="179">
        <v>-4002</v>
      </c>
      <c r="I183" s="179">
        <v>808418</v>
      </c>
    </row>
    <row r="184" spans="1:9">
      <c r="A184" s="99" t="s">
        <v>172</v>
      </c>
      <c r="B184" s="99" t="s">
        <v>350</v>
      </c>
      <c r="C184" s="99" t="s">
        <v>173</v>
      </c>
      <c r="D184" s="99" t="s">
        <v>1300</v>
      </c>
      <c r="E184" s="100" t="s">
        <v>1301</v>
      </c>
      <c r="F184" s="179">
        <v>5500275</v>
      </c>
      <c r="G184" s="179">
        <v>11292287.6</v>
      </c>
      <c r="H184" s="179">
        <v>-5792012.5999999996</v>
      </c>
      <c r="I184" s="179">
        <v>0</v>
      </c>
    </row>
    <row r="185" spans="1:9">
      <c r="A185" s="99" t="s">
        <v>172</v>
      </c>
      <c r="B185" s="99" t="s">
        <v>350</v>
      </c>
      <c r="C185" s="99" t="s">
        <v>173</v>
      </c>
      <c r="D185" s="99" t="s">
        <v>359</v>
      </c>
      <c r="E185" s="100" t="s">
        <v>120</v>
      </c>
      <c r="F185" s="179">
        <v>8080000</v>
      </c>
      <c r="G185" s="179">
        <v>8697027.4619999994</v>
      </c>
      <c r="H185" s="179">
        <v>-617027.46199999936</v>
      </c>
      <c r="I185" s="179">
        <v>12181695.555</v>
      </c>
    </row>
    <row r="186" spans="1:9">
      <c r="A186" s="99" t="s">
        <v>172</v>
      </c>
      <c r="B186" s="99" t="s">
        <v>350</v>
      </c>
      <c r="C186" s="99" t="s">
        <v>173</v>
      </c>
      <c r="D186" s="99" t="s">
        <v>1302</v>
      </c>
      <c r="E186" s="100" t="s">
        <v>1303</v>
      </c>
      <c r="F186" s="179">
        <v>2900145</v>
      </c>
      <c r="G186" s="179">
        <v>4859060.551</v>
      </c>
      <c r="H186" s="179">
        <v>-1958915.551</v>
      </c>
      <c r="I186" s="179">
        <v>0</v>
      </c>
    </row>
    <row r="187" spans="1:9">
      <c r="A187" s="99" t="s">
        <v>172</v>
      </c>
      <c r="B187" s="99" t="s">
        <v>350</v>
      </c>
      <c r="C187" s="99" t="s">
        <v>173</v>
      </c>
      <c r="D187" s="99" t="s">
        <v>1304</v>
      </c>
      <c r="E187" s="100" t="s">
        <v>1305</v>
      </c>
      <c r="F187" s="179">
        <v>1600080</v>
      </c>
      <c r="G187" s="179">
        <v>2859032.17</v>
      </c>
      <c r="H187" s="179">
        <v>-1258952.17</v>
      </c>
      <c r="I187" s="179">
        <v>0</v>
      </c>
    </row>
    <row r="188" spans="1:9">
      <c r="A188" s="99" t="s">
        <v>172</v>
      </c>
      <c r="B188" s="99" t="s">
        <v>350</v>
      </c>
      <c r="C188" s="99" t="s">
        <v>180</v>
      </c>
      <c r="D188" s="99" t="s">
        <v>360</v>
      </c>
      <c r="E188" s="100" t="s">
        <v>361</v>
      </c>
      <c r="F188" s="179">
        <v>576581</v>
      </c>
      <c r="G188" s="179">
        <v>0</v>
      </c>
      <c r="H188" s="179">
        <v>576581</v>
      </c>
      <c r="I188" s="179">
        <v>0</v>
      </c>
    </row>
    <row r="189" spans="1:9">
      <c r="A189" s="99" t="s">
        <v>172</v>
      </c>
      <c r="B189" s="99" t="s">
        <v>350</v>
      </c>
      <c r="C189" s="99" t="s">
        <v>180</v>
      </c>
      <c r="D189" s="99" t="s">
        <v>362</v>
      </c>
      <c r="E189" s="100" t="s">
        <v>121</v>
      </c>
      <c r="F189" s="179">
        <v>0</v>
      </c>
      <c r="G189" s="179">
        <v>128.148</v>
      </c>
      <c r="H189" s="179">
        <v>-128.148</v>
      </c>
      <c r="I189" s="179">
        <v>373</v>
      </c>
    </row>
    <row r="190" spans="1:9">
      <c r="A190" s="99" t="s">
        <v>172</v>
      </c>
      <c r="B190" s="99" t="s">
        <v>350</v>
      </c>
      <c r="C190" s="99" t="s">
        <v>180</v>
      </c>
      <c r="D190" s="99" t="s">
        <v>363</v>
      </c>
      <c r="E190" s="100" t="s">
        <v>122</v>
      </c>
      <c r="F190" s="179">
        <v>837022</v>
      </c>
      <c r="G190" s="179">
        <v>562299.625</v>
      </c>
      <c r="H190" s="179">
        <v>274722.375</v>
      </c>
      <c r="I190" s="179">
        <v>381214.94</v>
      </c>
    </row>
    <row r="191" spans="1:9">
      <c r="A191" s="99" t="s">
        <v>172</v>
      </c>
      <c r="B191" s="99" t="s">
        <v>350</v>
      </c>
      <c r="C191" s="99" t="s">
        <v>180</v>
      </c>
      <c r="D191" s="99" t="s">
        <v>364</v>
      </c>
      <c r="E191" s="100" t="s">
        <v>1306</v>
      </c>
      <c r="F191" s="179">
        <v>1010000</v>
      </c>
      <c r="G191" s="179">
        <v>9.1579999999999995</v>
      </c>
      <c r="H191" s="179">
        <v>1009990.8419999999</v>
      </c>
      <c r="I191" s="179">
        <v>0</v>
      </c>
    </row>
    <row r="192" spans="1:9">
      <c r="A192" s="99" t="s">
        <v>172</v>
      </c>
      <c r="B192" s="99" t="s">
        <v>350</v>
      </c>
      <c r="C192" s="99" t="s">
        <v>180</v>
      </c>
      <c r="D192" s="99" t="s">
        <v>1307</v>
      </c>
      <c r="E192" s="100" t="s">
        <v>1308</v>
      </c>
      <c r="F192" s="179">
        <v>0</v>
      </c>
      <c r="G192" s="179">
        <v>35081</v>
      </c>
      <c r="H192" s="179">
        <v>-35081</v>
      </c>
      <c r="I192" s="179">
        <v>0</v>
      </c>
    </row>
    <row r="193" spans="1:9">
      <c r="A193" s="99" t="s">
        <v>172</v>
      </c>
      <c r="B193" s="99" t="s">
        <v>350</v>
      </c>
      <c r="C193" s="99" t="s">
        <v>180</v>
      </c>
      <c r="D193" s="99" t="s">
        <v>365</v>
      </c>
      <c r="E193" s="100" t="s">
        <v>366</v>
      </c>
      <c r="F193" s="179">
        <v>804280</v>
      </c>
      <c r="G193" s="179">
        <v>240935.29</v>
      </c>
      <c r="H193" s="179">
        <v>563344.71</v>
      </c>
      <c r="I193" s="179">
        <v>881753.81</v>
      </c>
    </row>
    <row r="194" spans="1:9">
      <c r="A194" s="99" t="s">
        <v>172</v>
      </c>
      <c r="B194" s="99" t="s">
        <v>350</v>
      </c>
      <c r="C194" s="99" t="s">
        <v>180</v>
      </c>
      <c r="D194" s="99" t="s">
        <v>962</v>
      </c>
      <c r="E194" s="100" t="s">
        <v>963</v>
      </c>
      <c r="F194" s="179">
        <v>0</v>
      </c>
      <c r="G194" s="179">
        <v>531622.353</v>
      </c>
      <c r="H194" s="179">
        <v>-531622.353</v>
      </c>
      <c r="I194" s="179">
        <v>34757</v>
      </c>
    </row>
    <row r="195" spans="1:9">
      <c r="A195" s="99" t="s">
        <v>172</v>
      </c>
      <c r="B195" s="99" t="s">
        <v>350</v>
      </c>
      <c r="C195" s="99" t="s">
        <v>180</v>
      </c>
      <c r="D195" s="99" t="s">
        <v>964</v>
      </c>
      <c r="E195" s="100" t="s">
        <v>965</v>
      </c>
      <c r="F195" s="179">
        <v>0</v>
      </c>
      <c r="G195" s="179">
        <v>325939.50099999999</v>
      </c>
      <c r="H195" s="179">
        <v>-325939.50099999999</v>
      </c>
      <c r="I195" s="179">
        <v>160723</v>
      </c>
    </row>
    <row r="196" spans="1:9">
      <c r="A196" s="99" t="s">
        <v>172</v>
      </c>
      <c r="B196" s="99" t="s">
        <v>350</v>
      </c>
      <c r="C196" s="99" t="s">
        <v>180</v>
      </c>
      <c r="D196" s="99" t="s">
        <v>367</v>
      </c>
      <c r="E196" s="100" t="s">
        <v>368</v>
      </c>
      <c r="F196" s="179">
        <v>4177277</v>
      </c>
      <c r="G196" s="179">
        <v>4491867.9749999996</v>
      </c>
      <c r="H196" s="179">
        <v>-314590.97499999963</v>
      </c>
      <c r="I196" s="179">
        <v>4917767.9009999996</v>
      </c>
    </row>
    <row r="197" spans="1:9">
      <c r="A197" s="99" t="s">
        <v>172</v>
      </c>
      <c r="B197" s="99" t="s">
        <v>350</v>
      </c>
      <c r="C197" s="99" t="s">
        <v>191</v>
      </c>
      <c r="D197" s="99" t="s">
        <v>717</v>
      </c>
      <c r="E197" s="100" t="s">
        <v>718</v>
      </c>
      <c r="F197" s="179">
        <v>0</v>
      </c>
      <c r="G197" s="179">
        <v>0</v>
      </c>
      <c r="H197" s="179">
        <v>0</v>
      </c>
      <c r="I197" s="179">
        <v>9500</v>
      </c>
    </row>
    <row r="198" spans="1:9">
      <c r="A198" s="99" t="s">
        <v>172</v>
      </c>
      <c r="B198" s="99" t="s">
        <v>350</v>
      </c>
      <c r="C198" s="99" t="s">
        <v>191</v>
      </c>
      <c r="D198" s="99" t="s">
        <v>719</v>
      </c>
      <c r="E198" s="100" t="s">
        <v>720</v>
      </c>
      <c r="F198" s="179">
        <v>9426000</v>
      </c>
      <c r="G198" s="179">
        <v>3770626.764</v>
      </c>
      <c r="H198" s="179">
        <v>5655373.2359999996</v>
      </c>
      <c r="I198" s="179">
        <v>2875400.6189999999</v>
      </c>
    </row>
    <row r="199" spans="1:9">
      <c r="A199" s="202"/>
      <c r="B199" s="202"/>
      <c r="C199" s="202"/>
      <c r="D199" s="202"/>
      <c r="E199" s="203" t="s">
        <v>28</v>
      </c>
      <c r="F199" s="204">
        <f>SUM(F5:F198)</f>
        <v>2371615000</v>
      </c>
      <c r="G199" s="204">
        <f>SUM(G5:G198)</f>
        <v>2775407681.2579994</v>
      </c>
      <c r="H199" s="204">
        <f>G199-F199</f>
        <v>403792681.25799942</v>
      </c>
      <c r="I199" s="204">
        <f>SUM(I5:I198)</f>
        <v>2201101225.1740003</v>
      </c>
    </row>
    <row r="201" spans="1:9">
      <c r="F201" s="185"/>
      <c r="G201" s="185"/>
      <c r="H201" s="185"/>
      <c r="I201" s="185"/>
    </row>
    <row r="202" spans="1:9">
      <c r="F202" s="185"/>
      <c r="G202" s="185"/>
      <c r="H202" s="185"/>
      <c r="I202" s="185"/>
    </row>
  </sheetData>
  <mergeCells count="5">
    <mergeCell ref="A1:I1"/>
    <mergeCell ref="A3:D3"/>
    <mergeCell ref="E3:E4"/>
    <mergeCell ref="F3:H3"/>
    <mergeCell ref="I3:I4"/>
  </mergeCells>
  <pageMargins left="0.29166666666666702" right="0.26041666666666702" top="0.84375" bottom="0.6" header="0.25" footer="0.37"/>
  <pageSetup paperSize="9" scale="88" orientation="portrait" horizontalDpi="300" verticalDpi="300" r:id="rId1"/>
  <headerFooter>
    <oddHeader>&amp;R&amp;"Times New Roman,Regular"Kingdom of Bahrain
Consolidated Final Account
For The Year Ended 31 December 2018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20"/>
  <sheetViews>
    <sheetView view="pageBreakPreview" zoomScaleNormal="100" zoomScaleSheetLayoutView="100" workbookViewId="0">
      <selection activeCell="H13" sqref="H13"/>
    </sheetView>
  </sheetViews>
  <sheetFormatPr defaultRowHeight="12.75"/>
  <cols>
    <col min="1" max="1" width="29.140625" style="8" customWidth="1"/>
    <col min="2" max="2" width="14.85546875" style="51" bestFit="1" customWidth="1"/>
    <col min="3" max="3" width="12.28515625" style="51" hidden="1" customWidth="1"/>
    <col min="4" max="4" width="14.85546875" style="9" bestFit="1" customWidth="1"/>
    <col min="5" max="5" width="14.7109375" style="9" hidden="1" customWidth="1"/>
    <col min="6" max="6" width="14" style="51" customWidth="1"/>
    <col min="7" max="7" width="16.7109375" style="51" customWidth="1"/>
    <col min="8" max="8" width="14.85546875" style="51" customWidth="1"/>
    <col min="9" max="9" width="23.140625" style="51" customWidth="1"/>
    <col min="10" max="16384" width="9.140625" style="9"/>
  </cols>
  <sheetData>
    <row r="1" spans="1:9" ht="22.5" customHeight="1">
      <c r="A1" s="220" t="s">
        <v>1236</v>
      </c>
      <c r="B1" s="221"/>
      <c r="C1" s="221"/>
      <c r="D1" s="221"/>
      <c r="E1" s="221"/>
      <c r="F1" s="221"/>
      <c r="G1" s="221"/>
      <c r="H1" s="221"/>
      <c r="I1" s="221"/>
    </row>
    <row r="2" spans="1:9" ht="14.25" customHeight="1">
      <c r="A2" s="7"/>
      <c r="B2" s="43"/>
      <c r="C2" s="43"/>
      <c r="D2" s="10"/>
      <c r="E2" s="10"/>
      <c r="F2" s="43"/>
      <c r="G2" s="43"/>
      <c r="H2" s="43"/>
      <c r="I2" s="44" t="s">
        <v>50</v>
      </c>
    </row>
    <row r="3" spans="1:9" s="45" customFormat="1" ht="50.25" customHeight="1">
      <c r="A3" s="63" t="s">
        <v>29</v>
      </c>
      <c r="B3" s="63" t="s">
        <v>67</v>
      </c>
      <c r="C3" s="63" t="s">
        <v>369</v>
      </c>
      <c r="D3" s="63" t="s">
        <v>62</v>
      </c>
      <c r="E3" s="63" t="s">
        <v>37</v>
      </c>
      <c r="F3" s="63" t="s">
        <v>680</v>
      </c>
      <c r="G3" s="63" t="s">
        <v>38</v>
      </c>
      <c r="H3" s="63" t="s">
        <v>813</v>
      </c>
      <c r="I3" s="63" t="s">
        <v>39</v>
      </c>
    </row>
    <row r="4" spans="1:9" s="45" customFormat="1" ht="5.25" customHeight="1">
      <c r="A4" s="142"/>
      <c r="B4" s="142"/>
      <c r="C4" s="142"/>
      <c r="D4" s="142"/>
      <c r="E4" s="142"/>
      <c r="F4" s="142"/>
      <c r="G4" s="142"/>
      <c r="H4" s="142"/>
      <c r="I4" s="142"/>
    </row>
    <row r="5" spans="1:9" s="46" customFormat="1" ht="22.5" customHeight="1">
      <c r="A5" s="143" t="s">
        <v>34</v>
      </c>
      <c r="B5" s="144"/>
      <c r="C5" s="144"/>
      <c r="D5" s="144"/>
      <c r="E5" s="144"/>
      <c r="F5" s="144"/>
      <c r="G5" s="144"/>
      <c r="H5" s="144"/>
      <c r="I5" s="144"/>
    </row>
    <row r="6" spans="1:9" s="46" customFormat="1" ht="22.5" customHeight="1">
      <c r="A6" s="47" t="s">
        <v>18</v>
      </c>
      <c r="B6" s="180">
        <v>1466914664</v>
      </c>
      <c r="C6" s="182" t="s">
        <v>171</v>
      </c>
      <c r="D6" s="168">
        <v>-8556172</v>
      </c>
      <c r="E6" s="180">
        <v>1458358492</v>
      </c>
      <c r="F6" s="181">
        <v>0</v>
      </c>
      <c r="G6" s="168">
        <v>1458358492</v>
      </c>
      <c r="H6" s="168">
        <v>1447154823</v>
      </c>
      <c r="I6" s="168">
        <v>11203669</v>
      </c>
    </row>
    <row r="7" spans="1:9" s="46" customFormat="1" ht="22.5" customHeight="1">
      <c r="A7" s="47" t="s">
        <v>19</v>
      </c>
      <c r="B7" s="180">
        <v>186662925</v>
      </c>
      <c r="C7" s="182" t="s">
        <v>171</v>
      </c>
      <c r="D7" s="168">
        <v>27811619</v>
      </c>
      <c r="E7" s="180">
        <v>214474544</v>
      </c>
      <c r="F7" s="181">
        <v>0</v>
      </c>
      <c r="G7" s="168">
        <v>214474544</v>
      </c>
      <c r="H7" s="168">
        <v>235986252</v>
      </c>
      <c r="I7" s="168">
        <v>-21511708</v>
      </c>
    </row>
    <row r="8" spans="1:9" s="46" customFormat="1" ht="22.5" customHeight="1">
      <c r="A8" s="47" t="s">
        <v>20</v>
      </c>
      <c r="B8" s="180">
        <v>121875052</v>
      </c>
      <c r="C8" s="182" t="s">
        <v>171</v>
      </c>
      <c r="D8" s="168">
        <v>27285946</v>
      </c>
      <c r="E8" s="180">
        <v>149160998</v>
      </c>
      <c r="F8" s="181">
        <v>0</v>
      </c>
      <c r="G8" s="168">
        <v>149160998</v>
      </c>
      <c r="H8" s="168">
        <v>153841828</v>
      </c>
      <c r="I8" s="168">
        <v>-4680830</v>
      </c>
    </row>
    <row r="9" spans="1:9" s="46" customFormat="1" ht="22.5" customHeight="1">
      <c r="A9" s="47" t="s">
        <v>21</v>
      </c>
      <c r="B9" s="180">
        <v>17461866</v>
      </c>
      <c r="C9" s="182" t="s">
        <v>171</v>
      </c>
      <c r="D9" s="168">
        <v>3481017</v>
      </c>
      <c r="E9" s="180">
        <v>20942883</v>
      </c>
      <c r="F9" s="181">
        <v>0</v>
      </c>
      <c r="G9" s="168">
        <v>20942883</v>
      </c>
      <c r="H9" s="168">
        <v>26953004</v>
      </c>
      <c r="I9" s="168">
        <v>-6010121</v>
      </c>
    </row>
    <row r="10" spans="1:9" s="46" customFormat="1" ht="22.5" customHeight="1">
      <c r="A10" s="47" t="s">
        <v>22</v>
      </c>
      <c r="B10" s="180">
        <v>40810471</v>
      </c>
      <c r="C10" s="182" t="s">
        <v>171</v>
      </c>
      <c r="D10" s="168">
        <v>2791630</v>
      </c>
      <c r="E10" s="180">
        <v>43602101</v>
      </c>
      <c r="F10" s="181">
        <v>0</v>
      </c>
      <c r="G10" s="168">
        <v>43602101</v>
      </c>
      <c r="H10" s="168">
        <v>61142910</v>
      </c>
      <c r="I10" s="168">
        <v>-17540809</v>
      </c>
    </row>
    <row r="11" spans="1:9" s="46" customFormat="1" ht="22.5" customHeight="1">
      <c r="A11" s="47" t="s">
        <v>23</v>
      </c>
      <c r="B11" s="180">
        <v>651974173</v>
      </c>
      <c r="C11" s="182" t="s">
        <v>171</v>
      </c>
      <c r="D11" s="168">
        <v>-133038544</v>
      </c>
      <c r="E11" s="180">
        <v>518935629</v>
      </c>
      <c r="F11" s="181">
        <v>0</v>
      </c>
      <c r="G11" s="168">
        <v>518935629</v>
      </c>
      <c r="H11" s="168">
        <v>503759970</v>
      </c>
      <c r="I11" s="168">
        <v>15175659</v>
      </c>
    </row>
    <row r="12" spans="1:9" s="46" customFormat="1" ht="22.5" customHeight="1">
      <c r="A12" s="47" t="s">
        <v>725</v>
      </c>
      <c r="B12" s="180">
        <v>871494849</v>
      </c>
      <c r="C12" s="182" t="s">
        <v>171</v>
      </c>
      <c r="D12" s="168">
        <v>52224504</v>
      </c>
      <c r="E12" s="180">
        <v>923719353</v>
      </c>
      <c r="F12" s="181">
        <v>0</v>
      </c>
      <c r="G12" s="168">
        <v>923719353</v>
      </c>
      <c r="H12" s="168">
        <v>914154329</v>
      </c>
      <c r="I12" s="168">
        <v>9565024</v>
      </c>
    </row>
    <row r="13" spans="1:9" ht="22.5" customHeight="1">
      <c r="A13" s="143" t="s">
        <v>32</v>
      </c>
      <c r="B13" s="145">
        <f>SUM(B6:B12)</f>
        <v>3357194000</v>
      </c>
      <c r="C13" s="145" t="s">
        <v>171</v>
      </c>
      <c r="D13" s="145">
        <f t="shared" ref="D13:I13" si="0">SUM(D6:D12)</f>
        <v>-28000000</v>
      </c>
      <c r="E13" s="145">
        <f t="shared" si="0"/>
        <v>3329194000</v>
      </c>
      <c r="F13" s="147">
        <f t="shared" si="0"/>
        <v>0</v>
      </c>
      <c r="G13" s="145">
        <f t="shared" si="0"/>
        <v>3329194000</v>
      </c>
      <c r="H13" s="145">
        <f t="shared" si="0"/>
        <v>3342993116</v>
      </c>
      <c r="I13" s="145">
        <f t="shared" si="0"/>
        <v>-13799116</v>
      </c>
    </row>
    <row r="14" spans="1:9" ht="3" customHeight="1">
      <c r="A14" s="48"/>
      <c r="B14" s="67"/>
      <c r="C14" s="68"/>
      <c r="D14" s="67"/>
      <c r="E14" s="67"/>
      <c r="F14" s="67"/>
      <c r="G14" s="67"/>
      <c r="H14" s="67"/>
      <c r="I14" s="67"/>
    </row>
    <row r="15" spans="1:9" ht="22.5" customHeight="1">
      <c r="A15" s="143" t="s">
        <v>24</v>
      </c>
      <c r="B15" s="146">
        <v>330000000</v>
      </c>
      <c r="C15" s="147" t="s">
        <v>171</v>
      </c>
      <c r="D15" s="147">
        <v>28000000</v>
      </c>
      <c r="E15" s="146">
        <v>358000000</v>
      </c>
      <c r="F15" s="148">
        <v>37000000</v>
      </c>
      <c r="G15" s="146">
        <v>395000000</v>
      </c>
      <c r="H15" s="146">
        <v>327333358</v>
      </c>
      <c r="I15" s="147">
        <v>67666642</v>
      </c>
    </row>
    <row r="16" spans="1:9" ht="3" customHeight="1">
      <c r="A16" s="48"/>
      <c r="B16" s="69"/>
      <c r="C16" s="68"/>
      <c r="D16" s="70"/>
      <c r="E16" s="69"/>
      <c r="F16" s="69"/>
      <c r="G16" s="69"/>
      <c r="H16" s="69"/>
      <c r="I16" s="69"/>
    </row>
    <row r="17" spans="1:9" ht="22.5" customHeight="1">
      <c r="A17" s="143" t="s">
        <v>33</v>
      </c>
      <c r="B17" s="145">
        <f>SUM(B13:B15)</f>
        <v>3687194000</v>
      </c>
      <c r="C17" s="147" t="s">
        <v>171</v>
      </c>
      <c r="D17" s="147">
        <f t="shared" ref="D17:I17" si="1">SUM(D13:D15)</f>
        <v>0</v>
      </c>
      <c r="E17" s="145">
        <f t="shared" si="1"/>
        <v>3687194000</v>
      </c>
      <c r="F17" s="145">
        <f t="shared" si="1"/>
        <v>37000000</v>
      </c>
      <c r="G17" s="145">
        <f t="shared" si="1"/>
        <v>3724194000</v>
      </c>
      <c r="H17" s="145">
        <f t="shared" si="1"/>
        <v>3670326474</v>
      </c>
      <c r="I17" s="145">
        <f t="shared" si="1"/>
        <v>53867526</v>
      </c>
    </row>
    <row r="18" spans="1:9" ht="18.75">
      <c r="A18" s="95"/>
      <c r="B18" s="49"/>
      <c r="C18" s="49"/>
      <c r="D18" s="238"/>
      <c r="E18" s="238"/>
      <c r="F18" s="238"/>
      <c r="G18" s="238"/>
      <c r="H18" s="103"/>
      <c r="I18" s="103"/>
    </row>
    <row r="19" spans="1:9" ht="16.5">
      <c r="A19" s="50"/>
    </row>
    <row r="20" spans="1:9" ht="18.75">
      <c r="B20" s="52"/>
      <c r="C20" s="52"/>
      <c r="D20" s="102"/>
      <c r="E20" s="102"/>
      <c r="F20" s="52"/>
      <c r="G20" s="52"/>
      <c r="H20" s="52"/>
      <c r="I20" s="52"/>
    </row>
  </sheetData>
  <mergeCells count="2">
    <mergeCell ref="D18:G18"/>
    <mergeCell ref="A1:I1"/>
  </mergeCells>
  <phoneticPr fontId="0" type="noConversion"/>
  <pageMargins left="0.28999999999999998" right="0.33333333333333298" top="0.82291666666666696" bottom="0.74" header="0.25" footer="0.5"/>
  <pageSetup paperSize="9" orientation="landscape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57"/>
  <sheetViews>
    <sheetView view="pageBreakPreview" topLeftCell="A76" zoomScaleNormal="100" zoomScaleSheetLayoutView="100" zoomScalePageLayoutView="130" workbookViewId="0">
      <selection activeCell="B115" sqref="B115"/>
    </sheetView>
  </sheetViews>
  <sheetFormatPr defaultRowHeight="12.75"/>
  <cols>
    <col min="1" max="1" width="60.28515625" customWidth="1"/>
    <col min="2" max="2" width="12.140625" bestFit="1" customWidth="1"/>
    <col min="3" max="3" width="8.5703125" hidden="1" customWidth="1"/>
    <col min="4" max="4" width="11.28515625" bestFit="1" customWidth="1"/>
    <col min="5" max="5" width="12" bestFit="1" customWidth="1"/>
    <col min="6" max="6" width="9.7109375" hidden="1" customWidth="1"/>
    <col min="7" max="7" width="12" hidden="1" customWidth="1"/>
  </cols>
  <sheetData>
    <row r="1" spans="1:8" ht="21.75" customHeight="1">
      <c r="A1" s="239" t="s">
        <v>1227</v>
      </c>
      <c r="B1" s="240"/>
      <c r="C1" s="240"/>
      <c r="D1" s="240"/>
      <c r="E1" s="240"/>
      <c r="F1" s="240"/>
      <c r="G1" s="241"/>
    </row>
    <row r="2" spans="1:8" ht="15" customHeight="1">
      <c r="G2" s="44" t="s">
        <v>50</v>
      </c>
    </row>
    <row r="3" spans="1:8" ht="72">
      <c r="A3" s="65" t="s">
        <v>729</v>
      </c>
      <c r="B3" s="65" t="s">
        <v>70</v>
      </c>
      <c r="C3" s="118" t="s">
        <v>369</v>
      </c>
      <c r="D3" s="65" t="s">
        <v>59</v>
      </c>
      <c r="E3" s="65" t="s">
        <v>37</v>
      </c>
      <c r="F3" s="75" t="s">
        <v>816</v>
      </c>
      <c r="G3" s="65" t="s">
        <v>38</v>
      </c>
    </row>
    <row r="4" spans="1:8">
      <c r="A4" s="16"/>
      <c r="B4" s="16"/>
      <c r="C4" s="15"/>
      <c r="D4" s="15"/>
      <c r="E4" s="15"/>
      <c r="F4" s="53"/>
      <c r="G4" s="16"/>
    </row>
    <row r="5" spans="1:8" s="108" customFormat="1" ht="18" customHeight="1">
      <c r="A5" s="119" t="s">
        <v>1115</v>
      </c>
      <c r="B5" s="107">
        <f>SUM(B6:B41)</f>
        <v>758223000</v>
      </c>
      <c r="C5" s="107">
        <f t="shared" ref="C5:G5" si="0">SUM(C6:C41)</f>
        <v>0</v>
      </c>
      <c r="D5" s="107">
        <f t="shared" si="0"/>
        <v>30009599</v>
      </c>
      <c r="E5" s="107">
        <f t="shared" si="0"/>
        <v>788232599</v>
      </c>
      <c r="F5" s="107">
        <f t="shared" si="0"/>
        <v>0</v>
      </c>
      <c r="G5" s="107">
        <f t="shared" si="0"/>
        <v>670115572</v>
      </c>
    </row>
    <row r="6" spans="1:8">
      <c r="A6" s="100" t="s">
        <v>1116</v>
      </c>
      <c r="B6" s="105">
        <v>18185000</v>
      </c>
      <c r="C6" s="106">
        <v>0</v>
      </c>
      <c r="D6" s="106">
        <v>125428</v>
      </c>
      <c r="E6" s="105">
        <v>18310428</v>
      </c>
      <c r="F6" s="106">
        <v>0</v>
      </c>
      <c r="G6" s="105">
        <v>18128000</v>
      </c>
    </row>
    <row r="7" spans="1:8">
      <c r="A7" s="100" t="s">
        <v>1117</v>
      </c>
      <c r="B7" s="105">
        <v>1513000</v>
      </c>
      <c r="C7" s="106">
        <v>0</v>
      </c>
      <c r="D7" s="105">
        <v>2087000</v>
      </c>
      <c r="E7" s="105">
        <v>3600000</v>
      </c>
      <c r="F7" s="106">
        <v>0</v>
      </c>
      <c r="G7" s="105">
        <v>1860000</v>
      </c>
      <c r="H7" s="170"/>
    </row>
    <row r="8" spans="1:8">
      <c r="A8" s="100" t="s">
        <v>1118</v>
      </c>
      <c r="B8" s="105">
        <v>3269000</v>
      </c>
      <c r="C8" s="106">
        <v>0</v>
      </c>
      <c r="D8" s="105">
        <v>282754</v>
      </c>
      <c r="E8" s="105">
        <v>3551754</v>
      </c>
      <c r="F8" s="106">
        <v>0</v>
      </c>
      <c r="G8" s="105">
        <v>3505160</v>
      </c>
    </row>
    <row r="9" spans="1:8">
      <c r="A9" s="100" t="s">
        <v>1119</v>
      </c>
      <c r="B9" s="105">
        <v>575000</v>
      </c>
      <c r="C9" s="106">
        <v>0</v>
      </c>
      <c r="D9" s="106">
        <v>0</v>
      </c>
      <c r="E9" s="105">
        <v>575000</v>
      </c>
      <c r="F9" s="106">
        <v>0</v>
      </c>
      <c r="G9" s="105">
        <v>612000</v>
      </c>
    </row>
    <row r="10" spans="1:8">
      <c r="A10" s="100" t="s">
        <v>1120</v>
      </c>
      <c r="B10" s="105">
        <v>572000</v>
      </c>
      <c r="C10" s="106">
        <v>0</v>
      </c>
      <c r="D10" s="106">
        <v>0</v>
      </c>
      <c r="E10" s="105">
        <v>572000</v>
      </c>
      <c r="F10" s="106">
        <v>0</v>
      </c>
      <c r="G10" s="105">
        <v>565000</v>
      </c>
    </row>
    <row r="11" spans="1:8">
      <c r="A11" s="100" t="s">
        <v>1121</v>
      </c>
      <c r="B11" s="105">
        <v>1471000</v>
      </c>
      <c r="C11" s="106">
        <v>0</v>
      </c>
      <c r="D11" s="106">
        <v>0</v>
      </c>
      <c r="E11" s="105">
        <v>1471000</v>
      </c>
      <c r="F11" s="106">
        <v>0</v>
      </c>
      <c r="G11" s="105">
        <v>1451000</v>
      </c>
    </row>
    <row r="12" spans="1:8">
      <c r="A12" s="100" t="s">
        <v>168</v>
      </c>
      <c r="B12" s="105">
        <v>2526000</v>
      </c>
      <c r="C12" s="106">
        <v>0</v>
      </c>
      <c r="D12" s="106">
        <v>150000</v>
      </c>
      <c r="E12" s="105">
        <v>2676000</v>
      </c>
      <c r="F12" s="106">
        <v>0</v>
      </c>
      <c r="G12" s="105">
        <v>2483000</v>
      </c>
    </row>
    <row r="13" spans="1:8">
      <c r="A13" s="100" t="s">
        <v>1122</v>
      </c>
      <c r="B13" s="105">
        <v>1377000</v>
      </c>
      <c r="C13" s="106">
        <v>0</v>
      </c>
      <c r="D13" s="105">
        <v>23960</v>
      </c>
      <c r="E13" s="105">
        <v>1400960</v>
      </c>
      <c r="F13" s="106">
        <v>0</v>
      </c>
      <c r="G13" s="105">
        <v>1377708</v>
      </c>
    </row>
    <row r="14" spans="1:8">
      <c r="A14" s="100" t="s">
        <v>56</v>
      </c>
      <c r="B14" s="105">
        <v>9779000</v>
      </c>
      <c r="C14" s="106">
        <v>0</v>
      </c>
      <c r="D14" s="106">
        <v>0</v>
      </c>
      <c r="E14" s="105">
        <v>9779000</v>
      </c>
      <c r="F14" s="106">
        <v>0</v>
      </c>
      <c r="G14" s="105">
        <v>9328000</v>
      </c>
    </row>
    <row r="15" spans="1:8">
      <c r="A15" s="100" t="s">
        <v>1123</v>
      </c>
      <c r="B15" s="105">
        <v>10888000</v>
      </c>
      <c r="C15" s="106">
        <v>0</v>
      </c>
      <c r="D15" s="106">
        <v>0</v>
      </c>
      <c r="E15" s="105">
        <v>10888000</v>
      </c>
      <c r="F15" s="106">
        <v>0</v>
      </c>
      <c r="G15" s="105">
        <v>10187000</v>
      </c>
    </row>
    <row r="16" spans="1:8">
      <c r="A16" s="100" t="s">
        <v>60</v>
      </c>
      <c r="B16" s="105">
        <v>5400000</v>
      </c>
      <c r="C16" s="106">
        <v>0</v>
      </c>
      <c r="D16" s="106">
        <v>0</v>
      </c>
      <c r="E16" s="105">
        <v>5400000</v>
      </c>
      <c r="F16" s="106">
        <v>0</v>
      </c>
      <c r="G16" s="105">
        <v>5400000</v>
      </c>
    </row>
    <row r="17" spans="1:7">
      <c r="A17" s="100" t="s">
        <v>1197</v>
      </c>
      <c r="B17" s="105">
        <v>8366000</v>
      </c>
      <c r="C17" s="106">
        <v>0</v>
      </c>
      <c r="D17" s="105">
        <v>1690000</v>
      </c>
      <c r="E17" s="105">
        <v>10056000</v>
      </c>
      <c r="F17" s="106">
        <v>0</v>
      </c>
      <c r="G17" s="105">
        <v>9030362</v>
      </c>
    </row>
    <row r="18" spans="1:7">
      <c r="A18" s="100" t="s">
        <v>42</v>
      </c>
      <c r="B18" s="105">
        <v>28902000</v>
      </c>
      <c r="C18" s="106">
        <v>0</v>
      </c>
      <c r="D18" s="106">
        <v>0</v>
      </c>
      <c r="E18" s="105">
        <v>28902000</v>
      </c>
      <c r="F18" s="106">
        <v>0</v>
      </c>
      <c r="G18" s="105">
        <v>29249119</v>
      </c>
    </row>
    <row r="19" spans="1:7">
      <c r="A19" s="100" t="s">
        <v>1124</v>
      </c>
      <c r="B19" s="106">
        <v>0</v>
      </c>
      <c r="C19" s="106">
        <v>0</v>
      </c>
      <c r="D19" s="105">
        <v>566274</v>
      </c>
      <c r="E19" s="105">
        <v>566274</v>
      </c>
      <c r="F19" s="106">
        <v>0</v>
      </c>
      <c r="G19" s="105">
        <v>432410</v>
      </c>
    </row>
    <row r="20" spans="1:7">
      <c r="A20" s="100" t="s">
        <v>370</v>
      </c>
      <c r="B20" s="105">
        <v>9801000</v>
      </c>
      <c r="C20" s="106">
        <v>0</v>
      </c>
      <c r="D20" s="105">
        <v>462072</v>
      </c>
      <c r="E20" s="105">
        <v>10263072</v>
      </c>
      <c r="F20" s="106">
        <v>0</v>
      </c>
      <c r="G20" s="105">
        <v>10870434</v>
      </c>
    </row>
    <row r="21" spans="1:7" s="108" customFormat="1" ht="18" customHeight="1">
      <c r="A21" s="100" t="s">
        <v>1125</v>
      </c>
      <c r="B21" s="105">
        <v>5000000</v>
      </c>
      <c r="C21" s="106">
        <v>0</v>
      </c>
      <c r="D21" s="106">
        <v>211718</v>
      </c>
      <c r="E21" s="105">
        <v>5211718</v>
      </c>
      <c r="F21" s="106">
        <v>0</v>
      </c>
      <c r="G21" s="105">
        <v>5000000</v>
      </c>
    </row>
    <row r="22" spans="1:7">
      <c r="A22" s="100" t="s">
        <v>1126</v>
      </c>
      <c r="B22" s="105">
        <v>1739000</v>
      </c>
      <c r="C22" s="106">
        <v>0</v>
      </c>
      <c r="D22" s="106">
        <v>477472</v>
      </c>
      <c r="E22" s="105">
        <v>2216472</v>
      </c>
      <c r="F22" s="106">
        <v>0</v>
      </c>
      <c r="G22" s="105">
        <v>1802000</v>
      </c>
    </row>
    <row r="23" spans="1:7">
      <c r="A23" s="100" t="s">
        <v>47</v>
      </c>
      <c r="B23" s="105">
        <v>6491000</v>
      </c>
      <c r="C23" s="106">
        <v>0</v>
      </c>
      <c r="D23" s="106">
        <v>0</v>
      </c>
      <c r="E23" s="105">
        <v>6491000</v>
      </c>
      <c r="F23" s="106">
        <v>0</v>
      </c>
      <c r="G23" s="105">
        <v>6398000</v>
      </c>
    </row>
    <row r="24" spans="1:7">
      <c r="A24" s="100" t="s">
        <v>1127</v>
      </c>
      <c r="B24" s="105">
        <v>12673000</v>
      </c>
      <c r="C24" s="106">
        <v>0</v>
      </c>
      <c r="D24" s="106" t="s">
        <v>171</v>
      </c>
      <c r="E24" s="105">
        <v>12673000</v>
      </c>
      <c r="F24" s="106"/>
      <c r="G24" s="105">
        <v>12375000</v>
      </c>
    </row>
    <row r="25" spans="1:7">
      <c r="A25" s="100" t="s">
        <v>52</v>
      </c>
      <c r="B25" s="105">
        <v>8220000</v>
      </c>
      <c r="C25" s="106">
        <v>0</v>
      </c>
      <c r="D25" s="106">
        <v>212550</v>
      </c>
      <c r="E25" s="105">
        <v>8432550</v>
      </c>
      <c r="F25" s="106">
        <v>0</v>
      </c>
      <c r="G25" s="105">
        <v>8215000</v>
      </c>
    </row>
    <row r="26" spans="1:7">
      <c r="A26" s="100" t="s">
        <v>890</v>
      </c>
      <c r="B26" s="105">
        <v>1052000</v>
      </c>
      <c r="C26" s="106">
        <v>0</v>
      </c>
      <c r="D26" s="105">
        <v>253000</v>
      </c>
      <c r="E26" s="105">
        <v>1305000</v>
      </c>
      <c r="F26" s="106">
        <v>0</v>
      </c>
      <c r="G26" s="105">
        <v>1052438</v>
      </c>
    </row>
    <row r="27" spans="1:7">
      <c r="A27" s="100" t="s">
        <v>1128</v>
      </c>
      <c r="B27" s="105">
        <v>861000</v>
      </c>
      <c r="C27" s="106">
        <v>0</v>
      </c>
      <c r="D27" s="106">
        <v>0</v>
      </c>
      <c r="E27" s="105">
        <v>861000</v>
      </c>
      <c r="F27" s="106">
        <v>0</v>
      </c>
      <c r="G27" s="105">
        <v>868000</v>
      </c>
    </row>
    <row r="28" spans="1:7">
      <c r="A28" s="100" t="s">
        <v>1129</v>
      </c>
      <c r="B28" s="105">
        <v>1753000</v>
      </c>
      <c r="C28" s="106">
        <v>0</v>
      </c>
      <c r="D28" s="105">
        <v>475352</v>
      </c>
      <c r="E28" s="105">
        <v>2228352</v>
      </c>
      <c r="F28" s="106">
        <v>0</v>
      </c>
      <c r="G28" s="105">
        <v>2215782</v>
      </c>
    </row>
    <row r="29" spans="1:7">
      <c r="A29" s="100" t="s">
        <v>986</v>
      </c>
      <c r="B29" s="105">
        <v>1291000</v>
      </c>
      <c r="C29" s="106">
        <v>0</v>
      </c>
      <c r="D29" s="106">
        <v>0</v>
      </c>
      <c r="E29" s="105">
        <v>1291000</v>
      </c>
      <c r="F29" s="106">
        <v>0</v>
      </c>
      <c r="G29" s="105">
        <v>1302000</v>
      </c>
    </row>
    <row r="30" spans="1:7">
      <c r="A30" s="100" t="s">
        <v>1130</v>
      </c>
      <c r="B30" s="105">
        <v>4120000</v>
      </c>
      <c r="C30" s="106">
        <v>0</v>
      </c>
      <c r="D30" s="105">
        <v>414557</v>
      </c>
      <c r="E30" s="105">
        <v>4534557</v>
      </c>
      <c r="F30" s="106">
        <v>0</v>
      </c>
      <c r="G30" s="105">
        <v>4512901</v>
      </c>
    </row>
    <row r="31" spans="1:7">
      <c r="A31" s="100" t="s">
        <v>57</v>
      </c>
      <c r="B31" s="105">
        <v>3149000</v>
      </c>
      <c r="C31" s="106">
        <v>0</v>
      </c>
      <c r="D31" s="106">
        <v>0</v>
      </c>
      <c r="E31" s="105">
        <v>3149000</v>
      </c>
      <c r="F31" s="106">
        <v>0</v>
      </c>
      <c r="G31" s="105">
        <v>3162000</v>
      </c>
    </row>
    <row r="32" spans="1:7" s="108" customFormat="1" ht="18" customHeight="1">
      <c r="A32" s="100" t="s">
        <v>54</v>
      </c>
      <c r="B32" s="105">
        <v>2734000</v>
      </c>
      <c r="C32" s="106">
        <v>0</v>
      </c>
      <c r="D32" s="106">
        <v>0</v>
      </c>
      <c r="E32" s="105">
        <v>2734000</v>
      </c>
      <c r="F32" s="106">
        <v>0</v>
      </c>
      <c r="G32" s="105">
        <v>2761000</v>
      </c>
    </row>
    <row r="33" spans="1:7">
      <c r="A33" s="100" t="s">
        <v>1131</v>
      </c>
      <c r="B33" s="105">
        <v>2734000</v>
      </c>
      <c r="C33" s="106">
        <v>0</v>
      </c>
      <c r="D33" s="106">
        <v>0</v>
      </c>
      <c r="E33" s="105">
        <v>2734000</v>
      </c>
      <c r="F33" s="106">
        <v>0</v>
      </c>
      <c r="G33" s="105">
        <v>2761000</v>
      </c>
    </row>
    <row r="34" spans="1:7">
      <c r="A34" s="100" t="s">
        <v>1132</v>
      </c>
      <c r="B34" s="105">
        <v>76000</v>
      </c>
      <c r="C34" s="106">
        <v>0</v>
      </c>
      <c r="D34" s="106">
        <v>0</v>
      </c>
      <c r="E34" s="105">
        <v>76000</v>
      </c>
      <c r="F34" s="106">
        <v>0</v>
      </c>
      <c r="G34" s="105">
        <v>76000</v>
      </c>
    </row>
    <row r="35" spans="1:7">
      <c r="A35" s="100" t="s">
        <v>1133</v>
      </c>
      <c r="B35" s="105">
        <v>553000000</v>
      </c>
      <c r="C35" s="106">
        <v>0</v>
      </c>
      <c r="D35" s="105">
        <v>49535627</v>
      </c>
      <c r="E35" s="105">
        <v>602535627</v>
      </c>
      <c r="F35" s="106">
        <v>0</v>
      </c>
      <c r="G35" s="105">
        <v>479218130</v>
      </c>
    </row>
    <row r="36" spans="1:7">
      <c r="A36" s="100" t="s">
        <v>372</v>
      </c>
      <c r="B36" s="105">
        <v>541000</v>
      </c>
      <c r="C36" s="106">
        <v>0</v>
      </c>
      <c r="D36" s="106">
        <v>0</v>
      </c>
      <c r="E36" s="105">
        <v>541000</v>
      </c>
      <c r="F36" s="106">
        <v>0</v>
      </c>
      <c r="G36" s="105">
        <v>541000</v>
      </c>
    </row>
    <row r="37" spans="1:7" s="108" customFormat="1" ht="18" customHeight="1">
      <c r="A37" s="100" t="s">
        <v>1134</v>
      </c>
      <c r="B37" s="105">
        <v>2656000</v>
      </c>
      <c r="C37" s="106">
        <v>0</v>
      </c>
      <c r="D37" s="106">
        <v>0</v>
      </c>
      <c r="E37" s="105">
        <v>2656000</v>
      </c>
      <c r="F37" s="106">
        <v>0</v>
      </c>
      <c r="G37" s="105">
        <v>2656000</v>
      </c>
    </row>
    <row r="38" spans="1:7">
      <c r="A38" s="100" t="s">
        <v>814</v>
      </c>
      <c r="B38" s="105">
        <v>14000000</v>
      </c>
      <c r="C38" s="106">
        <v>0</v>
      </c>
      <c r="D38" s="105">
        <v>2994185</v>
      </c>
      <c r="E38" s="105">
        <v>16994185</v>
      </c>
      <c r="F38" s="106">
        <v>0</v>
      </c>
      <c r="G38" s="105">
        <v>15300000</v>
      </c>
    </row>
    <row r="39" spans="1:7">
      <c r="A39" s="100" t="s">
        <v>1135</v>
      </c>
      <c r="B39" s="105">
        <v>31509000</v>
      </c>
      <c r="C39" s="106"/>
      <c r="D39" s="105">
        <v>-31509000</v>
      </c>
      <c r="E39" s="106">
        <v>0</v>
      </c>
      <c r="F39" s="106"/>
      <c r="G39" s="105"/>
    </row>
    <row r="40" spans="1:7">
      <c r="A40" s="100" t="s">
        <v>1228</v>
      </c>
      <c r="B40" s="106">
        <v>0</v>
      </c>
      <c r="C40" s="106"/>
      <c r="D40" s="105">
        <v>1556650</v>
      </c>
      <c r="E40" s="105">
        <v>1556650</v>
      </c>
      <c r="F40" s="106"/>
      <c r="G40" s="105"/>
    </row>
    <row r="41" spans="1:7">
      <c r="A41" s="100" t="s">
        <v>1229</v>
      </c>
      <c r="B41" s="105">
        <v>2000000</v>
      </c>
      <c r="C41" s="106">
        <v>0</v>
      </c>
      <c r="D41" s="106">
        <v>0</v>
      </c>
      <c r="E41" s="105">
        <v>2000000</v>
      </c>
      <c r="F41" s="106">
        <v>0</v>
      </c>
      <c r="G41" s="105">
        <v>15420128</v>
      </c>
    </row>
    <row r="42" spans="1:7">
      <c r="A42" s="198" t="s">
        <v>1136</v>
      </c>
      <c r="B42" s="200">
        <f>SUM(B43:B45)</f>
        <v>522457000</v>
      </c>
      <c r="C42" s="199">
        <f t="shared" ref="C42:G42" si="1">SUM(C43:C45)</f>
        <v>0</v>
      </c>
      <c r="D42" s="201">
        <f t="shared" si="1"/>
        <v>4500000</v>
      </c>
      <c r="E42" s="200">
        <f>SUM(E43:E45)</f>
        <v>526957000</v>
      </c>
      <c r="F42" s="199">
        <f t="shared" si="1"/>
        <v>0</v>
      </c>
      <c r="G42" s="200">
        <f t="shared" si="1"/>
        <v>522457000</v>
      </c>
    </row>
    <row r="43" spans="1:7">
      <c r="A43" s="100" t="s">
        <v>1189</v>
      </c>
      <c r="B43" s="105">
        <v>482050000</v>
      </c>
      <c r="C43" s="106">
        <v>0</v>
      </c>
      <c r="D43" s="106">
        <v>4500000</v>
      </c>
      <c r="E43" s="105">
        <v>486550000</v>
      </c>
      <c r="F43" s="106">
        <v>0</v>
      </c>
      <c r="G43" s="105">
        <v>482050000</v>
      </c>
    </row>
    <row r="44" spans="1:7">
      <c r="A44" s="100" t="s">
        <v>1137</v>
      </c>
      <c r="B44" s="105">
        <v>284000</v>
      </c>
      <c r="C44" s="106">
        <v>0</v>
      </c>
      <c r="D44" s="106">
        <v>0</v>
      </c>
      <c r="E44" s="105">
        <v>284000</v>
      </c>
      <c r="F44" s="106">
        <v>0</v>
      </c>
      <c r="G44" s="105">
        <v>284000</v>
      </c>
    </row>
    <row r="45" spans="1:7" s="108" customFormat="1" ht="18" customHeight="1">
      <c r="A45" s="100" t="s">
        <v>48</v>
      </c>
      <c r="B45" s="105">
        <v>40123000</v>
      </c>
      <c r="C45" s="106">
        <v>0</v>
      </c>
      <c r="D45" s="106">
        <v>0</v>
      </c>
      <c r="E45" s="105">
        <v>40123000</v>
      </c>
      <c r="F45" s="106">
        <v>0</v>
      </c>
      <c r="G45" s="105">
        <v>40123000</v>
      </c>
    </row>
    <row r="46" spans="1:7" ht="23.25" customHeight="1">
      <c r="A46" s="198" t="s">
        <v>1138</v>
      </c>
      <c r="B46" s="200">
        <f>SUM(B47:B54)</f>
        <v>441394000</v>
      </c>
      <c r="C46" s="199">
        <f t="shared" ref="C46:G46" si="2">SUM(C47:C54)</f>
        <v>0</v>
      </c>
      <c r="D46" s="200">
        <f t="shared" si="2"/>
        <v>4977674</v>
      </c>
      <c r="E46" s="200">
        <f t="shared" si="2"/>
        <v>446371674</v>
      </c>
      <c r="F46" s="199">
        <f t="shared" si="2"/>
        <v>0</v>
      </c>
      <c r="G46" s="200">
        <f t="shared" si="2"/>
        <v>449076875</v>
      </c>
    </row>
    <row r="47" spans="1:7">
      <c r="A47" s="100" t="s">
        <v>40</v>
      </c>
      <c r="B47" s="105">
        <v>352256000</v>
      </c>
      <c r="C47" s="106">
        <v>0</v>
      </c>
      <c r="D47" s="106">
        <v>3131546</v>
      </c>
      <c r="E47" s="105">
        <v>355387546</v>
      </c>
      <c r="F47" s="106">
        <v>0</v>
      </c>
      <c r="G47" s="105">
        <v>352756000</v>
      </c>
    </row>
    <row r="48" spans="1:7">
      <c r="A48" s="100" t="s">
        <v>1139</v>
      </c>
      <c r="B48" s="105">
        <v>4421000</v>
      </c>
      <c r="C48" s="106">
        <v>0</v>
      </c>
      <c r="D48" s="106">
        <v>0</v>
      </c>
      <c r="E48" s="105">
        <v>4421000</v>
      </c>
      <c r="F48" s="106">
        <v>0</v>
      </c>
      <c r="G48" s="105">
        <v>4421000</v>
      </c>
    </row>
    <row r="49" spans="1:7">
      <c r="A49" s="100" t="s">
        <v>41</v>
      </c>
      <c r="B49" s="105">
        <v>34116000</v>
      </c>
      <c r="C49" s="106">
        <v>0</v>
      </c>
      <c r="D49" s="106">
        <v>1646128</v>
      </c>
      <c r="E49" s="105">
        <v>35762128</v>
      </c>
      <c r="F49" s="106">
        <v>0</v>
      </c>
      <c r="G49" s="105">
        <v>41616000</v>
      </c>
    </row>
    <row r="50" spans="1:7">
      <c r="A50" s="100" t="s">
        <v>170</v>
      </c>
      <c r="B50" s="105">
        <v>20303000</v>
      </c>
      <c r="C50" s="106">
        <v>0</v>
      </c>
      <c r="D50" s="106">
        <v>0</v>
      </c>
      <c r="E50" s="105">
        <v>20303000</v>
      </c>
      <c r="F50" s="106">
        <v>0</v>
      </c>
      <c r="G50" s="105">
        <v>19957000</v>
      </c>
    </row>
    <row r="51" spans="1:7">
      <c r="A51" s="100" t="s">
        <v>735</v>
      </c>
      <c r="B51" s="105">
        <v>12727000</v>
      </c>
      <c r="C51" s="106">
        <v>0</v>
      </c>
      <c r="D51" s="106">
        <v>200000</v>
      </c>
      <c r="E51" s="105">
        <v>12927000</v>
      </c>
      <c r="F51" s="106">
        <v>0</v>
      </c>
      <c r="G51" s="105">
        <v>12851000</v>
      </c>
    </row>
    <row r="52" spans="1:7" s="108" customFormat="1">
      <c r="A52" s="100" t="s">
        <v>1140</v>
      </c>
      <c r="B52" s="105">
        <v>11832000</v>
      </c>
      <c r="C52" s="106">
        <v>0</v>
      </c>
      <c r="D52" s="106">
        <v>0</v>
      </c>
      <c r="E52" s="105">
        <v>11832000</v>
      </c>
      <c r="F52" s="106">
        <v>0</v>
      </c>
      <c r="G52" s="105">
        <v>11686851</v>
      </c>
    </row>
    <row r="53" spans="1:7">
      <c r="A53" s="100" t="s">
        <v>1141</v>
      </c>
      <c r="B53" s="105">
        <v>3448000</v>
      </c>
      <c r="C53" s="106">
        <v>0</v>
      </c>
      <c r="D53" s="106">
        <v>0</v>
      </c>
      <c r="E53" s="105">
        <v>3448000</v>
      </c>
      <c r="F53" s="106">
        <v>0</v>
      </c>
      <c r="G53" s="105">
        <v>3498024</v>
      </c>
    </row>
    <row r="54" spans="1:7">
      <c r="A54" s="100" t="s">
        <v>1142</v>
      </c>
      <c r="B54" s="105">
        <v>2291000</v>
      </c>
      <c r="C54" s="106">
        <v>0</v>
      </c>
      <c r="D54" s="106">
        <v>0</v>
      </c>
      <c r="E54" s="105">
        <v>2291000</v>
      </c>
      <c r="F54" s="106">
        <v>0</v>
      </c>
      <c r="G54" s="105">
        <v>2291000</v>
      </c>
    </row>
    <row r="55" spans="1:7">
      <c r="A55" s="198" t="s">
        <v>1143</v>
      </c>
      <c r="B55" s="200">
        <f t="shared" ref="B55:G55" si="3">SUM(B56:B71)</f>
        <v>319676000</v>
      </c>
      <c r="C55" s="199">
        <f t="shared" si="3"/>
        <v>0</v>
      </c>
      <c r="D55" s="200">
        <f t="shared" si="3"/>
        <v>2500351</v>
      </c>
      <c r="E55" s="200">
        <f t="shared" si="3"/>
        <v>322176351</v>
      </c>
      <c r="F55" s="199">
        <f t="shared" si="3"/>
        <v>0</v>
      </c>
      <c r="G55" s="200">
        <f t="shared" si="3"/>
        <v>359171487</v>
      </c>
    </row>
    <row r="56" spans="1:7">
      <c r="A56" s="100" t="s">
        <v>58</v>
      </c>
      <c r="B56" s="105">
        <v>5439000</v>
      </c>
      <c r="C56" s="106">
        <v>0</v>
      </c>
      <c r="D56" s="106">
        <v>244000</v>
      </c>
      <c r="E56" s="105">
        <v>5683000</v>
      </c>
      <c r="F56" s="106">
        <v>0</v>
      </c>
      <c r="G56" s="105">
        <v>5683000</v>
      </c>
    </row>
    <row r="57" spans="1:7">
      <c r="A57" s="100" t="s">
        <v>1144</v>
      </c>
      <c r="B57" s="105">
        <v>11650000</v>
      </c>
      <c r="C57" s="106">
        <v>0</v>
      </c>
      <c r="D57" s="106">
        <v>816401</v>
      </c>
      <c r="E57" s="105">
        <v>12466401</v>
      </c>
      <c r="F57" s="106">
        <v>0</v>
      </c>
      <c r="G57" s="105">
        <v>11581665</v>
      </c>
    </row>
    <row r="58" spans="1:7">
      <c r="A58" s="100" t="s">
        <v>1145</v>
      </c>
      <c r="B58" s="105">
        <v>16265000</v>
      </c>
      <c r="C58" s="106">
        <v>0</v>
      </c>
      <c r="D58" s="106">
        <v>0</v>
      </c>
      <c r="E58" s="105">
        <v>16265000</v>
      </c>
      <c r="F58" s="106">
        <v>0</v>
      </c>
      <c r="G58" s="105">
        <v>16025000</v>
      </c>
    </row>
    <row r="59" spans="1:7">
      <c r="A59" s="100" t="s">
        <v>1146</v>
      </c>
      <c r="B59" s="105">
        <v>8812000</v>
      </c>
      <c r="C59" s="106">
        <v>0</v>
      </c>
      <c r="D59" s="106">
        <v>0</v>
      </c>
      <c r="E59" s="106">
        <v>8812000</v>
      </c>
      <c r="F59" s="106">
        <v>0</v>
      </c>
      <c r="G59" s="106">
        <v>8864000</v>
      </c>
    </row>
    <row r="60" spans="1:7">
      <c r="A60" s="100" t="s">
        <v>913</v>
      </c>
      <c r="B60" s="105">
        <v>182000</v>
      </c>
      <c r="C60" s="106">
        <v>0</v>
      </c>
      <c r="D60" s="105">
        <v>47000</v>
      </c>
      <c r="E60" s="105">
        <v>229000</v>
      </c>
      <c r="F60" s="106">
        <v>0</v>
      </c>
      <c r="G60" s="105">
        <v>226000</v>
      </c>
    </row>
    <row r="61" spans="1:7">
      <c r="A61" s="100" t="s">
        <v>45</v>
      </c>
      <c r="B61" s="105">
        <v>2162000</v>
      </c>
      <c r="C61" s="106">
        <v>0</v>
      </c>
      <c r="D61" s="106">
        <v>0</v>
      </c>
      <c r="E61" s="105">
        <v>2162000</v>
      </c>
      <c r="F61" s="106">
        <v>0</v>
      </c>
      <c r="G61" s="105">
        <v>2223530</v>
      </c>
    </row>
    <row r="62" spans="1:7">
      <c r="A62" s="100" t="s">
        <v>1147</v>
      </c>
      <c r="B62" s="105">
        <v>252000</v>
      </c>
      <c r="C62" s="106">
        <v>0</v>
      </c>
      <c r="D62" s="106">
        <v>0</v>
      </c>
      <c r="E62" s="105">
        <v>252000</v>
      </c>
      <c r="F62" s="106">
        <v>0</v>
      </c>
      <c r="G62" s="105">
        <v>249000</v>
      </c>
    </row>
    <row r="63" spans="1:7">
      <c r="A63" s="100" t="s">
        <v>1230</v>
      </c>
      <c r="B63" s="105">
        <v>188745000</v>
      </c>
      <c r="C63" s="106">
        <v>0</v>
      </c>
      <c r="D63" s="106">
        <v>0</v>
      </c>
      <c r="E63" s="105">
        <v>188745000</v>
      </c>
      <c r="F63" s="106">
        <v>0</v>
      </c>
      <c r="G63" s="105">
        <v>229635000</v>
      </c>
    </row>
    <row r="64" spans="1:7">
      <c r="A64" s="100" t="s">
        <v>1148</v>
      </c>
      <c r="B64" s="105">
        <v>43498000</v>
      </c>
      <c r="C64" s="106">
        <v>0</v>
      </c>
      <c r="D64" s="106">
        <v>1392950</v>
      </c>
      <c r="E64" s="105">
        <v>44890950</v>
      </c>
      <c r="F64" s="106">
        <v>0</v>
      </c>
      <c r="G64" s="105">
        <v>45623458</v>
      </c>
    </row>
    <row r="65" spans="1:7">
      <c r="A65" s="100" t="s">
        <v>1149</v>
      </c>
      <c r="B65" s="105">
        <v>32979000</v>
      </c>
      <c r="C65" s="106">
        <v>0</v>
      </c>
      <c r="D65" s="106">
        <v>0</v>
      </c>
      <c r="E65" s="105">
        <v>32979000</v>
      </c>
      <c r="F65" s="106">
        <v>0</v>
      </c>
      <c r="G65" s="105">
        <v>32694834</v>
      </c>
    </row>
    <row r="66" spans="1:7">
      <c r="A66" s="100" t="s">
        <v>1150</v>
      </c>
      <c r="B66" s="105">
        <v>3121000</v>
      </c>
      <c r="C66" s="106">
        <v>0</v>
      </c>
      <c r="D66" s="106">
        <v>0</v>
      </c>
      <c r="E66" s="105">
        <v>3121000</v>
      </c>
      <c r="F66" s="106">
        <v>0</v>
      </c>
      <c r="G66" s="105">
        <v>551000</v>
      </c>
    </row>
    <row r="67" spans="1:7">
      <c r="A67" s="100" t="s">
        <v>1151</v>
      </c>
      <c r="B67" s="105">
        <v>1787000</v>
      </c>
      <c r="C67" s="106">
        <v>0</v>
      </c>
      <c r="D67" s="106">
        <v>0</v>
      </c>
      <c r="E67" s="105">
        <v>1787000</v>
      </c>
      <c r="F67" s="106">
        <v>0</v>
      </c>
      <c r="G67" s="105">
        <v>1771000</v>
      </c>
    </row>
    <row r="68" spans="1:7">
      <c r="A68" s="100" t="s">
        <v>1152</v>
      </c>
      <c r="B68" s="105">
        <v>1290000</v>
      </c>
      <c r="C68" s="106">
        <v>0</v>
      </c>
      <c r="D68" s="106">
        <v>0</v>
      </c>
      <c r="E68" s="105">
        <v>1290000</v>
      </c>
      <c r="F68" s="106">
        <v>0</v>
      </c>
      <c r="G68" s="105">
        <v>1300000</v>
      </c>
    </row>
    <row r="69" spans="1:7">
      <c r="A69" s="100" t="s">
        <v>1153</v>
      </c>
      <c r="B69" s="105">
        <v>3000000</v>
      </c>
      <c r="C69" s="106">
        <v>0</v>
      </c>
      <c r="D69" s="106">
        <v>0</v>
      </c>
      <c r="E69" s="105">
        <v>3000000</v>
      </c>
      <c r="F69" s="106">
        <v>0</v>
      </c>
      <c r="G69" s="105">
        <v>2000000</v>
      </c>
    </row>
    <row r="70" spans="1:7">
      <c r="A70" s="100" t="s">
        <v>1154</v>
      </c>
      <c r="B70" s="105">
        <v>244000</v>
      </c>
      <c r="C70" s="106">
        <v>0</v>
      </c>
      <c r="D70" s="106">
        <v>0</v>
      </c>
      <c r="E70" s="105">
        <v>244000</v>
      </c>
      <c r="F70" s="106">
        <v>0</v>
      </c>
      <c r="G70" s="105">
        <v>244000</v>
      </c>
    </row>
    <row r="71" spans="1:7">
      <c r="A71" s="100" t="s">
        <v>1155</v>
      </c>
      <c r="B71" s="105">
        <v>250000</v>
      </c>
      <c r="C71" s="106">
        <v>0</v>
      </c>
      <c r="D71" s="106">
        <v>0</v>
      </c>
      <c r="E71" s="105">
        <v>250000</v>
      </c>
      <c r="F71" s="106">
        <v>0</v>
      </c>
      <c r="G71" s="105">
        <v>500000</v>
      </c>
    </row>
    <row r="72" spans="1:7">
      <c r="A72" s="198" t="s">
        <v>1156</v>
      </c>
      <c r="B72" s="200">
        <f>SUM(B73)</f>
        <v>6152000</v>
      </c>
      <c r="C72" s="199">
        <f t="shared" ref="C72:G72" si="4">SUM(C73)</f>
        <v>0</v>
      </c>
      <c r="D72" s="201">
        <f t="shared" si="4"/>
        <v>0</v>
      </c>
      <c r="E72" s="200">
        <f t="shared" si="4"/>
        <v>6152000</v>
      </c>
      <c r="F72" s="199">
        <f t="shared" si="4"/>
        <v>0</v>
      </c>
      <c r="G72" s="200">
        <f t="shared" si="4"/>
        <v>6078000</v>
      </c>
    </row>
    <row r="73" spans="1:7">
      <c r="A73" s="100" t="s">
        <v>1157</v>
      </c>
      <c r="B73" s="105">
        <v>6152000</v>
      </c>
      <c r="C73" s="106">
        <v>0</v>
      </c>
      <c r="D73" s="106">
        <v>0</v>
      </c>
      <c r="E73" s="105">
        <v>6152000</v>
      </c>
      <c r="F73" s="106">
        <v>0</v>
      </c>
      <c r="G73" s="105">
        <v>6078000</v>
      </c>
    </row>
    <row r="74" spans="1:7">
      <c r="A74" s="198" t="s">
        <v>1158</v>
      </c>
      <c r="B74" s="200">
        <f>SUM(B75:B78)</f>
        <v>15312000</v>
      </c>
      <c r="C74" s="200">
        <f t="shared" ref="C74:E74" si="5">SUM(C75:C78)</f>
        <v>0</v>
      </c>
      <c r="D74" s="200">
        <f t="shared" si="5"/>
        <v>3760837</v>
      </c>
      <c r="E74" s="200">
        <f t="shared" si="5"/>
        <v>19072837</v>
      </c>
      <c r="F74" s="199">
        <f t="shared" ref="F74:G74" si="6">SUM(F75:F77)</f>
        <v>0</v>
      </c>
      <c r="G74" s="200">
        <f t="shared" si="6"/>
        <v>16346611</v>
      </c>
    </row>
    <row r="75" spans="1:7">
      <c r="A75" s="100" t="s">
        <v>169</v>
      </c>
      <c r="B75" s="105">
        <v>4902000</v>
      </c>
      <c r="C75" s="106">
        <v>0</v>
      </c>
      <c r="D75" s="106">
        <v>586000</v>
      </c>
      <c r="E75" s="105">
        <v>5488000</v>
      </c>
      <c r="F75" s="106">
        <v>0</v>
      </c>
      <c r="G75" s="105">
        <v>5400561</v>
      </c>
    </row>
    <row r="76" spans="1:7">
      <c r="A76" s="100" t="s">
        <v>1159</v>
      </c>
      <c r="B76" s="105">
        <v>9798000</v>
      </c>
      <c r="C76" s="106">
        <v>0</v>
      </c>
      <c r="D76" s="106">
        <v>-798663</v>
      </c>
      <c r="E76" s="105">
        <v>8999337</v>
      </c>
      <c r="F76" s="106">
        <v>0</v>
      </c>
      <c r="G76" s="105">
        <v>10334050</v>
      </c>
    </row>
    <row r="77" spans="1:7">
      <c r="A77" s="100" t="s">
        <v>1213</v>
      </c>
      <c r="B77" s="106">
        <v>0</v>
      </c>
      <c r="C77" s="106">
        <v>0</v>
      </c>
      <c r="D77" s="106">
        <v>3973500</v>
      </c>
      <c r="E77" s="105">
        <v>3973500</v>
      </c>
      <c r="F77" s="106">
        <v>0</v>
      </c>
      <c r="G77" s="105">
        <v>612000</v>
      </c>
    </row>
    <row r="78" spans="1:7">
      <c r="A78" s="100" t="s">
        <v>1160</v>
      </c>
      <c r="B78" s="105">
        <v>612000</v>
      </c>
      <c r="C78" s="106"/>
      <c r="D78" s="106">
        <v>0</v>
      </c>
      <c r="E78" s="105">
        <v>612000</v>
      </c>
      <c r="F78" s="106"/>
      <c r="G78" s="105"/>
    </row>
    <row r="79" spans="1:7">
      <c r="A79" s="198" t="s">
        <v>1161</v>
      </c>
      <c r="B79" s="200">
        <f>SUM(B80:B85)</f>
        <v>323099000</v>
      </c>
      <c r="C79" s="199">
        <f t="shared" ref="C79:G79" si="7">SUM(C80:C85)</f>
        <v>0</v>
      </c>
      <c r="D79" s="200">
        <f t="shared" si="7"/>
        <v>15627884</v>
      </c>
      <c r="E79" s="200">
        <f t="shared" si="7"/>
        <v>338726884</v>
      </c>
      <c r="F79" s="199">
        <f t="shared" si="7"/>
        <v>0</v>
      </c>
      <c r="G79" s="200">
        <f t="shared" si="7"/>
        <v>320358000</v>
      </c>
    </row>
    <row r="80" spans="1:7">
      <c r="A80" s="100" t="s">
        <v>1162</v>
      </c>
      <c r="B80" s="105">
        <v>495000</v>
      </c>
      <c r="C80" s="106">
        <v>0</v>
      </c>
      <c r="D80" s="106">
        <v>250000</v>
      </c>
      <c r="E80" s="105">
        <v>745000</v>
      </c>
      <c r="F80" s="106">
        <v>0</v>
      </c>
      <c r="G80" s="105">
        <v>493000</v>
      </c>
    </row>
    <row r="81" spans="1:7">
      <c r="A81" s="100" t="s">
        <v>44</v>
      </c>
      <c r="B81" s="105">
        <v>244655000</v>
      </c>
      <c r="C81" s="106">
        <v>0</v>
      </c>
      <c r="D81" s="106">
        <v>10000000</v>
      </c>
      <c r="E81" s="105">
        <v>254655000</v>
      </c>
      <c r="F81" s="106">
        <v>0</v>
      </c>
      <c r="G81" s="105">
        <v>256937000</v>
      </c>
    </row>
    <row r="82" spans="1:7">
      <c r="A82" s="100" t="s">
        <v>914</v>
      </c>
      <c r="B82" s="105">
        <v>2383000</v>
      </c>
      <c r="C82" s="106">
        <v>0</v>
      </c>
      <c r="D82" s="106">
        <v>109430</v>
      </c>
      <c r="E82" s="105">
        <v>2492430</v>
      </c>
      <c r="F82" s="106">
        <v>0</v>
      </c>
      <c r="G82" s="105">
        <v>2362000</v>
      </c>
    </row>
    <row r="83" spans="1:7">
      <c r="A83" s="100" t="s">
        <v>1231</v>
      </c>
      <c r="B83" s="105">
        <v>35930000</v>
      </c>
      <c r="C83" s="106">
        <v>0</v>
      </c>
      <c r="D83" s="106">
        <v>268454</v>
      </c>
      <c r="E83" s="105">
        <v>36198454</v>
      </c>
      <c r="F83" s="106">
        <v>0</v>
      </c>
      <c r="G83" s="105">
        <v>35930000</v>
      </c>
    </row>
    <row r="84" spans="1:7">
      <c r="A84" s="100" t="s">
        <v>1232</v>
      </c>
      <c r="B84" s="105">
        <v>14636000</v>
      </c>
      <c r="C84" s="106">
        <v>0</v>
      </c>
      <c r="D84" s="106">
        <v>5000000</v>
      </c>
      <c r="E84" s="105">
        <v>19636000</v>
      </c>
      <c r="F84" s="106">
        <v>0</v>
      </c>
      <c r="G84" s="105">
        <v>14636000</v>
      </c>
    </row>
    <row r="85" spans="1:7">
      <c r="A85" s="100" t="s">
        <v>1233</v>
      </c>
      <c r="B85" s="105">
        <v>25000000</v>
      </c>
      <c r="C85" s="106">
        <v>0</v>
      </c>
      <c r="D85" s="106">
        <v>0</v>
      </c>
      <c r="E85" s="105">
        <v>25000000</v>
      </c>
      <c r="F85" s="106">
        <v>0</v>
      </c>
      <c r="G85" s="105">
        <v>10000000</v>
      </c>
    </row>
    <row r="86" spans="1:7">
      <c r="A86" s="198" t="s">
        <v>1163</v>
      </c>
      <c r="B86" s="200">
        <f>SUM(B87:B95)</f>
        <v>50217000</v>
      </c>
      <c r="C86" s="199">
        <f t="shared" ref="C86:G86" si="8">SUM(C87:C95)</f>
        <v>0</v>
      </c>
      <c r="D86" s="200">
        <f t="shared" si="8"/>
        <v>7298688</v>
      </c>
      <c r="E86" s="200">
        <f t="shared" si="8"/>
        <v>57515688</v>
      </c>
      <c r="F86" s="199">
        <f t="shared" si="8"/>
        <v>0</v>
      </c>
      <c r="G86" s="200">
        <f t="shared" si="8"/>
        <v>54423265</v>
      </c>
    </row>
    <row r="87" spans="1:7">
      <c r="A87" s="100" t="s">
        <v>1164</v>
      </c>
      <c r="B87" s="105">
        <v>10956000</v>
      </c>
      <c r="C87" s="106">
        <v>0</v>
      </c>
      <c r="D87" s="106">
        <v>1859282</v>
      </c>
      <c r="E87" s="105">
        <v>12815282</v>
      </c>
      <c r="F87" s="106">
        <v>0</v>
      </c>
      <c r="G87" s="105">
        <v>12369000</v>
      </c>
    </row>
    <row r="88" spans="1:7">
      <c r="A88" s="100" t="s">
        <v>1165</v>
      </c>
      <c r="B88" s="105">
        <v>9234000</v>
      </c>
      <c r="C88" s="106">
        <v>0</v>
      </c>
      <c r="D88" s="106">
        <v>2436000</v>
      </c>
      <c r="E88" s="105">
        <v>11670000</v>
      </c>
      <c r="F88" s="106">
        <v>0</v>
      </c>
      <c r="G88" s="105">
        <v>10670000</v>
      </c>
    </row>
    <row r="89" spans="1:7">
      <c r="A89" s="100" t="s">
        <v>1166</v>
      </c>
      <c r="B89" s="105">
        <v>1876000</v>
      </c>
      <c r="C89" s="106">
        <v>0</v>
      </c>
      <c r="D89" s="106">
        <v>60399</v>
      </c>
      <c r="E89" s="105">
        <v>1936399</v>
      </c>
      <c r="F89" s="106">
        <v>0</v>
      </c>
      <c r="G89" s="105">
        <v>1876000</v>
      </c>
    </row>
    <row r="90" spans="1:7">
      <c r="A90" s="100" t="s">
        <v>1167</v>
      </c>
      <c r="B90" s="106">
        <v>7013000</v>
      </c>
      <c r="C90" s="106">
        <v>0</v>
      </c>
      <c r="D90" s="106">
        <v>0</v>
      </c>
      <c r="E90" s="105">
        <v>7013000</v>
      </c>
      <c r="F90" s="106">
        <v>0</v>
      </c>
      <c r="G90" s="105">
        <v>7215676</v>
      </c>
    </row>
    <row r="91" spans="1:7">
      <c r="A91" s="100" t="s">
        <v>1168</v>
      </c>
      <c r="B91" s="106">
        <v>1341000</v>
      </c>
      <c r="C91" s="106">
        <v>0</v>
      </c>
      <c r="D91" s="106">
        <v>353727</v>
      </c>
      <c r="E91" s="105">
        <v>1694727</v>
      </c>
      <c r="F91" s="106">
        <v>0</v>
      </c>
      <c r="G91" s="105">
        <v>1352000</v>
      </c>
    </row>
    <row r="92" spans="1:7">
      <c r="A92" s="100" t="s">
        <v>1169</v>
      </c>
      <c r="B92" s="106">
        <v>861000</v>
      </c>
      <c r="C92" s="106">
        <v>0</v>
      </c>
      <c r="D92" s="106">
        <v>0</v>
      </c>
      <c r="E92" s="106">
        <v>861000</v>
      </c>
      <c r="F92" s="106">
        <v>0</v>
      </c>
      <c r="G92" s="106">
        <v>868000</v>
      </c>
    </row>
    <row r="93" spans="1:7">
      <c r="A93" s="100" t="s">
        <v>1211</v>
      </c>
      <c r="B93" s="106">
        <v>0</v>
      </c>
      <c r="C93" s="106"/>
      <c r="D93" s="106">
        <v>1239280</v>
      </c>
      <c r="E93" s="106">
        <v>1239280</v>
      </c>
      <c r="F93" s="106"/>
      <c r="G93" s="106"/>
    </row>
    <row r="94" spans="1:7">
      <c r="A94" s="100" t="s">
        <v>1170</v>
      </c>
      <c r="B94" s="106">
        <v>18688000</v>
      </c>
      <c r="C94" s="106">
        <v>0</v>
      </c>
      <c r="D94" s="106">
        <v>1350000</v>
      </c>
      <c r="E94" s="106">
        <v>20038000</v>
      </c>
      <c r="F94" s="106">
        <v>0</v>
      </c>
      <c r="G94" s="106">
        <v>19823589</v>
      </c>
    </row>
    <row r="95" spans="1:7">
      <c r="A95" s="100" t="s">
        <v>1171</v>
      </c>
      <c r="B95" s="106">
        <v>248000</v>
      </c>
      <c r="C95" s="106">
        <v>0</v>
      </c>
      <c r="D95" s="106">
        <v>0</v>
      </c>
      <c r="E95" s="106">
        <v>248000</v>
      </c>
      <c r="F95" s="106">
        <v>0</v>
      </c>
      <c r="G95" s="106">
        <v>249000</v>
      </c>
    </row>
    <row r="96" spans="1:7">
      <c r="A96" s="198" t="s">
        <v>1172</v>
      </c>
      <c r="B96" s="200">
        <f>SUM(B97:B101)</f>
        <v>387391000</v>
      </c>
      <c r="C96" s="199">
        <f t="shared" ref="C96:G96" si="9">SUM(C97:C101)</f>
        <v>0</v>
      </c>
      <c r="D96" s="199">
        <v>0</v>
      </c>
      <c r="E96" s="200">
        <f t="shared" si="9"/>
        <v>387391000</v>
      </c>
      <c r="F96" s="199">
        <f t="shared" si="9"/>
        <v>0</v>
      </c>
      <c r="G96" s="200">
        <f t="shared" si="9"/>
        <v>383683000</v>
      </c>
    </row>
    <row r="97" spans="1:7">
      <c r="A97" s="100" t="s">
        <v>53</v>
      </c>
      <c r="B97" s="105">
        <v>324685000</v>
      </c>
      <c r="C97" s="106">
        <v>0</v>
      </c>
      <c r="D97" s="106">
        <v>0</v>
      </c>
      <c r="E97" s="105">
        <v>324685000</v>
      </c>
      <c r="F97" s="106">
        <v>0</v>
      </c>
      <c r="G97" s="105">
        <v>321186000</v>
      </c>
    </row>
    <row r="98" spans="1:7">
      <c r="A98" s="100" t="s">
        <v>1173</v>
      </c>
      <c r="B98" s="105">
        <v>4602000</v>
      </c>
      <c r="C98" s="106">
        <v>0</v>
      </c>
      <c r="D98" s="106">
        <v>0</v>
      </c>
      <c r="E98" s="105">
        <v>4602000</v>
      </c>
      <c r="F98" s="106">
        <v>0</v>
      </c>
      <c r="G98" s="105">
        <v>4638000</v>
      </c>
    </row>
    <row r="99" spans="1:7">
      <c r="A99" s="100" t="s">
        <v>55</v>
      </c>
      <c r="B99" s="106">
        <v>42508000</v>
      </c>
      <c r="C99" s="106">
        <v>0</v>
      </c>
      <c r="D99" s="106">
        <v>0</v>
      </c>
      <c r="E99" s="105">
        <v>42508000</v>
      </c>
      <c r="F99" s="106">
        <v>0</v>
      </c>
      <c r="G99" s="105">
        <v>42508000</v>
      </c>
    </row>
    <row r="100" spans="1:7">
      <c r="A100" s="100" t="s">
        <v>1174</v>
      </c>
      <c r="B100" s="106">
        <v>3906000</v>
      </c>
      <c r="C100" s="106">
        <v>0</v>
      </c>
      <c r="D100" s="106">
        <v>0</v>
      </c>
      <c r="E100" s="105">
        <v>3906000</v>
      </c>
      <c r="F100" s="106">
        <v>0</v>
      </c>
      <c r="G100" s="105">
        <v>3862000</v>
      </c>
    </row>
    <row r="101" spans="1:7">
      <c r="A101" s="100" t="s">
        <v>1175</v>
      </c>
      <c r="B101" s="105">
        <v>11690000</v>
      </c>
      <c r="C101" s="106">
        <v>0</v>
      </c>
      <c r="D101" s="106">
        <v>0</v>
      </c>
      <c r="E101" s="105">
        <v>11690000</v>
      </c>
      <c r="F101" s="106">
        <v>0</v>
      </c>
      <c r="G101" s="105">
        <v>11489000</v>
      </c>
    </row>
    <row r="102" spans="1:7">
      <c r="A102" s="198" t="s">
        <v>1176</v>
      </c>
      <c r="B102" s="200">
        <f>SUM(B103:B113)</f>
        <v>435554000</v>
      </c>
      <c r="C102" s="199">
        <f t="shared" ref="C102:G102" si="10">SUM(C103:C113)</f>
        <v>0</v>
      </c>
      <c r="D102" s="200">
        <f t="shared" si="10"/>
        <v>1043967</v>
      </c>
      <c r="E102" s="200">
        <f t="shared" si="10"/>
        <v>436597967</v>
      </c>
      <c r="F102" s="199">
        <f t="shared" si="10"/>
        <v>0</v>
      </c>
      <c r="G102" s="200">
        <f t="shared" si="10"/>
        <v>405209481</v>
      </c>
    </row>
    <row r="103" spans="1:7">
      <c r="A103" s="100" t="s">
        <v>1185</v>
      </c>
      <c r="B103" s="105">
        <v>19100000</v>
      </c>
      <c r="C103" s="106">
        <v>0</v>
      </c>
      <c r="D103" s="106">
        <v>0</v>
      </c>
      <c r="E103" s="106">
        <v>19100000</v>
      </c>
      <c r="F103" s="106">
        <v>0</v>
      </c>
      <c r="G103" s="106">
        <v>17700000</v>
      </c>
    </row>
    <row r="104" spans="1:7">
      <c r="A104" s="100" t="s">
        <v>714</v>
      </c>
      <c r="B104" s="105">
        <v>21500000</v>
      </c>
      <c r="C104" s="106">
        <v>0</v>
      </c>
      <c r="D104" s="106">
        <v>0</v>
      </c>
      <c r="E104" s="105">
        <v>21500000</v>
      </c>
      <c r="F104" s="106">
        <v>0</v>
      </c>
      <c r="G104" s="105">
        <v>18900000</v>
      </c>
    </row>
    <row r="105" spans="1:7">
      <c r="A105" s="100" t="s">
        <v>1177</v>
      </c>
      <c r="B105" s="105">
        <v>19000000</v>
      </c>
      <c r="C105" s="106">
        <v>0</v>
      </c>
      <c r="D105" s="106">
        <v>0</v>
      </c>
      <c r="E105" s="105">
        <v>19000000</v>
      </c>
      <c r="F105" s="106">
        <v>0</v>
      </c>
      <c r="G105" s="105">
        <v>19000000</v>
      </c>
    </row>
    <row r="106" spans="1:7">
      <c r="A106" s="100" t="s">
        <v>1178</v>
      </c>
      <c r="B106" s="105">
        <v>132000000</v>
      </c>
      <c r="C106" s="106">
        <v>0</v>
      </c>
      <c r="D106" s="106">
        <v>0</v>
      </c>
      <c r="E106" s="105">
        <v>132000000</v>
      </c>
      <c r="F106" s="106">
        <v>0</v>
      </c>
      <c r="G106" s="105">
        <v>118000000</v>
      </c>
    </row>
    <row r="107" spans="1:7">
      <c r="A107" s="100" t="s">
        <v>1179</v>
      </c>
      <c r="B107" s="105">
        <v>800000</v>
      </c>
      <c r="C107" s="106">
        <v>0</v>
      </c>
      <c r="D107" s="106">
        <v>0</v>
      </c>
      <c r="E107" s="105">
        <v>800000</v>
      </c>
      <c r="F107" s="106">
        <v>0</v>
      </c>
      <c r="G107" s="105">
        <v>800000</v>
      </c>
    </row>
    <row r="108" spans="1:7">
      <c r="A108" s="100" t="s">
        <v>1077</v>
      </c>
      <c r="B108" s="105">
        <v>128000000</v>
      </c>
      <c r="C108" s="106">
        <v>0</v>
      </c>
      <c r="D108" s="106">
        <v>0</v>
      </c>
      <c r="E108" s="105">
        <v>128000000</v>
      </c>
      <c r="F108" s="106">
        <v>0</v>
      </c>
      <c r="G108" s="105">
        <v>115000000</v>
      </c>
    </row>
    <row r="109" spans="1:7">
      <c r="A109" s="100" t="s">
        <v>815</v>
      </c>
      <c r="B109" s="105">
        <v>250000</v>
      </c>
      <c r="C109" s="106">
        <v>0</v>
      </c>
      <c r="D109" s="106">
        <v>0</v>
      </c>
      <c r="E109" s="105">
        <v>250000</v>
      </c>
      <c r="F109" s="106">
        <v>0</v>
      </c>
      <c r="G109" s="105">
        <v>250000</v>
      </c>
    </row>
    <row r="110" spans="1:7">
      <c r="A110" s="100" t="s">
        <v>1180</v>
      </c>
      <c r="B110" s="105">
        <v>35904000</v>
      </c>
      <c r="C110" s="106">
        <v>0</v>
      </c>
      <c r="D110" s="106">
        <v>438567</v>
      </c>
      <c r="E110" s="105">
        <v>36342567</v>
      </c>
      <c r="F110" s="106">
        <v>0</v>
      </c>
      <c r="G110" s="105">
        <v>35200000</v>
      </c>
    </row>
    <row r="111" spans="1:7">
      <c r="A111" s="100" t="s">
        <v>1181</v>
      </c>
      <c r="B111" s="105">
        <v>18000000</v>
      </c>
      <c r="C111" s="106">
        <v>0</v>
      </c>
      <c r="D111" s="106">
        <v>605400</v>
      </c>
      <c r="E111" s="105">
        <v>18605400</v>
      </c>
      <c r="F111" s="106">
        <v>0</v>
      </c>
      <c r="G111" s="105">
        <v>19359481</v>
      </c>
    </row>
    <row r="112" spans="1:7">
      <c r="A112" s="100" t="s">
        <v>1182</v>
      </c>
      <c r="B112" s="105">
        <v>57000000</v>
      </c>
      <c r="C112" s="106">
        <v>0</v>
      </c>
      <c r="D112" s="106">
        <v>0</v>
      </c>
      <c r="E112" s="105">
        <v>57000000</v>
      </c>
      <c r="F112" s="106">
        <v>0</v>
      </c>
      <c r="G112" s="105">
        <v>57000000</v>
      </c>
    </row>
    <row r="113" spans="1:7">
      <c r="A113" s="100" t="s">
        <v>1183</v>
      </c>
      <c r="B113" s="105">
        <v>4000000</v>
      </c>
      <c r="C113" s="106">
        <v>0</v>
      </c>
      <c r="D113" s="106">
        <v>0</v>
      </c>
      <c r="E113" s="105">
        <v>4000000</v>
      </c>
      <c r="F113" s="106">
        <v>0</v>
      </c>
      <c r="G113" s="105">
        <v>4000000</v>
      </c>
    </row>
    <row r="114" spans="1:7">
      <c r="A114" s="198" t="s">
        <v>1184</v>
      </c>
      <c r="B114" s="200">
        <v>97719000</v>
      </c>
      <c r="C114" s="201">
        <v>0</v>
      </c>
      <c r="D114" s="201">
        <v>-97719000</v>
      </c>
      <c r="E114" s="201">
        <v>0</v>
      </c>
      <c r="F114" s="201">
        <v>0</v>
      </c>
      <c r="G114" s="200">
        <v>42775709</v>
      </c>
    </row>
    <row r="115" spans="1:7" s="197" customFormat="1" ht="17.25" customHeight="1">
      <c r="A115" s="113" t="s">
        <v>28</v>
      </c>
      <c r="B115" s="107">
        <f>B5+B42+B46+B55+B72+B74+B79+B86+B96+B102+B114</f>
        <v>3357194000</v>
      </c>
      <c r="C115" s="107">
        <f t="shared" ref="C115:E115" si="11">C5+C42+C46+C55+C72+C74+C79+C86+C96+C102+C114</f>
        <v>0</v>
      </c>
      <c r="D115" s="107">
        <f t="shared" si="11"/>
        <v>-28000000</v>
      </c>
      <c r="E115" s="107">
        <f t="shared" si="11"/>
        <v>3329194000</v>
      </c>
      <c r="F115" s="107">
        <f>F5+F42+F46+F55+F72+F74+F79+F86+F96+F102+F114</f>
        <v>0</v>
      </c>
      <c r="G115" s="107">
        <f>G5+G42+G46+G55+G72+G74+G79+G86+G96+G102+G114</f>
        <v>3229695000</v>
      </c>
    </row>
    <row r="116" spans="1:7" hidden="1"/>
    <row r="117" spans="1:7" hidden="1"/>
    <row r="118" spans="1:7" hidden="1"/>
    <row r="119" spans="1:7" hidden="1"/>
    <row r="120" spans="1:7" hidden="1"/>
    <row r="121" spans="1:7" hidden="1"/>
    <row r="122" spans="1:7" ht="1.5" hidden="1" customHeight="1"/>
    <row r="123" spans="1:7" hidden="1"/>
    <row r="124" spans="1:7" hidden="1"/>
    <row r="125" spans="1:7" hidden="1"/>
    <row r="126" spans="1:7" hidden="1"/>
    <row r="127" spans="1:7" hidden="1"/>
    <row r="128" spans="1:7" hidden="1"/>
    <row r="129" hidden="1"/>
    <row r="130" hidden="1"/>
    <row r="131" hidden="1"/>
    <row r="132" hidden="1"/>
    <row r="133" hidden="1"/>
    <row r="134" hidden="1"/>
    <row r="135" hidden="1"/>
    <row r="141" ht="4.5" customHeight="1"/>
    <row r="142" ht="0.75" hidden="1" customHeight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</sheetData>
  <mergeCells count="1">
    <mergeCell ref="A1:G1"/>
  </mergeCells>
  <pageMargins left="0.21" right="0.27" top="0.90625" bottom="0.41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7"/>
  <sheetViews>
    <sheetView showWhiteSpace="0" view="pageBreakPreview" zoomScaleNormal="100" zoomScaleSheetLayoutView="100" workbookViewId="0">
      <selection sqref="A1:K1"/>
    </sheetView>
  </sheetViews>
  <sheetFormatPr defaultRowHeight="12.75"/>
  <cols>
    <col min="1" max="1" width="33.7109375" style="9" customWidth="1"/>
    <col min="2" max="2" width="11.7109375" style="10" customWidth="1"/>
    <col min="3" max="3" width="10.7109375" style="10" bestFit="1" customWidth="1"/>
    <col min="4" max="4" width="10.5703125" style="10" customWidth="1"/>
    <col min="5" max="5" width="9.7109375" style="10" bestFit="1" customWidth="1"/>
    <col min="6" max="6" width="9.7109375" style="10" customWidth="1"/>
    <col min="7" max="7" width="10.7109375" style="10" bestFit="1" customWidth="1"/>
    <col min="8" max="8" width="10.42578125" style="10" customWidth="1"/>
    <col min="9" max="9" width="12" style="10" customWidth="1"/>
    <col min="10" max="10" width="12" style="10" bestFit="1" customWidth="1"/>
    <col min="11" max="11" width="11.7109375" style="10" customWidth="1"/>
    <col min="12" max="16384" width="9.140625" style="9"/>
  </cols>
  <sheetData>
    <row r="1" spans="1:11" ht="21.75" customHeight="1">
      <c r="A1" s="220" t="s">
        <v>1226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1" ht="14.25" customHeight="1">
      <c r="A2" s="32"/>
      <c r="B2" s="54"/>
      <c r="C2" s="54"/>
      <c r="D2" s="54"/>
      <c r="E2" s="54"/>
      <c r="F2" s="54"/>
      <c r="G2" s="54"/>
      <c r="H2" s="54"/>
      <c r="I2" s="54"/>
      <c r="J2" s="54"/>
      <c r="K2" s="14" t="s">
        <v>50</v>
      </c>
    </row>
    <row r="3" spans="1:11" s="10" customFormat="1" ht="49.5" customHeight="1">
      <c r="A3" s="64" t="s">
        <v>66</v>
      </c>
      <c r="B3" s="64" t="s">
        <v>18</v>
      </c>
      <c r="C3" s="64" t="s">
        <v>19</v>
      </c>
      <c r="D3" s="64" t="s">
        <v>20</v>
      </c>
      <c r="E3" s="64" t="s">
        <v>21</v>
      </c>
      <c r="F3" s="64" t="s">
        <v>22</v>
      </c>
      <c r="G3" s="64" t="s">
        <v>23</v>
      </c>
      <c r="H3" s="75" t="s">
        <v>724</v>
      </c>
      <c r="I3" s="64" t="s">
        <v>28</v>
      </c>
      <c r="J3" s="64" t="s">
        <v>27</v>
      </c>
      <c r="K3" s="66" t="s">
        <v>982</v>
      </c>
    </row>
    <row r="4" spans="1:11">
      <c r="A4" s="183" t="s">
        <v>383</v>
      </c>
      <c r="B4" s="115">
        <v>4229641</v>
      </c>
      <c r="C4" s="115">
        <v>3466114</v>
      </c>
      <c r="D4" s="115">
        <v>53554</v>
      </c>
      <c r="E4" s="115">
        <v>55443</v>
      </c>
      <c r="F4" s="115">
        <v>5676</v>
      </c>
      <c r="G4" s="115">
        <v>10500000</v>
      </c>
      <c r="H4" s="116">
        <v>0</v>
      </c>
      <c r="I4" s="115">
        <v>18310428</v>
      </c>
      <c r="J4" s="115">
        <v>18310428</v>
      </c>
      <c r="K4" s="115">
        <v>18120121</v>
      </c>
    </row>
    <row r="5" spans="1:11">
      <c r="A5" s="183" t="s">
        <v>1207</v>
      </c>
      <c r="B5" s="115">
        <v>403851997</v>
      </c>
      <c r="C5" s="115">
        <v>29857017</v>
      </c>
      <c r="D5" s="115">
        <v>42614828</v>
      </c>
      <c r="E5" s="115">
        <v>15158290</v>
      </c>
      <c r="F5" s="115">
        <v>40709144</v>
      </c>
      <c r="G5" s="206">
        <v>0</v>
      </c>
      <c r="H5" s="115">
        <v>1472719</v>
      </c>
      <c r="I5" s="115">
        <v>533663995</v>
      </c>
      <c r="J5" s="115">
        <v>486550000</v>
      </c>
      <c r="K5" s="115">
        <v>533211717</v>
      </c>
    </row>
    <row r="6" spans="1:11">
      <c r="A6" s="183" t="s">
        <v>40</v>
      </c>
      <c r="B6" s="115">
        <v>319569727</v>
      </c>
      <c r="C6" s="115">
        <v>23379102</v>
      </c>
      <c r="D6" s="115">
        <v>9577082</v>
      </c>
      <c r="E6" s="115">
        <v>3395215</v>
      </c>
      <c r="F6" s="115">
        <v>7404153</v>
      </c>
      <c r="G6" s="116">
        <v>0</v>
      </c>
      <c r="H6" s="116">
        <v>0</v>
      </c>
      <c r="I6" s="115">
        <v>363325279</v>
      </c>
      <c r="J6" s="115">
        <v>355387546</v>
      </c>
      <c r="K6" s="115">
        <v>353701306</v>
      </c>
    </row>
    <row r="7" spans="1:11">
      <c r="A7" s="183" t="s">
        <v>41</v>
      </c>
      <c r="B7" s="116">
        <v>0</v>
      </c>
      <c r="C7" s="116">
        <v>0</v>
      </c>
      <c r="D7" s="116">
        <v>0</v>
      </c>
      <c r="E7" s="116">
        <v>0</v>
      </c>
      <c r="F7" s="116">
        <v>0</v>
      </c>
      <c r="G7" s="115">
        <v>35762128</v>
      </c>
      <c r="H7" s="116">
        <v>0</v>
      </c>
      <c r="I7" s="115">
        <v>35762128</v>
      </c>
      <c r="J7" s="115">
        <v>35762128</v>
      </c>
      <c r="K7" s="115">
        <v>41616000</v>
      </c>
    </row>
    <row r="8" spans="1:11">
      <c r="A8" s="183" t="s">
        <v>168</v>
      </c>
      <c r="B8" s="115">
        <v>1894504</v>
      </c>
      <c r="C8" s="115">
        <v>311636</v>
      </c>
      <c r="D8" s="115">
        <v>16412</v>
      </c>
      <c r="E8" s="115">
        <v>34539</v>
      </c>
      <c r="F8" s="115">
        <v>6946</v>
      </c>
      <c r="G8" s="116">
        <v>0</v>
      </c>
      <c r="H8" s="116">
        <v>0</v>
      </c>
      <c r="I8" s="115">
        <v>2264037</v>
      </c>
      <c r="J8" s="115">
        <v>2676000</v>
      </c>
      <c r="K8" s="115">
        <v>2435938</v>
      </c>
    </row>
    <row r="9" spans="1:11">
      <c r="A9" s="183" t="s">
        <v>42</v>
      </c>
      <c r="B9" s="115">
        <v>21875950</v>
      </c>
      <c r="C9" s="115">
        <v>8563468</v>
      </c>
      <c r="D9" s="115">
        <v>461161</v>
      </c>
      <c r="E9" s="115">
        <v>574188</v>
      </c>
      <c r="F9" s="115">
        <v>594141</v>
      </c>
      <c r="G9" s="116">
        <v>0</v>
      </c>
      <c r="H9" s="115">
        <v>19656</v>
      </c>
      <c r="I9" s="115">
        <v>32088564</v>
      </c>
      <c r="J9" s="115">
        <v>28902000</v>
      </c>
      <c r="K9" s="115">
        <v>30098686</v>
      </c>
    </row>
    <row r="10" spans="1:11">
      <c r="A10" s="183" t="s">
        <v>900</v>
      </c>
      <c r="B10" s="115">
        <v>9069073</v>
      </c>
      <c r="C10" s="115">
        <v>2218205</v>
      </c>
      <c r="D10" s="115">
        <v>150744</v>
      </c>
      <c r="E10" s="115">
        <v>91090</v>
      </c>
      <c r="F10" s="115">
        <v>113893</v>
      </c>
      <c r="G10" s="116">
        <v>10293</v>
      </c>
      <c r="H10" s="115">
        <v>54000</v>
      </c>
      <c r="I10" s="115">
        <v>11707298</v>
      </c>
      <c r="J10" s="115">
        <v>11832000</v>
      </c>
      <c r="K10" s="115">
        <v>11593824</v>
      </c>
    </row>
    <row r="11" spans="1:11">
      <c r="A11" s="183" t="s">
        <v>43</v>
      </c>
      <c r="B11" s="115">
        <v>289070658</v>
      </c>
      <c r="C11" s="115">
        <v>35713875</v>
      </c>
      <c r="D11" s="115">
        <v>4289804</v>
      </c>
      <c r="E11" s="115">
        <v>896918</v>
      </c>
      <c r="F11" s="115">
        <v>1857780</v>
      </c>
      <c r="G11" s="116">
        <v>0</v>
      </c>
      <c r="H11" s="115">
        <v>75000</v>
      </c>
      <c r="I11" s="115">
        <v>331904035</v>
      </c>
      <c r="J11" s="115">
        <v>324685000</v>
      </c>
      <c r="K11" s="115">
        <v>325060502</v>
      </c>
    </row>
    <row r="12" spans="1:11">
      <c r="A12" s="183" t="s">
        <v>44</v>
      </c>
      <c r="B12" s="115">
        <v>145444566</v>
      </c>
      <c r="C12" s="115">
        <v>31395042</v>
      </c>
      <c r="D12" s="115">
        <v>63240591</v>
      </c>
      <c r="E12" s="115">
        <v>429062</v>
      </c>
      <c r="F12" s="115">
        <v>3412973</v>
      </c>
      <c r="G12" s="116">
        <v>0</v>
      </c>
      <c r="H12" s="116">
        <v>0</v>
      </c>
      <c r="I12" s="115">
        <v>243922234</v>
      </c>
      <c r="J12" s="115">
        <v>254655000</v>
      </c>
      <c r="K12" s="115">
        <v>240758857</v>
      </c>
    </row>
    <row r="13" spans="1:11">
      <c r="A13" s="183" t="s">
        <v>906</v>
      </c>
      <c r="B13" s="115">
        <v>6662052</v>
      </c>
      <c r="C13" s="115">
        <v>2363254</v>
      </c>
      <c r="D13" s="115">
        <v>189799</v>
      </c>
      <c r="E13" s="115">
        <v>35985</v>
      </c>
      <c r="F13" s="115">
        <v>76277</v>
      </c>
      <c r="G13" s="116">
        <v>0</v>
      </c>
      <c r="H13" s="116">
        <v>0</v>
      </c>
      <c r="I13" s="115">
        <v>9327367</v>
      </c>
      <c r="J13" s="115">
        <v>8999337</v>
      </c>
      <c r="K13" s="115">
        <v>10330535</v>
      </c>
    </row>
    <row r="14" spans="1:11">
      <c r="A14" s="183" t="s">
        <v>1188</v>
      </c>
      <c r="B14" s="115">
        <v>3714299</v>
      </c>
      <c r="C14" s="115">
        <v>5080620</v>
      </c>
      <c r="D14" s="115">
        <v>86245</v>
      </c>
      <c r="E14" s="115">
        <v>111504</v>
      </c>
      <c r="F14" s="115">
        <v>625595</v>
      </c>
      <c r="G14" s="115">
        <v>1297901</v>
      </c>
      <c r="H14" s="115">
        <v>1721297</v>
      </c>
      <c r="I14" s="115">
        <v>12637461</v>
      </c>
      <c r="J14" s="115">
        <v>12815282</v>
      </c>
      <c r="K14" s="115">
        <v>12361435</v>
      </c>
    </row>
    <row r="15" spans="1:11">
      <c r="A15" s="183" t="s">
        <v>884</v>
      </c>
      <c r="B15" s="115">
        <v>945292</v>
      </c>
      <c r="C15" s="115">
        <v>472345</v>
      </c>
      <c r="D15" s="115">
        <v>75265</v>
      </c>
      <c r="E15" s="115">
        <v>69647</v>
      </c>
      <c r="F15" s="115">
        <v>373850</v>
      </c>
      <c r="G15" s="116">
        <v>0</v>
      </c>
      <c r="H15" s="116">
        <v>0</v>
      </c>
      <c r="I15" s="115">
        <v>1936399</v>
      </c>
      <c r="J15" s="115">
        <v>1936399</v>
      </c>
      <c r="K15" s="115">
        <v>1800431</v>
      </c>
    </row>
    <row r="16" spans="1:11">
      <c r="A16" s="184" t="s">
        <v>987</v>
      </c>
      <c r="B16" s="115">
        <v>12339150</v>
      </c>
      <c r="C16" s="115">
        <v>2332375</v>
      </c>
      <c r="D16" s="115">
        <v>149059</v>
      </c>
      <c r="E16" s="115">
        <v>61850</v>
      </c>
      <c r="F16" s="115">
        <v>199806</v>
      </c>
      <c r="G16" s="116">
        <v>0</v>
      </c>
      <c r="H16" s="115">
        <v>217452</v>
      </c>
      <c r="I16" s="115">
        <v>15299692</v>
      </c>
      <c r="J16" s="115">
        <v>16265000</v>
      </c>
      <c r="K16" s="115">
        <v>15891596</v>
      </c>
    </row>
    <row r="17" spans="1:11">
      <c r="A17" s="184" t="s">
        <v>877</v>
      </c>
      <c r="B17" s="115">
        <v>312994</v>
      </c>
      <c r="C17" s="117">
        <v>178501</v>
      </c>
      <c r="D17" s="117">
        <v>6239</v>
      </c>
      <c r="E17" s="116">
        <v>0</v>
      </c>
      <c r="F17" s="116">
        <v>3594</v>
      </c>
      <c r="G17" s="116">
        <v>0</v>
      </c>
      <c r="H17" s="116">
        <v>0</v>
      </c>
      <c r="I17" s="117">
        <v>501328</v>
      </c>
      <c r="J17" s="117">
        <v>572000</v>
      </c>
      <c r="K17" s="117">
        <v>482761</v>
      </c>
    </row>
    <row r="18" spans="1:11">
      <c r="A18" s="183" t="s">
        <v>878</v>
      </c>
      <c r="B18" s="115">
        <v>7814195</v>
      </c>
      <c r="C18" s="115">
        <v>3620059</v>
      </c>
      <c r="D18" s="115">
        <v>82815</v>
      </c>
      <c r="E18" s="117">
        <v>132079</v>
      </c>
      <c r="F18" s="115">
        <v>81570</v>
      </c>
      <c r="G18" s="116">
        <v>0</v>
      </c>
      <c r="H18" s="116">
        <v>0</v>
      </c>
      <c r="I18" s="115">
        <v>11730718</v>
      </c>
      <c r="J18" s="115">
        <v>12466401</v>
      </c>
      <c r="K18" s="115">
        <v>11567927</v>
      </c>
    </row>
    <row r="19" spans="1:11">
      <c r="A19" s="183" t="s">
        <v>169</v>
      </c>
      <c r="B19" s="115">
        <v>4181805</v>
      </c>
      <c r="C19" s="115">
        <v>913446</v>
      </c>
      <c r="D19" s="115">
        <v>48774</v>
      </c>
      <c r="E19" s="115">
        <v>7407</v>
      </c>
      <c r="F19" s="115">
        <v>78681</v>
      </c>
      <c r="G19" s="116">
        <v>0</v>
      </c>
      <c r="H19" s="116">
        <v>0</v>
      </c>
      <c r="I19" s="115">
        <v>5230113</v>
      </c>
      <c r="J19" s="115">
        <v>5488000</v>
      </c>
      <c r="K19" s="115">
        <v>5400560</v>
      </c>
    </row>
    <row r="20" spans="1:11">
      <c r="A20" s="183" t="s">
        <v>734</v>
      </c>
      <c r="B20" s="115">
        <v>1673748</v>
      </c>
      <c r="C20" s="115">
        <v>112137</v>
      </c>
      <c r="D20" s="115">
        <v>43701</v>
      </c>
      <c r="E20" s="115">
        <v>20150</v>
      </c>
      <c r="F20" s="115">
        <v>2709</v>
      </c>
      <c r="G20" s="116">
        <v>0</v>
      </c>
      <c r="H20" s="116">
        <v>45000</v>
      </c>
      <c r="I20" s="115">
        <v>1897445</v>
      </c>
      <c r="J20" s="115">
        <v>3600000</v>
      </c>
      <c r="K20" s="115">
        <v>1636759</v>
      </c>
    </row>
    <row r="21" spans="1:11">
      <c r="A21" s="112" t="s">
        <v>901</v>
      </c>
      <c r="B21" s="115">
        <v>2649447</v>
      </c>
      <c r="C21" s="115">
        <v>404361</v>
      </c>
      <c r="D21" s="115">
        <v>37514</v>
      </c>
      <c r="E21" s="115">
        <v>16177</v>
      </c>
      <c r="F21" s="115">
        <v>16055</v>
      </c>
      <c r="G21" s="116">
        <v>0</v>
      </c>
      <c r="H21" s="116">
        <v>0</v>
      </c>
      <c r="I21" s="115">
        <v>3123554</v>
      </c>
      <c r="J21" s="115">
        <v>3551754</v>
      </c>
      <c r="K21" s="115">
        <v>3171750</v>
      </c>
    </row>
    <row r="22" spans="1:11">
      <c r="A22" s="184" t="s">
        <v>902</v>
      </c>
      <c r="B22" s="115">
        <v>387752</v>
      </c>
      <c r="C22" s="115">
        <v>153938</v>
      </c>
      <c r="D22" s="115">
        <v>6079</v>
      </c>
      <c r="E22" s="116">
        <v>0</v>
      </c>
      <c r="F22" s="115">
        <v>5927</v>
      </c>
      <c r="G22" s="116">
        <v>0</v>
      </c>
      <c r="H22" s="116">
        <v>0</v>
      </c>
      <c r="I22" s="115">
        <v>553696</v>
      </c>
      <c r="J22" s="115">
        <v>575000</v>
      </c>
      <c r="K22" s="115">
        <v>469614</v>
      </c>
    </row>
    <row r="23" spans="1:11">
      <c r="A23" s="183" t="s">
        <v>1223</v>
      </c>
      <c r="B23" s="115">
        <v>136661</v>
      </c>
      <c r="C23" s="115">
        <v>70424</v>
      </c>
      <c r="D23" s="115">
        <v>7190</v>
      </c>
      <c r="E23" s="116">
        <v>0</v>
      </c>
      <c r="F23" s="116">
        <v>5110</v>
      </c>
      <c r="G23" s="116">
        <v>0</v>
      </c>
      <c r="H23" s="116">
        <v>0</v>
      </c>
      <c r="I23" s="115">
        <v>219385</v>
      </c>
      <c r="J23" s="115">
        <v>252000</v>
      </c>
      <c r="K23" s="115">
        <v>221310</v>
      </c>
    </row>
    <row r="24" spans="1:11">
      <c r="A24" s="183" t="s">
        <v>897</v>
      </c>
      <c r="B24" s="115">
        <v>3906786</v>
      </c>
      <c r="C24" s="115">
        <v>1126774</v>
      </c>
      <c r="D24" s="115">
        <v>166867</v>
      </c>
      <c r="E24" s="117">
        <v>116823</v>
      </c>
      <c r="F24" s="115">
        <v>241089</v>
      </c>
      <c r="G24" s="116">
        <v>0</v>
      </c>
      <c r="H24" s="116">
        <v>0</v>
      </c>
      <c r="I24" s="115">
        <v>5558339</v>
      </c>
      <c r="J24" s="115">
        <v>6152000</v>
      </c>
      <c r="K24" s="115">
        <v>5264599</v>
      </c>
    </row>
    <row r="25" spans="1:11">
      <c r="A25" s="183" t="s">
        <v>1208</v>
      </c>
      <c r="B25" s="115">
        <v>10200770</v>
      </c>
      <c r="C25" s="115">
        <v>335384</v>
      </c>
      <c r="D25" s="115">
        <v>7782756</v>
      </c>
      <c r="E25" s="115">
        <v>1346613</v>
      </c>
      <c r="F25" s="115">
        <v>526353</v>
      </c>
      <c r="G25" s="116">
        <v>0</v>
      </c>
      <c r="H25" s="116">
        <v>0</v>
      </c>
      <c r="I25" s="115">
        <v>20191876</v>
      </c>
      <c r="J25" s="115">
        <v>19636000</v>
      </c>
      <c r="K25" s="115">
        <v>16406137</v>
      </c>
    </row>
    <row r="26" spans="1:11">
      <c r="A26" s="183" t="s">
        <v>898</v>
      </c>
      <c r="B26" s="115">
        <v>22102537</v>
      </c>
      <c r="C26" s="115">
        <v>20181945</v>
      </c>
      <c r="D26" s="115">
        <v>163517</v>
      </c>
      <c r="E26" s="115">
        <v>274116</v>
      </c>
      <c r="F26" s="115">
        <v>54613</v>
      </c>
      <c r="G26" s="116">
        <v>0</v>
      </c>
      <c r="H26" s="116">
        <v>0</v>
      </c>
      <c r="I26" s="115">
        <v>42776728</v>
      </c>
      <c r="J26" s="115">
        <v>44890950</v>
      </c>
      <c r="K26" s="115">
        <v>43647446</v>
      </c>
    </row>
    <row r="27" spans="1:11">
      <c r="A27" s="183" t="s">
        <v>1209</v>
      </c>
      <c r="B27" s="116">
        <v>0</v>
      </c>
      <c r="C27" s="116">
        <v>46333</v>
      </c>
      <c r="D27" s="116">
        <v>0</v>
      </c>
      <c r="E27" s="116">
        <v>0</v>
      </c>
      <c r="F27" s="116">
        <v>0</v>
      </c>
      <c r="G27" s="115">
        <v>188698496</v>
      </c>
      <c r="H27" s="116">
        <v>0</v>
      </c>
      <c r="I27" s="115">
        <v>188744829</v>
      </c>
      <c r="J27" s="115">
        <v>188745000</v>
      </c>
      <c r="K27" s="115">
        <v>229635000</v>
      </c>
    </row>
    <row r="28" spans="1:11">
      <c r="A28" s="183" t="s">
        <v>903</v>
      </c>
      <c r="B28" s="115">
        <v>15359618</v>
      </c>
      <c r="C28" s="115">
        <v>15831199</v>
      </c>
      <c r="D28" s="115">
        <v>162775</v>
      </c>
      <c r="E28" s="115">
        <v>43456</v>
      </c>
      <c r="F28" s="115">
        <v>1041916</v>
      </c>
      <c r="G28" s="116">
        <v>0</v>
      </c>
      <c r="H28" s="116">
        <v>0</v>
      </c>
      <c r="I28" s="115">
        <v>32438964</v>
      </c>
      <c r="J28" s="115">
        <v>32979000</v>
      </c>
      <c r="K28" s="115">
        <v>32694833</v>
      </c>
    </row>
    <row r="29" spans="1:11">
      <c r="A29" s="183" t="s">
        <v>48</v>
      </c>
      <c r="B29" s="115">
        <v>39156299</v>
      </c>
      <c r="C29" s="115">
        <v>675334</v>
      </c>
      <c r="D29" s="115">
        <v>244916</v>
      </c>
      <c r="E29" s="116">
        <v>0</v>
      </c>
      <c r="F29" s="115">
        <v>27601</v>
      </c>
      <c r="G29" s="116">
        <v>0</v>
      </c>
      <c r="H29" s="115">
        <v>18850</v>
      </c>
      <c r="I29" s="115">
        <v>40123000</v>
      </c>
      <c r="J29" s="115">
        <v>40123000</v>
      </c>
      <c r="K29" s="115">
        <v>40123000</v>
      </c>
    </row>
    <row r="30" spans="1:11">
      <c r="A30" s="183" t="s">
        <v>45</v>
      </c>
      <c r="B30" s="115">
        <v>1255276</v>
      </c>
      <c r="C30" s="115">
        <v>724975</v>
      </c>
      <c r="D30" s="115">
        <v>6869</v>
      </c>
      <c r="E30" s="115">
        <v>12582</v>
      </c>
      <c r="F30" s="115">
        <v>7140</v>
      </c>
      <c r="G30" s="116">
        <v>0</v>
      </c>
      <c r="H30" s="116">
        <v>0</v>
      </c>
      <c r="I30" s="115">
        <v>2006842</v>
      </c>
      <c r="J30" s="115">
        <v>2162000</v>
      </c>
      <c r="K30" s="115">
        <v>2223529</v>
      </c>
    </row>
    <row r="31" spans="1:11">
      <c r="A31" s="183" t="s">
        <v>817</v>
      </c>
      <c r="B31" s="115">
        <v>1150585</v>
      </c>
      <c r="C31" s="115">
        <v>180155</v>
      </c>
      <c r="D31" s="115">
        <v>8859</v>
      </c>
      <c r="E31" s="115">
        <v>12795</v>
      </c>
      <c r="F31" s="115">
        <v>6183</v>
      </c>
      <c r="G31" s="116">
        <v>0</v>
      </c>
      <c r="H31" s="116">
        <v>0</v>
      </c>
      <c r="I31" s="115">
        <v>1358577</v>
      </c>
      <c r="J31" s="115">
        <v>1400960</v>
      </c>
      <c r="K31" s="115">
        <v>1374948</v>
      </c>
    </row>
    <row r="32" spans="1:11">
      <c r="A32" s="183" t="s">
        <v>1211</v>
      </c>
      <c r="B32" s="115">
        <v>627329</v>
      </c>
      <c r="C32" s="115">
        <v>530097</v>
      </c>
      <c r="D32" s="115">
        <v>21809</v>
      </c>
      <c r="E32" s="115">
        <v>22261</v>
      </c>
      <c r="F32" s="116">
        <v>7784</v>
      </c>
      <c r="G32" s="116">
        <v>0</v>
      </c>
      <c r="H32" s="116">
        <v>30000</v>
      </c>
      <c r="I32" s="115">
        <v>1239280</v>
      </c>
      <c r="J32" s="115">
        <v>1239280</v>
      </c>
      <c r="K32" s="116">
        <v>0</v>
      </c>
    </row>
    <row r="33" spans="1:11">
      <c r="A33" s="183" t="s">
        <v>890</v>
      </c>
      <c r="B33" s="115">
        <v>747308</v>
      </c>
      <c r="C33" s="115">
        <v>249894</v>
      </c>
      <c r="D33" s="115">
        <v>43449</v>
      </c>
      <c r="E33" s="115">
        <v>11292</v>
      </c>
      <c r="F33" s="115">
        <v>5128</v>
      </c>
      <c r="G33" s="116">
        <v>0</v>
      </c>
      <c r="H33" s="116">
        <v>0</v>
      </c>
      <c r="I33" s="115">
        <v>1057071</v>
      </c>
      <c r="J33" s="115">
        <v>1305000</v>
      </c>
      <c r="K33" s="115">
        <v>1052437</v>
      </c>
    </row>
    <row r="34" spans="1:11">
      <c r="A34" s="183" t="s">
        <v>1224</v>
      </c>
      <c r="B34" s="116">
        <v>0</v>
      </c>
      <c r="C34" s="115">
        <v>19571153</v>
      </c>
      <c r="D34" s="116">
        <v>0</v>
      </c>
      <c r="E34" s="116">
        <v>0</v>
      </c>
      <c r="F34" s="116">
        <v>0</v>
      </c>
      <c r="G34" s="115">
        <v>255807379</v>
      </c>
      <c r="H34" s="115">
        <v>908993650</v>
      </c>
      <c r="I34" s="115">
        <v>1184372182</v>
      </c>
      <c r="J34" s="115">
        <v>1208298044</v>
      </c>
      <c r="K34" s="115">
        <v>1020569577</v>
      </c>
    </row>
    <row r="35" spans="1:11">
      <c r="A35" s="183" t="s">
        <v>913</v>
      </c>
      <c r="B35" s="116">
        <v>118594</v>
      </c>
      <c r="C35" s="115">
        <v>52109</v>
      </c>
      <c r="D35" s="116">
        <v>6810</v>
      </c>
      <c r="E35" s="116">
        <v>150</v>
      </c>
      <c r="F35" s="116">
        <v>1296</v>
      </c>
      <c r="G35" s="116">
        <v>0</v>
      </c>
      <c r="H35" s="116">
        <v>0</v>
      </c>
      <c r="I35" s="115">
        <v>178959</v>
      </c>
      <c r="J35" s="115">
        <v>229000</v>
      </c>
      <c r="K35" s="116">
        <v>151317</v>
      </c>
    </row>
    <row r="36" spans="1:11">
      <c r="A36" s="183" t="s">
        <v>1170</v>
      </c>
      <c r="B36" s="115">
        <v>13037242</v>
      </c>
      <c r="C36" s="115">
        <v>5477776</v>
      </c>
      <c r="D36" s="115">
        <v>579132</v>
      </c>
      <c r="E36" s="115">
        <v>190830</v>
      </c>
      <c r="F36" s="115">
        <v>485867</v>
      </c>
      <c r="G36" s="116">
        <v>0</v>
      </c>
      <c r="H36" s="116">
        <v>0</v>
      </c>
      <c r="I36" s="115">
        <v>19770847</v>
      </c>
      <c r="J36" s="115">
        <v>20038000</v>
      </c>
      <c r="K36" s="115">
        <v>19823588</v>
      </c>
    </row>
    <row r="37" spans="1:11">
      <c r="A37" s="183" t="s">
        <v>879</v>
      </c>
      <c r="B37" s="115">
        <v>3623861</v>
      </c>
      <c r="C37" s="115">
        <v>2221525</v>
      </c>
      <c r="D37" s="115">
        <v>30230</v>
      </c>
      <c r="E37" s="115">
        <v>6102</v>
      </c>
      <c r="F37" s="115">
        <v>270439</v>
      </c>
      <c r="G37" s="116">
        <v>1000000</v>
      </c>
      <c r="H37" s="116">
        <v>175500</v>
      </c>
      <c r="I37" s="115">
        <v>7327657</v>
      </c>
      <c r="J37" s="115">
        <v>7013000</v>
      </c>
      <c r="K37" s="115">
        <v>7215676</v>
      </c>
    </row>
    <row r="38" spans="1:11">
      <c r="A38" s="183" t="s">
        <v>866</v>
      </c>
      <c r="B38" s="115">
        <v>188435</v>
      </c>
      <c r="C38" s="115">
        <v>376580</v>
      </c>
      <c r="D38" s="115">
        <v>8757</v>
      </c>
      <c r="E38" s="115">
        <v>23796</v>
      </c>
      <c r="F38" s="115">
        <v>7275</v>
      </c>
      <c r="G38" s="116">
        <v>0</v>
      </c>
      <c r="H38" s="116">
        <v>0</v>
      </c>
      <c r="I38" s="115">
        <v>604843</v>
      </c>
      <c r="J38" s="115">
        <v>745000</v>
      </c>
      <c r="K38" s="115">
        <v>300411</v>
      </c>
    </row>
    <row r="39" spans="1:11">
      <c r="A39" s="183" t="s">
        <v>865</v>
      </c>
      <c r="B39" s="115">
        <v>2540373</v>
      </c>
      <c r="C39" s="115">
        <v>669754</v>
      </c>
      <c r="D39" s="115">
        <v>69413</v>
      </c>
      <c r="E39" s="115">
        <v>42817</v>
      </c>
      <c r="F39" s="115">
        <v>24171</v>
      </c>
      <c r="G39" s="116">
        <v>0</v>
      </c>
      <c r="H39" s="116">
        <v>0</v>
      </c>
      <c r="I39" s="115">
        <v>3346528</v>
      </c>
      <c r="J39" s="115">
        <v>3448000</v>
      </c>
      <c r="K39" s="116">
        <v>3498023</v>
      </c>
    </row>
    <row r="40" spans="1:11">
      <c r="A40" s="183" t="s">
        <v>984</v>
      </c>
      <c r="B40" s="115">
        <v>3409048</v>
      </c>
      <c r="C40" s="115">
        <v>994273</v>
      </c>
      <c r="D40" s="115">
        <v>57715</v>
      </c>
      <c r="E40" s="115">
        <v>14135</v>
      </c>
      <c r="F40" s="115">
        <v>29457</v>
      </c>
      <c r="G40" s="116">
        <v>0</v>
      </c>
      <c r="H40" s="116">
        <v>0</v>
      </c>
      <c r="I40" s="115">
        <v>4504628</v>
      </c>
      <c r="J40" s="115">
        <v>4602000</v>
      </c>
      <c r="K40" s="115">
        <v>4493132</v>
      </c>
    </row>
    <row r="41" spans="1:11">
      <c r="A41" s="183" t="s">
        <v>47</v>
      </c>
      <c r="B41" s="115">
        <v>5254318</v>
      </c>
      <c r="C41" s="115">
        <v>645737</v>
      </c>
      <c r="D41" s="115">
        <v>23434</v>
      </c>
      <c r="E41" s="115">
        <v>54289</v>
      </c>
      <c r="F41" s="115">
        <v>20617</v>
      </c>
      <c r="G41" s="116">
        <v>0</v>
      </c>
      <c r="H41" s="116">
        <v>0</v>
      </c>
      <c r="I41" s="115">
        <v>5998395</v>
      </c>
      <c r="J41" s="115">
        <v>6491000</v>
      </c>
      <c r="K41" s="115">
        <v>5821767</v>
      </c>
    </row>
    <row r="42" spans="1:11">
      <c r="A42" s="183" t="s">
        <v>893</v>
      </c>
      <c r="B42" s="115">
        <v>940280</v>
      </c>
      <c r="C42" s="115">
        <v>214250</v>
      </c>
      <c r="D42" s="115">
        <v>13791</v>
      </c>
      <c r="E42" s="115">
        <v>13804</v>
      </c>
      <c r="F42" s="115">
        <v>1383</v>
      </c>
      <c r="G42" s="116">
        <v>0</v>
      </c>
      <c r="H42" s="116">
        <v>0</v>
      </c>
      <c r="I42" s="115">
        <v>1183508</v>
      </c>
      <c r="J42" s="115">
        <v>1471000</v>
      </c>
      <c r="K42" s="115">
        <v>1430286</v>
      </c>
    </row>
    <row r="43" spans="1:11">
      <c r="A43" s="9" t="s">
        <v>1218</v>
      </c>
      <c r="B43" s="115">
        <v>8488686</v>
      </c>
      <c r="C43" s="115">
        <v>1969402</v>
      </c>
      <c r="D43" s="115">
        <v>1234873</v>
      </c>
      <c r="E43" s="115">
        <v>54174</v>
      </c>
      <c r="F43" s="115">
        <v>140553</v>
      </c>
      <c r="G43" s="116">
        <v>0</v>
      </c>
      <c r="H43" s="116">
        <v>0</v>
      </c>
      <c r="I43" s="115">
        <v>11887688</v>
      </c>
      <c r="J43" s="115">
        <v>12673000</v>
      </c>
      <c r="K43" s="115">
        <v>12166879</v>
      </c>
    </row>
    <row r="44" spans="1:11">
      <c r="A44" s="183" t="s">
        <v>905</v>
      </c>
      <c r="B44" s="115">
        <v>703313</v>
      </c>
      <c r="C44" s="115">
        <v>152061</v>
      </c>
      <c r="D44" s="115">
        <v>9084</v>
      </c>
      <c r="E44" s="115">
        <v>9086</v>
      </c>
      <c r="F44" s="115">
        <v>6452</v>
      </c>
      <c r="G44" s="116">
        <v>10683773</v>
      </c>
      <c r="H44" s="116">
        <v>52450</v>
      </c>
      <c r="I44" s="115">
        <v>11616219</v>
      </c>
      <c r="J44" s="115">
        <v>11670000</v>
      </c>
      <c r="K44" s="116">
        <v>10657282</v>
      </c>
    </row>
    <row r="45" spans="1:11">
      <c r="A45" s="183" t="s">
        <v>735</v>
      </c>
      <c r="B45" s="115">
        <v>12019445</v>
      </c>
      <c r="C45" s="115">
        <v>732935</v>
      </c>
      <c r="D45" s="115">
        <v>48798</v>
      </c>
      <c r="E45" s="115">
        <v>20845</v>
      </c>
      <c r="F45" s="115">
        <v>29022</v>
      </c>
      <c r="G45" s="116">
        <v>0</v>
      </c>
      <c r="H45" s="116">
        <v>0</v>
      </c>
      <c r="I45" s="115">
        <v>12851045</v>
      </c>
      <c r="J45" s="115">
        <v>12927000</v>
      </c>
      <c r="K45" s="115">
        <v>12848388</v>
      </c>
    </row>
    <row r="46" spans="1:11">
      <c r="A46" s="183" t="s">
        <v>904</v>
      </c>
      <c r="B46" s="115">
        <v>1723430</v>
      </c>
      <c r="C46" s="115">
        <v>2601331</v>
      </c>
      <c r="D46" s="115">
        <v>9199</v>
      </c>
      <c r="E46" s="115">
        <v>14996</v>
      </c>
      <c r="F46" s="115">
        <v>24159</v>
      </c>
      <c r="G46" s="116">
        <v>0</v>
      </c>
      <c r="H46" s="116">
        <v>0</v>
      </c>
      <c r="I46" s="115">
        <v>4373115</v>
      </c>
      <c r="J46" s="115">
        <v>4534557</v>
      </c>
      <c r="K46" s="115">
        <v>4359058</v>
      </c>
    </row>
    <row r="47" spans="1:11">
      <c r="A47" s="183" t="s">
        <v>985</v>
      </c>
      <c r="B47" s="115">
        <v>5471110</v>
      </c>
      <c r="C47" s="115">
        <v>2715218</v>
      </c>
      <c r="D47" s="115">
        <v>46569</v>
      </c>
      <c r="E47" s="115">
        <v>6170</v>
      </c>
      <c r="F47" s="115">
        <v>104729</v>
      </c>
      <c r="G47" s="116">
        <v>0</v>
      </c>
      <c r="H47" s="116">
        <v>0</v>
      </c>
      <c r="I47" s="115">
        <v>8343796</v>
      </c>
      <c r="J47" s="115">
        <v>8432550</v>
      </c>
      <c r="K47" s="116">
        <v>8176341</v>
      </c>
    </row>
    <row r="48" spans="1:11">
      <c r="A48" s="183" t="s">
        <v>986</v>
      </c>
      <c r="B48" s="115">
        <v>685004</v>
      </c>
      <c r="C48" s="115">
        <v>557056</v>
      </c>
      <c r="D48" s="115">
        <v>16803</v>
      </c>
      <c r="E48" s="115">
        <v>916</v>
      </c>
      <c r="F48" s="115">
        <v>16510</v>
      </c>
      <c r="G48" s="116">
        <v>0</v>
      </c>
      <c r="H48" s="116">
        <v>0</v>
      </c>
      <c r="I48" s="115">
        <v>1276289</v>
      </c>
      <c r="J48" s="115">
        <v>1291000</v>
      </c>
      <c r="K48" s="115">
        <v>1105765</v>
      </c>
    </row>
    <row r="49" spans="1:11">
      <c r="A49" s="183" t="s">
        <v>1197</v>
      </c>
      <c r="B49" s="115">
        <v>6635716</v>
      </c>
      <c r="C49" s="115">
        <v>1037287</v>
      </c>
      <c r="D49" s="115">
        <v>65780</v>
      </c>
      <c r="E49" s="115">
        <v>159546</v>
      </c>
      <c r="F49" s="115">
        <v>149888</v>
      </c>
      <c r="G49" s="116">
        <v>0</v>
      </c>
      <c r="H49" s="116">
        <v>0</v>
      </c>
      <c r="I49" s="115">
        <v>8048217</v>
      </c>
      <c r="J49" s="115">
        <v>10056000</v>
      </c>
      <c r="K49" s="115">
        <v>7675790</v>
      </c>
    </row>
    <row r="50" spans="1:11">
      <c r="A50" s="183" t="s">
        <v>170</v>
      </c>
      <c r="B50" s="115">
        <v>16059135</v>
      </c>
      <c r="C50" s="115">
        <v>918519</v>
      </c>
      <c r="D50" s="115">
        <v>168269</v>
      </c>
      <c r="E50" s="115">
        <v>127229</v>
      </c>
      <c r="F50" s="116">
        <v>91156</v>
      </c>
      <c r="G50" s="116">
        <v>0</v>
      </c>
      <c r="H50" s="116">
        <v>0</v>
      </c>
      <c r="I50" s="115">
        <v>17364308</v>
      </c>
      <c r="J50" s="115">
        <v>20303000</v>
      </c>
      <c r="K50" s="116">
        <v>16886629</v>
      </c>
    </row>
    <row r="51" spans="1:11">
      <c r="A51" s="183" t="s">
        <v>1225</v>
      </c>
      <c r="B51" s="115">
        <v>9550245</v>
      </c>
      <c r="C51" s="115">
        <v>1318675</v>
      </c>
      <c r="D51" s="115">
        <v>12082215</v>
      </c>
      <c r="E51" s="115">
        <v>1313892</v>
      </c>
      <c r="F51" s="115">
        <v>812918</v>
      </c>
      <c r="G51" s="116">
        <v>0</v>
      </c>
      <c r="H51" s="116">
        <v>0</v>
      </c>
      <c r="I51" s="115">
        <v>25077945</v>
      </c>
      <c r="J51" s="115">
        <v>25000000</v>
      </c>
      <c r="K51" s="115">
        <v>10000000</v>
      </c>
    </row>
    <row r="52" spans="1:11">
      <c r="A52" s="9" t="s">
        <v>1213</v>
      </c>
      <c r="B52" s="115">
        <v>1950732</v>
      </c>
      <c r="C52" s="115">
        <v>375034</v>
      </c>
      <c r="D52" s="115">
        <v>41882</v>
      </c>
      <c r="E52" s="115">
        <v>62257</v>
      </c>
      <c r="F52" s="115">
        <v>1781</v>
      </c>
      <c r="G52" s="116">
        <v>0</v>
      </c>
      <c r="H52" s="116">
        <v>0</v>
      </c>
      <c r="I52" s="115">
        <v>2431686</v>
      </c>
      <c r="J52" s="115">
        <v>3973500</v>
      </c>
      <c r="K52" s="116">
        <v>0</v>
      </c>
    </row>
    <row r="53" spans="1:11">
      <c r="A53" s="9" t="s">
        <v>1215</v>
      </c>
      <c r="B53" s="115">
        <v>971203</v>
      </c>
      <c r="C53" s="115">
        <v>141901</v>
      </c>
      <c r="D53" s="115">
        <v>56412</v>
      </c>
      <c r="E53" s="115">
        <v>9447</v>
      </c>
      <c r="F53" s="115">
        <v>35128</v>
      </c>
      <c r="G53" s="116">
        <v>0</v>
      </c>
      <c r="H53" s="116">
        <v>1278755</v>
      </c>
      <c r="I53" s="115">
        <v>2492846</v>
      </c>
      <c r="J53" s="115">
        <v>3149000</v>
      </c>
      <c r="K53" s="116">
        <v>0</v>
      </c>
    </row>
    <row r="54" spans="1:11">
      <c r="A54" s="183" t="s">
        <v>981</v>
      </c>
      <c r="B54" s="115">
        <v>21686621</v>
      </c>
      <c r="C54" s="115">
        <v>2105771</v>
      </c>
      <c r="D54" s="115">
        <v>9487922</v>
      </c>
      <c r="E54" s="115">
        <v>1854465</v>
      </c>
      <c r="F54" s="115">
        <v>1385842</v>
      </c>
      <c r="G54" s="116">
        <v>0</v>
      </c>
      <c r="H54" s="116">
        <v>0</v>
      </c>
      <c r="I54" s="115">
        <v>36520621</v>
      </c>
      <c r="J54" s="115">
        <v>36198454</v>
      </c>
      <c r="K54" s="116">
        <v>40558218</v>
      </c>
    </row>
    <row r="55" spans="1:11">
      <c r="A55" s="183" t="s">
        <v>914</v>
      </c>
      <c r="B55" s="115">
        <v>1700400</v>
      </c>
      <c r="C55" s="115">
        <v>563586</v>
      </c>
      <c r="D55" s="115">
        <v>45008</v>
      </c>
      <c r="E55" s="115">
        <v>30346</v>
      </c>
      <c r="F55" s="115">
        <v>11680</v>
      </c>
      <c r="G55" s="116">
        <v>0</v>
      </c>
      <c r="H55" s="116">
        <v>0</v>
      </c>
      <c r="I55" s="115">
        <v>2351020</v>
      </c>
      <c r="J55" s="115">
        <v>2492430</v>
      </c>
      <c r="K55" s="116">
        <v>2272440</v>
      </c>
    </row>
    <row r="56" spans="1:11">
      <c r="A56" s="183" t="s">
        <v>1212</v>
      </c>
      <c r="B56" s="115">
        <v>67613</v>
      </c>
      <c r="C56" s="115">
        <v>86310</v>
      </c>
      <c r="D56" s="115">
        <v>1059</v>
      </c>
      <c r="E56" s="115">
        <v>14230</v>
      </c>
      <c r="F56" s="115">
        <v>900</v>
      </c>
      <c r="G56" s="116">
        <v>0</v>
      </c>
      <c r="H56" s="116">
        <v>0</v>
      </c>
      <c r="I56" s="115">
        <v>170112</v>
      </c>
      <c r="J56" s="115">
        <v>244000</v>
      </c>
      <c r="K56" s="116">
        <v>0</v>
      </c>
    </row>
    <row r="57" spans="1:11">
      <c r="A57" s="149" t="s">
        <v>28</v>
      </c>
      <c r="B57" s="150">
        <f>SUM(B4:B56)</f>
        <v>1447154823</v>
      </c>
      <c r="C57" s="150">
        <f t="shared" ref="C57:K57" si="0">SUM(C4:C56)</f>
        <v>235986252</v>
      </c>
      <c r="D57" s="150">
        <f t="shared" si="0"/>
        <v>153841828</v>
      </c>
      <c r="E57" s="150">
        <f t="shared" si="0"/>
        <v>26953004</v>
      </c>
      <c r="F57" s="150">
        <f t="shared" si="0"/>
        <v>61142910</v>
      </c>
      <c r="G57" s="150">
        <f t="shared" si="0"/>
        <v>503759970</v>
      </c>
      <c r="H57" s="150">
        <f t="shared" si="0"/>
        <v>914154329</v>
      </c>
      <c r="I57" s="150">
        <f t="shared" si="0"/>
        <v>3342993116</v>
      </c>
      <c r="J57" s="150">
        <f t="shared" si="0"/>
        <v>3329194000</v>
      </c>
      <c r="K57" s="150">
        <f t="shared" si="0"/>
        <v>3182364125</v>
      </c>
    </row>
  </sheetData>
  <mergeCells count="1">
    <mergeCell ref="A1:K1"/>
  </mergeCells>
  <phoneticPr fontId="0" type="noConversion"/>
  <pageMargins left="0.23" right="0.36458333333333298" top="0.83333333333333304" bottom="0.28999999999999998" header="0.25" footer="0.27"/>
  <pageSetup paperSize="9" orientation="landscape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8"/>
  <sheetViews>
    <sheetView view="pageBreakPreview" topLeftCell="A367" zoomScaleNormal="100" zoomScaleSheetLayoutView="100" workbookViewId="0">
      <selection activeCell="I404" sqref="I404"/>
    </sheetView>
  </sheetViews>
  <sheetFormatPr defaultRowHeight="12.75"/>
  <cols>
    <col min="1" max="3" width="3.7109375" style="9" customWidth="1"/>
    <col min="4" max="4" width="5.28515625" style="9" bestFit="1" customWidth="1"/>
    <col min="5" max="5" width="40.85546875" style="9" customWidth="1"/>
    <col min="6" max="7" width="12.5703125" style="9" customWidth="1"/>
    <col min="8" max="8" width="9.7109375" style="9" customWidth="1"/>
    <col min="9" max="9" width="12.85546875" style="9" customWidth="1"/>
    <col min="10" max="16384" width="9.140625" style="9"/>
  </cols>
  <sheetData>
    <row r="1" spans="1:9" ht="22.5" customHeight="1">
      <c r="A1" s="220" t="s">
        <v>1237</v>
      </c>
      <c r="B1" s="221"/>
      <c r="C1" s="221"/>
      <c r="D1" s="231"/>
      <c r="E1" s="231"/>
      <c r="F1" s="231"/>
      <c r="G1" s="231"/>
      <c r="H1" s="231"/>
      <c r="I1" s="231"/>
    </row>
    <row r="2" spans="1:9" ht="13.5" customHeight="1">
      <c r="I2" s="14" t="s">
        <v>50</v>
      </c>
    </row>
    <row r="3" spans="1:9" ht="18.75" customHeight="1">
      <c r="A3" s="232" t="s">
        <v>81</v>
      </c>
      <c r="B3" s="233"/>
      <c r="C3" s="233"/>
      <c r="D3" s="233"/>
      <c r="E3" s="243" t="s">
        <v>29</v>
      </c>
      <c r="F3" s="232">
        <v>2018</v>
      </c>
      <c r="G3" s="232"/>
      <c r="H3" s="232"/>
      <c r="I3" s="236" t="s">
        <v>982</v>
      </c>
    </row>
    <row r="4" spans="1:9" ht="18.75" customHeight="1">
      <c r="A4" s="71" t="s">
        <v>691</v>
      </c>
      <c r="B4" s="71" t="s">
        <v>712</v>
      </c>
      <c r="C4" s="71" t="s">
        <v>688</v>
      </c>
      <c r="D4" s="71" t="s">
        <v>711</v>
      </c>
      <c r="E4" s="244"/>
      <c r="F4" s="71" t="s">
        <v>27</v>
      </c>
      <c r="G4" s="71" t="s">
        <v>49</v>
      </c>
      <c r="H4" s="71" t="s">
        <v>82</v>
      </c>
      <c r="I4" s="237"/>
    </row>
    <row r="5" spans="1:9">
      <c r="A5" s="98" t="s">
        <v>337</v>
      </c>
      <c r="B5" s="98" t="s">
        <v>173</v>
      </c>
      <c r="C5" s="98" t="s">
        <v>173</v>
      </c>
      <c r="D5" s="98" t="s">
        <v>385</v>
      </c>
      <c r="E5" s="188" t="s">
        <v>975</v>
      </c>
      <c r="F5" s="101">
        <v>828937782.18499994</v>
      </c>
      <c r="G5" s="101">
        <v>821844759.78100002</v>
      </c>
      <c r="H5" s="101">
        <v>7093022.4039999247</v>
      </c>
      <c r="I5" s="101">
        <v>805978082.03999996</v>
      </c>
    </row>
    <row r="6" spans="1:9">
      <c r="A6" s="98" t="s">
        <v>337</v>
      </c>
      <c r="B6" s="98" t="s">
        <v>173</v>
      </c>
      <c r="C6" s="98" t="s">
        <v>173</v>
      </c>
      <c r="D6" s="98" t="s">
        <v>386</v>
      </c>
      <c r="E6" s="188" t="s">
        <v>123</v>
      </c>
      <c r="F6" s="101">
        <v>13261923</v>
      </c>
      <c r="G6" s="101">
        <v>12708204.664000001</v>
      </c>
      <c r="H6" s="101">
        <v>553718.3359999992</v>
      </c>
      <c r="I6" s="101">
        <v>11996659.482000001</v>
      </c>
    </row>
    <row r="7" spans="1:9">
      <c r="A7" s="98" t="s">
        <v>337</v>
      </c>
      <c r="B7" s="98" t="s">
        <v>173</v>
      </c>
      <c r="C7" s="98" t="s">
        <v>173</v>
      </c>
      <c r="D7" s="98" t="s">
        <v>387</v>
      </c>
      <c r="E7" s="188" t="s">
        <v>124</v>
      </c>
      <c r="F7" s="101">
        <v>48546078</v>
      </c>
      <c r="G7" s="101">
        <v>48898523.454000004</v>
      </c>
      <c r="H7" s="101">
        <v>-352445.45400000364</v>
      </c>
      <c r="I7" s="101">
        <v>47300090.729999997</v>
      </c>
    </row>
    <row r="8" spans="1:9">
      <c r="A8" s="98" t="s">
        <v>337</v>
      </c>
      <c r="B8" s="98" t="s">
        <v>173</v>
      </c>
      <c r="C8" s="98" t="s">
        <v>173</v>
      </c>
      <c r="D8" s="98" t="s">
        <v>692</v>
      </c>
      <c r="E8" s="188" t="s">
        <v>693</v>
      </c>
      <c r="F8" s="101">
        <v>61965276</v>
      </c>
      <c r="G8" s="101">
        <v>59634363.239</v>
      </c>
      <c r="H8" s="101">
        <v>2330912.7609999999</v>
      </c>
      <c r="I8" s="101">
        <v>59464279.226000004</v>
      </c>
    </row>
    <row r="9" spans="1:9">
      <c r="A9" s="98" t="s">
        <v>337</v>
      </c>
      <c r="B9" s="98" t="s">
        <v>173</v>
      </c>
      <c r="C9" s="98" t="s">
        <v>173</v>
      </c>
      <c r="D9" s="98" t="s">
        <v>915</v>
      </c>
      <c r="E9" s="188" t="s">
        <v>916</v>
      </c>
      <c r="F9" s="101">
        <v>3315038</v>
      </c>
      <c r="G9" s="101">
        <v>2536869.62</v>
      </c>
      <c r="H9" s="101">
        <v>778168.37999999989</v>
      </c>
      <c r="I9" s="101">
        <v>32149.434000000001</v>
      </c>
    </row>
    <row r="10" spans="1:9">
      <c r="A10" s="98" t="s">
        <v>337</v>
      </c>
      <c r="B10" s="98" t="s">
        <v>173</v>
      </c>
      <c r="C10" s="98" t="s">
        <v>173</v>
      </c>
      <c r="D10" s="98" t="s">
        <v>917</v>
      </c>
      <c r="E10" s="188" t="s">
        <v>918</v>
      </c>
      <c r="F10" s="101">
        <v>126000</v>
      </c>
      <c r="G10" s="101">
        <v>29994.240000000002</v>
      </c>
      <c r="H10" s="101">
        <v>96005.759999999995</v>
      </c>
      <c r="I10" s="101">
        <v>6000</v>
      </c>
    </row>
    <row r="11" spans="1:9">
      <c r="A11" s="98" t="s">
        <v>337</v>
      </c>
      <c r="B11" s="98" t="s">
        <v>173</v>
      </c>
      <c r="C11" s="98" t="s">
        <v>173</v>
      </c>
      <c r="D11" s="98" t="s">
        <v>988</v>
      </c>
      <c r="E11" s="188" t="s">
        <v>989</v>
      </c>
      <c r="F11" s="101">
        <v>2523298</v>
      </c>
      <c r="G11" s="101">
        <v>2003788.4029999999</v>
      </c>
      <c r="H11" s="101">
        <v>519509.59700000007</v>
      </c>
      <c r="I11" s="101">
        <v>849254.12800000003</v>
      </c>
    </row>
    <row r="12" spans="1:9">
      <c r="A12" s="98" t="s">
        <v>337</v>
      </c>
      <c r="B12" s="98" t="s">
        <v>173</v>
      </c>
      <c r="C12" s="98" t="s">
        <v>173</v>
      </c>
      <c r="D12" s="98" t="s">
        <v>919</v>
      </c>
      <c r="E12" s="100" t="s">
        <v>920</v>
      </c>
      <c r="F12" s="101">
        <v>189870</v>
      </c>
      <c r="G12" s="101">
        <v>113069.412</v>
      </c>
      <c r="H12" s="101">
        <v>76800.588000000003</v>
      </c>
      <c r="I12" s="114">
        <v>37887.061000000002</v>
      </c>
    </row>
    <row r="13" spans="1:9">
      <c r="A13" s="98" t="s">
        <v>337</v>
      </c>
      <c r="B13" s="98" t="s">
        <v>173</v>
      </c>
      <c r="C13" s="98" t="s">
        <v>173</v>
      </c>
      <c r="D13" s="98" t="s">
        <v>990</v>
      </c>
      <c r="E13" s="100" t="s">
        <v>991</v>
      </c>
      <c r="F13" s="101">
        <v>212100</v>
      </c>
      <c r="G13" s="101">
        <v>218411.53599999999</v>
      </c>
      <c r="H13" s="101">
        <v>-6311.5359999999928</v>
      </c>
      <c r="I13" s="101">
        <v>19330</v>
      </c>
    </row>
    <row r="14" spans="1:9">
      <c r="A14" s="98" t="s">
        <v>337</v>
      </c>
      <c r="B14" s="98" t="s">
        <v>173</v>
      </c>
      <c r="C14" s="98" t="s">
        <v>173</v>
      </c>
      <c r="D14" s="98" t="s">
        <v>388</v>
      </c>
      <c r="E14" s="188" t="s">
        <v>970</v>
      </c>
      <c r="F14" s="101">
        <v>22584477</v>
      </c>
      <c r="G14" s="101">
        <v>23218557.550000001</v>
      </c>
      <c r="H14" s="101">
        <v>-634080.55000000075</v>
      </c>
      <c r="I14" s="101">
        <v>25280494.280999999</v>
      </c>
    </row>
    <row r="15" spans="1:9">
      <c r="A15" s="98" t="s">
        <v>337</v>
      </c>
      <c r="B15" s="98" t="s">
        <v>173</v>
      </c>
      <c r="C15" s="98" t="s">
        <v>173</v>
      </c>
      <c r="D15" s="98" t="s">
        <v>389</v>
      </c>
      <c r="E15" s="100" t="s">
        <v>971</v>
      </c>
      <c r="F15" s="101">
        <v>2433420</v>
      </c>
      <c r="G15" s="101">
        <v>3938982.4849999999</v>
      </c>
      <c r="H15" s="101">
        <v>-1505562.4849999999</v>
      </c>
      <c r="I15" s="101">
        <v>3793179.85</v>
      </c>
    </row>
    <row r="16" spans="1:9">
      <c r="A16" s="98" t="s">
        <v>337</v>
      </c>
      <c r="B16" s="98" t="s">
        <v>173</v>
      </c>
      <c r="C16" s="98" t="s">
        <v>173</v>
      </c>
      <c r="D16" s="98" t="s">
        <v>390</v>
      </c>
      <c r="E16" s="100" t="s">
        <v>125</v>
      </c>
      <c r="F16" s="101">
        <v>27857558</v>
      </c>
      <c r="G16" s="101">
        <v>39215284.18</v>
      </c>
      <c r="H16" s="101">
        <v>-11357726.18</v>
      </c>
      <c r="I16" s="101">
        <v>39338436.594999999</v>
      </c>
    </row>
    <row r="17" spans="1:9">
      <c r="A17" s="98" t="s">
        <v>337</v>
      </c>
      <c r="B17" s="98" t="s">
        <v>173</v>
      </c>
      <c r="C17" s="98" t="s">
        <v>173</v>
      </c>
      <c r="D17" s="98" t="s">
        <v>391</v>
      </c>
      <c r="E17" s="100" t="s">
        <v>973</v>
      </c>
      <c r="F17" s="101">
        <v>12105063</v>
      </c>
      <c r="G17" s="114">
        <v>85605</v>
      </c>
      <c r="H17" s="101">
        <v>12019458</v>
      </c>
      <c r="I17" s="114">
        <v>86542</v>
      </c>
    </row>
    <row r="18" spans="1:9">
      <c r="A18" s="98" t="s">
        <v>337</v>
      </c>
      <c r="B18" s="98" t="s">
        <v>173</v>
      </c>
      <c r="C18" s="98" t="s">
        <v>173</v>
      </c>
      <c r="D18" s="98" t="s">
        <v>819</v>
      </c>
      <c r="E18" s="188" t="s">
        <v>972</v>
      </c>
      <c r="F18" s="101">
        <v>69390</v>
      </c>
      <c r="G18" s="101">
        <v>320150</v>
      </c>
      <c r="H18" s="101">
        <v>-250760</v>
      </c>
      <c r="I18" s="101">
        <v>14874</v>
      </c>
    </row>
    <row r="19" spans="1:9">
      <c r="A19" s="98" t="s">
        <v>337</v>
      </c>
      <c r="B19" s="98" t="s">
        <v>173</v>
      </c>
      <c r="C19" s="98" t="s">
        <v>173</v>
      </c>
      <c r="D19" s="98" t="s">
        <v>392</v>
      </c>
      <c r="E19" s="100" t="s">
        <v>992</v>
      </c>
      <c r="F19" s="101">
        <v>166000</v>
      </c>
      <c r="G19" s="101">
        <v>52900</v>
      </c>
      <c r="H19" s="101">
        <v>113100</v>
      </c>
      <c r="I19" s="101">
        <v>4600</v>
      </c>
    </row>
    <row r="20" spans="1:9">
      <c r="A20" s="98" t="s">
        <v>337</v>
      </c>
      <c r="B20" s="98" t="s">
        <v>173</v>
      </c>
      <c r="C20" s="98" t="s">
        <v>173</v>
      </c>
      <c r="D20" s="98" t="s">
        <v>393</v>
      </c>
      <c r="E20" s="188" t="s">
        <v>566</v>
      </c>
      <c r="F20" s="101">
        <v>2973000</v>
      </c>
      <c r="G20" s="101">
        <v>3366128.4539999999</v>
      </c>
      <c r="H20" s="101">
        <v>-393128.45399999991</v>
      </c>
      <c r="I20" s="101">
        <v>3366620.94</v>
      </c>
    </row>
    <row r="21" spans="1:9">
      <c r="A21" s="98" t="s">
        <v>337</v>
      </c>
      <c r="B21" s="98" t="s">
        <v>173</v>
      </c>
      <c r="C21" s="98" t="s">
        <v>173</v>
      </c>
      <c r="D21" s="98" t="s">
        <v>394</v>
      </c>
      <c r="E21" s="188" t="s">
        <v>1309</v>
      </c>
      <c r="F21" s="101">
        <v>3911700</v>
      </c>
      <c r="G21" s="101">
        <v>3652416.605</v>
      </c>
      <c r="H21" s="101">
        <v>259283.39500000002</v>
      </c>
      <c r="I21" s="101">
        <v>3507024.9840000002</v>
      </c>
    </row>
    <row r="22" spans="1:9">
      <c r="A22" s="98" t="s">
        <v>337</v>
      </c>
      <c r="B22" s="98" t="s">
        <v>173</v>
      </c>
      <c r="C22" s="98" t="s">
        <v>173</v>
      </c>
      <c r="D22" s="98" t="s">
        <v>1310</v>
      </c>
      <c r="E22" s="100" t="s">
        <v>1311</v>
      </c>
      <c r="F22" s="101">
        <v>0</v>
      </c>
      <c r="G22" s="101">
        <v>147</v>
      </c>
      <c r="H22" s="101">
        <v>-147</v>
      </c>
      <c r="I22" s="101">
        <v>0</v>
      </c>
    </row>
    <row r="23" spans="1:9">
      <c r="A23" s="98" t="s">
        <v>337</v>
      </c>
      <c r="B23" s="98" t="s">
        <v>173</v>
      </c>
      <c r="C23" s="98" t="s">
        <v>173</v>
      </c>
      <c r="D23" s="98" t="s">
        <v>395</v>
      </c>
      <c r="E23" s="100" t="s">
        <v>567</v>
      </c>
      <c r="F23" s="101">
        <v>1331020</v>
      </c>
      <c r="G23" s="101">
        <v>1210983.7860000001</v>
      </c>
      <c r="H23" s="101">
        <v>120036.21399999992</v>
      </c>
      <c r="I23" s="101">
        <v>1218353.817</v>
      </c>
    </row>
    <row r="24" spans="1:9">
      <c r="A24" s="98" t="s">
        <v>337</v>
      </c>
      <c r="B24" s="98" t="s">
        <v>173</v>
      </c>
      <c r="C24" s="98" t="s">
        <v>173</v>
      </c>
      <c r="D24" s="98" t="s">
        <v>738</v>
      </c>
      <c r="E24" s="188" t="s">
        <v>739</v>
      </c>
      <c r="F24" s="101">
        <v>620600</v>
      </c>
      <c r="G24" s="101">
        <v>813084.03</v>
      </c>
      <c r="H24" s="101">
        <v>-192484.03000000003</v>
      </c>
      <c r="I24" s="101">
        <v>660975.125</v>
      </c>
    </row>
    <row r="25" spans="1:9">
      <c r="A25" s="98" t="s">
        <v>337</v>
      </c>
      <c r="B25" s="98" t="s">
        <v>173</v>
      </c>
      <c r="C25" s="98" t="s">
        <v>173</v>
      </c>
      <c r="D25" s="98" t="s">
        <v>396</v>
      </c>
      <c r="E25" s="100" t="s">
        <v>568</v>
      </c>
      <c r="F25" s="101">
        <v>0</v>
      </c>
      <c r="G25" s="101">
        <v>6790</v>
      </c>
      <c r="H25" s="101">
        <v>-6790</v>
      </c>
      <c r="I25" s="101">
        <v>0</v>
      </c>
    </row>
    <row r="26" spans="1:9">
      <c r="A26" s="98" t="s">
        <v>337</v>
      </c>
      <c r="B26" s="98" t="s">
        <v>173</v>
      </c>
      <c r="C26" s="98" t="s">
        <v>173</v>
      </c>
      <c r="D26" s="98" t="s">
        <v>397</v>
      </c>
      <c r="E26" s="188" t="s">
        <v>974</v>
      </c>
      <c r="F26" s="101">
        <v>4413649</v>
      </c>
      <c r="G26" s="101">
        <v>3805108.5440000002</v>
      </c>
      <c r="H26" s="101">
        <v>608540.45599999977</v>
      </c>
      <c r="I26" s="101">
        <v>3675770.7990000001</v>
      </c>
    </row>
    <row r="27" spans="1:9">
      <c r="A27" s="98" t="s">
        <v>337</v>
      </c>
      <c r="B27" s="98" t="s">
        <v>173</v>
      </c>
      <c r="C27" s="98" t="s">
        <v>173</v>
      </c>
      <c r="D27" s="98" t="s">
        <v>993</v>
      </c>
      <c r="E27" s="188" t="s">
        <v>994</v>
      </c>
      <c r="F27" s="101">
        <v>65952</v>
      </c>
      <c r="G27" s="101">
        <v>79239.444000000003</v>
      </c>
      <c r="H27" s="101">
        <v>-13287.444000000003</v>
      </c>
      <c r="I27" s="101">
        <v>45020.745000000003</v>
      </c>
    </row>
    <row r="28" spans="1:9">
      <c r="A28" s="98" t="s">
        <v>337</v>
      </c>
      <c r="B28" s="98" t="s">
        <v>173</v>
      </c>
      <c r="C28" s="98" t="s">
        <v>173</v>
      </c>
      <c r="D28" s="98" t="s">
        <v>398</v>
      </c>
      <c r="E28" s="188" t="s">
        <v>569</v>
      </c>
      <c r="F28" s="101">
        <v>9693924.3589999992</v>
      </c>
      <c r="G28" s="101">
        <v>9132705.4519999996</v>
      </c>
      <c r="H28" s="101">
        <v>561218.90699999966</v>
      </c>
      <c r="I28" s="101">
        <v>10135140.679</v>
      </c>
    </row>
    <row r="29" spans="1:9">
      <c r="A29" s="98" t="s">
        <v>337</v>
      </c>
      <c r="B29" s="98" t="s">
        <v>173</v>
      </c>
      <c r="C29" s="98" t="s">
        <v>180</v>
      </c>
      <c r="D29" s="98" t="s">
        <v>385</v>
      </c>
      <c r="E29" s="100" t="s">
        <v>975</v>
      </c>
      <c r="F29" s="101">
        <v>135034565</v>
      </c>
      <c r="G29" s="101">
        <v>127833283.904</v>
      </c>
      <c r="H29" s="101">
        <v>7201281.0960000008</v>
      </c>
      <c r="I29" s="101">
        <v>126359695.043</v>
      </c>
    </row>
    <row r="30" spans="1:9">
      <c r="A30" s="98" t="s">
        <v>337</v>
      </c>
      <c r="B30" s="98" t="s">
        <v>173</v>
      </c>
      <c r="C30" s="98" t="s">
        <v>180</v>
      </c>
      <c r="D30" s="98" t="s">
        <v>386</v>
      </c>
      <c r="E30" s="100" t="s">
        <v>123</v>
      </c>
      <c r="F30" s="101">
        <v>2579074</v>
      </c>
      <c r="G30" s="101">
        <v>2420289.6779999998</v>
      </c>
      <c r="H30" s="101">
        <v>158784.32200000016</v>
      </c>
      <c r="I30" s="101">
        <v>2187782.9130000002</v>
      </c>
    </row>
    <row r="31" spans="1:9">
      <c r="A31" s="98" t="s">
        <v>337</v>
      </c>
      <c r="B31" s="98" t="s">
        <v>173</v>
      </c>
      <c r="C31" s="98" t="s">
        <v>180</v>
      </c>
      <c r="D31" s="98" t="s">
        <v>387</v>
      </c>
      <c r="E31" s="188" t="s">
        <v>124</v>
      </c>
      <c r="F31" s="101">
        <v>7225031</v>
      </c>
      <c r="G31" s="101">
        <v>7131730.648</v>
      </c>
      <c r="H31" s="101">
        <v>93300.351999999955</v>
      </c>
      <c r="I31" s="101">
        <v>7135261.54</v>
      </c>
    </row>
    <row r="32" spans="1:9">
      <c r="A32" s="98" t="s">
        <v>337</v>
      </c>
      <c r="B32" s="98" t="s">
        <v>173</v>
      </c>
      <c r="C32" s="98" t="s">
        <v>180</v>
      </c>
      <c r="D32" s="98" t="s">
        <v>692</v>
      </c>
      <c r="E32" s="100" t="s">
        <v>693</v>
      </c>
      <c r="F32" s="101">
        <v>48117</v>
      </c>
      <c r="G32" s="101">
        <v>68146.714999999997</v>
      </c>
      <c r="H32" s="101">
        <v>-20029.714999999997</v>
      </c>
      <c r="I32" s="101">
        <v>57888.612999999998</v>
      </c>
    </row>
    <row r="33" spans="1:9">
      <c r="A33" s="98" t="s">
        <v>337</v>
      </c>
      <c r="B33" s="98" t="s">
        <v>173</v>
      </c>
      <c r="C33" s="98" t="s">
        <v>180</v>
      </c>
      <c r="D33" s="98" t="s">
        <v>915</v>
      </c>
      <c r="E33" s="188" t="s">
        <v>916</v>
      </c>
      <c r="F33" s="101">
        <v>905170</v>
      </c>
      <c r="G33" s="101">
        <v>35365.743999999999</v>
      </c>
      <c r="H33" s="101">
        <v>869804.25600000005</v>
      </c>
      <c r="I33" s="101">
        <v>0</v>
      </c>
    </row>
    <row r="34" spans="1:9">
      <c r="A34" s="98" t="s">
        <v>337</v>
      </c>
      <c r="B34" s="98" t="s">
        <v>173</v>
      </c>
      <c r="C34" s="98" t="s">
        <v>180</v>
      </c>
      <c r="D34" s="98" t="s">
        <v>988</v>
      </c>
      <c r="E34" s="188" t="s">
        <v>989</v>
      </c>
      <c r="F34" s="101">
        <v>0</v>
      </c>
      <c r="G34" s="101">
        <v>708676.48600000003</v>
      </c>
      <c r="H34" s="101">
        <v>-708676.48600000003</v>
      </c>
      <c r="I34" s="114">
        <v>0</v>
      </c>
    </row>
    <row r="35" spans="1:9">
      <c r="A35" s="98" t="s">
        <v>337</v>
      </c>
      <c r="B35" s="98" t="s">
        <v>173</v>
      </c>
      <c r="C35" s="98" t="s">
        <v>180</v>
      </c>
      <c r="D35" s="98" t="s">
        <v>919</v>
      </c>
      <c r="E35" s="188" t="s">
        <v>920</v>
      </c>
      <c r="F35" s="101">
        <v>0</v>
      </c>
      <c r="G35" s="101">
        <v>6227.6890000000003</v>
      </c>
      <c r="H35" s="101">
        <v>-6227.6890000000003</v>
      </c>
      <c r="I35" s="101">
        <v>0</v>
      </c>
    </row>
    <row r="36" spans="1:9">
      <c r="A36" s="98" t="s">
        <v>337</v>
      </c>
      <c r="B36" s="98" t="s">
        <v>173</v>
      </c>
      <c r="C36" s="98" t="s">
        <v>180</v>
      </c>
      <c r="D36" s="98" t="s">
        <v>990</v>
      </c>
      <c r="E36" s="188" t="s">
        <v>991</v>
      </c>
      <c r="F36" s="101">
        <v>600</v>
      </c>
      <c r="G36" s="101">
        <v>62257.048000000003</v>
      </c>
      <c r="H36" s="101">
        <v>-61657.048000000003</v>
      </c>
      <c r="I36" s="101">
        <v>0</v>
      </c>
    </row>
    <row r="37" spans="1:9">
      <c r="A37" s="98" t="s">
        <v>337</v>
      </c>
      <c r="B37" s="98" t="s">
        <v>173</v>
      </c>
      <c r="C37" s="98" t="s">
        <v>180</v>
      </c>
      <c r="D37" s="98" t="s">
        <v>388</v>
      </c>
      <c r="E37" s="188" t="s">
        <v>970</v>
      </c>
      <c r="F37" s="101">
        <v>2741345</v>
      </c>
      <c r="G37" s="101">
        <v>3569682.7420000001</v>
      </c>
      <c r="H37" s="101">
        <v>-828337.74200000009</v>
      </c>
      <c r="I37" s="101">
        <v>3614919.2880000002</v>
      </c>
    </row>
    <row r="38" spans="1:9">
      <c r="A38" s="98" t="s">
        <v>337</v>
      </c>
      <c r="B38" s="98" t="s">
        <v>173</v>
      </c>
      <c r="C38" s="98" t="s">
        <v>180</v>
      </c>
      <c r="D38" s="98" t="s">
        <v>389</v>
      </c>
      <c r="E38" s="188" t="s">
        <v>971</v>
      </c>
      <c r="F38" s="101">
        <v>201485</v>
      </c>
      <c r="G38" s="101">
        <v>194951.01699999999</v>
      </c>
      <c r="H38" s="101">
        <v>6533.9830000000075</v>
      </c>
      <c r="I38" s="101">
        <v>190210.712</v>
      </c>
    </row>
    <row r="39" spans="1:9">
      <c r="A39" s="98" t="s">
        <v>337</v>
      </c>
      <c r="B39" s="98" t="s">
        <v>173</v>
      </c>
      <c r="C39" s="98" t="s">
        <v>180</v>
      </c>
      <c r="D39" s="98" t="s">
        <v>390</v>
      </c>
      <c r="E39" s="188" t="s">
        <v>125</v>
      </c>
      <c r="F39" s="114">
        <v>13367395</v>
      </c>
      <c r="G39" s="101">
        <v>12595632.630999999</v>
      </c>
      <c r="H39" s="101">
        <v>771762.36900000088</v>
      </c>
      <c r="I39" s="101">
        <v>13281413.355</v>
      </c>
    </row>
    <row r="40" spans="1:9">
      <c r="A40" s="98" t="s">
        <v>337</v>
      </c>
      <c r="B40" s="98" t="s">
        <v>173</v>
      </c>
      <c r="C40" s="98" t="s">
        <v>180</v>
      </c>
      <c r="D40" s="98" t="s">
        <v>392</v>
      </c>
      <c r="E40" s="188" t="s">
        <v>992</v>
      </c>
      <c r="F40" s="114">
        <v>21800</v>
      </c>
      <c r="G40" s="101">
        <v>0</v>
      </c>
      <c r="H40" s="101">
        <v>21800</v>
      </c>
      <c r="I40" s="101">
        <v>1000</v>
      </c>
    </row>
    <row r="41" spans="1:9">
      <c r="A41" s="98" t="s">
        <v>337</v>
      </c>
      <c r="B41" s="98" t="s">
        <v>173</v>
      </c>
      <c r="C41" s="98" t="s">
        <v>180</v>
      </c>
      <c r="D41" s="98" t="s">
        <v>393</v>
      </c>
      <c r="E41" s="188" t="s">
        <v>566</v>
      </c>
      <c r="F41" s="114">
        <v>14000</v>
      </c>
      <c r="G41" s="114">
        <v>15264.07</v>
      </c>
      <c r="H41" s="101">
        <v>-1264.0699999999997</v>
      </c>
      <c r="I41" s="114">
        <v>12675.9</v>
      </c>
    </row>
    <row r="42" spans="1:9">
      <c r="A42" s="98" t="s">
        <v>337</v>
      </c>
      <c r="B42" s="98" t="s">
        <v>173</v>
      </c>
      <c r="C42" s="98" t="s">
        <v>180</v>
      </c>
      <c r="D42" s="98" t="s">
        <v>1310</v>
      </c>
      <c r="E42" s="188" t="s">
        <v>1311</v>
      </c>
      <c r="F42" s="101">
        <v>0</v>
      </c>
      <c r="G42" s="101">
        <v>699</v>
      </c>
      <c r="H42" s="101">
        <v>-699</v>
      </c>
      <c r="I42" s="101">
        <v>0</v>
      </c>
    </row>
    <row r="43" spans="1:9">
      <c r="A43" s="98" t="s">
        <v>337</v>
      </c>
      <c r="B43" s="98" t="s">
        <v>173</v>
      </c>
      <c r="C43" s="98" t="s">
        <v>180</v>
      </c>
      <c r="D43" s="98" t="s">
        <v>399</v>
      </c>
      <c r="E43" s="100" t="s">
        <v>570</v>
      </c>
      <c r="F43" s="101">
        <v>342949</v>
      </c>
      <c r="G43" s="101">
        <v>256686.61499999999</v>
      </c>
      <c r="H43" s="101">
        <v>86262.385000000009</v>
      </c>
      <c r="I43" s="101">
        <v>249824.28200000001</v>
      </c>
    </row>
    <row r="44" spans="1:9">
      <c r="A44" s="98" t="s">
        <v>337</v>
      </c>
      <c r="B44" s="98" t="s">
        <v>173</v>
      </c>
      <c r="C44" s="98" t="s">
        <v>180</v>
      </c>
      <c r="D44" s="98" t="s">
        <v>400</v>
      </c>
      <c r="E44" s="100" t="s">
        <v>571</v>
      </c>
      <c r="F44" s="101">
        <v>5431488</v>
      </c>
      <c r="G44" s="101">
        <v>6440385.2800000003</v>
      </c>
      <c r="H44" s="101">
        <v>-1008897.2800000003</v>
      </c>
      <c r="I44" s="101">
        <v>5629178.3890000004</v>
      </c>
    </row>
    <row r="45" spans="1:9">
      <c r="A45" s="98" t="s">
        <v>337</v>
      </c>
      <c r="B45" s="98" t="s">
        <v>173</v>
      </c>
      <c r="C45" s="98" t="s">
        <v>180</v>
      </c>
      <c r="D45" s="98" t="s">
        <v>396</v>
      </c>
      <c r="E45" s="188" t="s">
        <v>568</v>
      </c>
      <c r="F45" s="101">
        <v>16512153</v>
      </c>
      <c r="G45" s="101">
        <v>17079880.316</v>
      </c>
      <c r="H45" s="101">
        <v>-567727.31599999964</v>
      </c>
      <c r="I45" s="101">
        <v>17391567.921</v>
      </c>
    </row>
    <row r="46" spans="1:9">
      <c r="A46" s="98" t="s">
        <v>337</v>
      </c>
      <c r="B46" s="98" t="s">
        <v>173</v>
      </c>
      <c r="C46" s="98" t="s">
        <v>180</v>
      </c>
      <c r="D46" s="98" t="s">
        <v>398</v>
      </c>
      <c r="E46" s="188" t="s">
        <v>569</v>
      </c>
      <c r="F46" s="114">
        <v>9080383</v>
      </c>
      <c r="G46" s="114">
        <v>8606988.5419999994</v>
      </c>
      <c r="H46" s="101">
        <v>473394.45800000057</v>
      </c>
      <c r="I46" s="101">
        <v>9789184.1390000004</v>
      </c>
    </row>
    <row r="47" spans="1:9">
      <c r="A47" s="98" t="s">
        <v>337</v>
      </c>
      <c r="B47" s="98" t="s">
        <v>173</v>
      </c>
      <c r="C47" s="98" t="s">
        <v>180</v>
      </c>
      <c r="D47" s="98" t="s">
        <v>408</v>
      </c>
      <c r="E47" s="188" t="s">
        <v>575</v>
      </c>
      <c r="F47" s="101">
        <v>74274</v>
      </c>
      <c r="G47" s="101">
        <v>260832.7</v>
      </c>
      <c r="H47" s="101">
        <v>-186558.7</v>
      </c>
      <c r="I47" s="101">
        <v>85503.195999999996</v>
      </c>
    </row>
    <row r="48" spans="1:9">
      <c r="A48" s="98" t="s">
        <v>337</v>
      </c>
      <c r="B48" s="98" t="s">
        <v>173</v>
      </c>
      <c r="C48" s="98" t="s">
        <v>180</v>
      </c>
      <c r="D48" s="98" t="s">
        <v>995</v>
      </c>
      <c r="E48" s="188" t="s">
        <v>996</v>
      </c>
      <c r="F48" s="101">
        <v>12460</v>
      </c>
      <c r="G48" s="114">
        <v>91642</v>
      </c>
      <c r="H48" s="101">
        <v>-79182</v>
      </c>
      <c r="I48" s="101">
        <v>7910</v>
      </c>
    </row>
    <row r="49" spans="1:9">
      <c r="A49" s="98" t="s">
        <v>337</v>
      </c>
      <c r="B49" s="98" t="s">
        <v>173</v>
      </c>
      <c r="C49" s="98" t="s">
        <v>191</v>
      </c>
      <c r="D49" s="98" t="s">
        <v>385</v>
      </c>
      <c r="E49" s="188" t="s">
        <v>975</v>
      </c>
      <c r="F49" s="101">
        <v>3131132</v>
      </c>
      <c r="G49" s="101">
        <v>3312969.5729999999</v>
      </c>
      <c r="H49" s="101">
        <v>-181837.57299999986</v>
      </c>
      <c r="I49" s="101">
        <v>3064375.0380000002</v>
      </c>
    </row>
    <row r="50" spans="1:9">
      <c r="A50" s="98" t="s">
        <v>337</v>
      </c>
      <c r="B50" s="98" t="s">
        <v>173</v>
      </c>
      <c r="C50" s="98" t="s">
        <v>191</v>
      </c>
      <c r="D50" s="98" t="s">
        <v>386</v>
      </c>
      <c r="E50" s="100" t="s">
        <v>123</v>
      </c>
      <c r="F50" s="101">
        <v>2414</v>
      </c>
      <c r="G50" s="101">
        <v>1434.58</v>
      </c>
      <c r="H50" s="101">
        <v>979.42000000000007</v>
      </c>
      <c r="I50" s="101">
        <v>1241.78</v>
      </c>
    </row>
    <row r="51" spans="1:9">
      <c r="A51" s="98" t="s">
        <v>337</v>
      </c>
      <c r="B51" s="98" t="s">
        <v>173</v>
      </c>
      <c r="C51" s="98" t="s">
        <v>191</v>
      </c>
      <c r="D51" s="98" t="s">
        <v>387</v>
      </c>
      <c r="E51" s="188" t="s">
        <v>124</v>
      </c>
      <c r="F51" s="114">
        <v>22955</v>
      </c>
      <c r="G51" s="101">
        <v>14422.79</v>
      </c>
      <c r="H51" s="101">
        <v>8532.2099999999991</v>
      </c>
      <c r="I51" s="114">
        <v>11963.313</v>
      </c>
    </row>
    <row r="52" spans="1:9">
      <c r="A52" s="98" t="s">
        <v>337</v>
      </c>
      <c r="B52" s="98" t="s">
        <v>173</v>
      </c>
      <c r="C52" s="98" t="s">
        <v>191</v>
      </c>
      <c r="D52" s="98" t="s">
        <v>388</v>
      </c>
      <c r="E52" s="188" t="s">
        <v>970</v>
      </c>
      <c r="F52" s="114">
        <v>10066</v>
      </c>
      <c r="G52" s="101">
        <v>8079.26</v>
      </c>
      <c r="H52" s="101">
        <v>1986.7399999999998</v>
      </c>
      <c r="I52" s="114">
        <v>5811.732</v>
      </c>
    </row>
    <row r="53" spans="1:9">
      <c r="A53" s="98" t="s">
        <v>337</v>
      </c>
      <c r="B53" s="98" t="s">
        <v>173</v>
      </c>
      <c r="C53" s="98" t="s">
        <v>191</v>
      </c>
      <c r="D53" s="98" t="s">
        <v>389</v>
      </c>
      <c r="E53" s="100" t="s">
        <v>971</v>
      </c>
      <c r="F53" s="101">
        <v>0</v>
      </c>
      <c r="G53" s="101">
        <v>1775</v>
      </c>
      <c r="H53" s="101">
        <v>-1775</v>
      </c>
      <c r="I53" s="101">
        <v>675</v>
      </c>
    </row>
    <row r="54" spans="1:9">
      <c r="A54" s="98" t="s">
        <v>337</v>
      </c>
      <c r="B54" s="98" t="s">
        <v>173</v>
      </c>
      <c r="C54" s="98" t="s">
        <v>191</v>
      </c>
      <c r="D54" s="98" t="s">
        <v>390</v>
      </c>
      <c r="E54" s="188" t="s">
        <v>125</v>
      </c>
      <c r="F54" s="101">
        <v>0</v>
      </c>
      <c r="G54" s="101">
        <v>957.17</v>
      </c>
      <c r="H54" s="101">
        <v>-957.17</v>
      </c>
      <c r="I54" s="101">
        <v>3078.85</v>
      </c>
    </row>
    <row r="55" spans="1:9">
      <c r="A55" s="98" t="s">
        <v>337</v>
      </c>
      <c r="B55" s="98" t="s">
        <v>173</v>
      </c>
      <c r="C55" s="98" t="s">
        <v>191</v>
      </c>
      <c r="D55" s="98" t="s">
        <v>398</v>
      </c>
      <c r="E55" s="188" t="s">
        <v>569</v>
      </c>
      <c r="F55" s="101">
        <v>1000</v>
      </c>
      <c r="G55" s="114">
        <v>1016.775</v>
      </c>
      <c r="H55" s="101">
        <v>-16.774999999999977</v>
      </c>
      <c r="I55" s="114">
        <v>936.13099999999997</v>
      </c>
    </row>
    <row r="56" spans="1:9">
      <c r="A56" s="98" t="s">
        <v>337</v>
      </c>
      <c r="B56" s="98" t="s">
        <v>173</v>
      </c>
      <c r="C56" s="98" t="s">
        <v>172</v>
      </c>
      <c r="D56" s="98" t="s">
        <v>385</v>
      </c>
      <c r="E56" s="188" t="s">
        <v>975</v>
      </c>
      <c r="F56" s="101">
        <v>37594</v>
      </c>
      <c r="G56" s="101">
        <v>0</v>
      </c>
      <c r="H56" s="101">
        <v>37594</v>
      </c>
      <c r="I56" s="101">
        <v>0</v>
      </c>
    </row>
    <row r="57" spans="1:9">
      <c r="A57" s="98" t="s">
        <v>337</v>
      </c>
      <c r="B57" s="98" t="s">
        <v>173</v>
      </c>
      <c r="C57" s="98" t="s">
        <v>172</v>
      </c>
      <c r="D57" s="98" t="s">
        <v>386</v>
      </c>
      <c r="E57" s="188" t="s">
        <v>123</v>
      </c>
      <c r="F57" s="101">
        <v>693</v>
      </c>
      <c r="G57" s="101">
        <v>0</v>
      </c>
      <c r="H57" s="101">
        <v>693</v>
      </c>
      <c r="I57" s="114">
        <v>0</v>
      </c>
    </row>
    <row r="58" spans="1:9">
      <c r="A58" s="98" t="s">
        <v>337</v>
      </c>
      <c r="B58" s="98" t="s">
        <v>173</v>
      </c>
      <c r="C58" s="98" t="s">
        <v>172</v>
      </c>
      <c r="D58" s="98" t="s">
        <v>387</v>
      </c>
      <c r="E58" s="188" t="s">
        <v>124</v>
      </c>
      <c r="F58" s="101">
        <v>1907</v>
      </c>
      <c r="G58" s="101">
        <v>0</v>
      </c>
      <c r="H58" s="101">
        <v>1907</v>
      </c>
      <c r="I58" s="101">
        <v>0</v>
      </c>
    </row>
    <row r="59" spans="1:9">
      <c r="A59" s="98" t="s">
        <v>337</v>
      </c>
      <c r="B59" s="98" t="s">
        <v>173</v>
      </c>
      <c r="C59" s="98" t="s">
        <v>172</v>
      </c>
      <c r="D59" s="98" t="s">
        <v>388</v>
      </c>
      <c r="E59" s="188" t="s">
        <v>970</v>
      </c>
      <c r="F59" s="101">
        <v>693</v>
      </c>
      <c r="G59" s="114">
        <v>0</v>
      </c>
      <c r="H59" s="101">
        <v>693</v>
      </c>
      <c r="I59" s="114">
        <v>0</v>
      </c>
    </row>
    <row r="60" spans="1:9">
      <c r="A60" s="98" t="s">
        <v>337</v>
      </c>
      <c r="B60" s="98" t="s">
        <v>173</v>
      </c>
      <c r="C60" s="98" t="s">
        <v>172</v>
      </c>
      <c r="D60" s="98" t="s">
        <v>398</v>
      </c>
      <c r="E60" s="188" t="s">
        <v>569</v>
      </c>
      <c r="F60" s="101">
        <v>0</v>
      </c>
      <c r="G60" s="101">
        <v>110619.5</v>
      </c>
      <c r="H60" s="101">
        <v>-110619.5</v>
      </c>
      <c r="I60" s="101">
        <v>0</v>
      </c>
    </row>
    <row r="61" spans="1:9">
      <c r="A61" s="98" t="s">
        <v>337</v>
      </c>
      <c r="B61" s="98" t="s">
        <v>173</v>
      </c>
      <c r="C61" s="98" t="s">
        <v>334</v>
      </c>
      <c r="D61" s="98" t="s">
        <v>401</v>
      </c>
      <c r="E61" s="188" t="s">
        <v>126</v>
      </c>
      <c r="F61" s="101">
        <v>0</v>
      </c>
      <c r="G61" s="114">
        <v>5510</v>
      </c>
      <c r="H61" s="101">
        <v>-5510</v>
      </c>
      <c r="I61" s="101">
        <v>6410</v>
      </c>
    </row>
    <row r="62" spans="1:9">
      <c r="A62" s="98" t="s">
        <v>337</v>
      </c>
      <c r="B62" s="98" t="s">
        <v>173</v>
      </c>
      <c r="C62" s="98" t="s">
        <v>334</v>
      </c>
      <c r="D62" s="98" t="s">
        <v>402</v>
      </c>
      <c r="E62" s="100" t="s">
        <v>997</v>
      </c>
      <c r="F62" s="101">
        <v>3819300</v>
      </c>
      <c r="G62" s="101">
        <v>37324.285000000003</v>
      </c>
      <c r="H62" s="101">
        <v>3781975.7149999999</v>
      </c>
      <c r="I62" s="101">
        <v>8687766.8770000003</v>
      </c>
    </row>
    <row r="63" spans="1:9">
      <c r="A63" s="98" t="s">
        <v>337</v>
      </c>
      <c r="B63" s="98" t="s">
        <v>173</v>
      </c>
      <c r="C63" s="98" t="s">
        <v>334</v>
      </c>
      <c r="D63" s="98" t="s">
        <v>403</v>
      </c>
      <c r="E63" s="188" t="s">
        <v>127</v>
      </c>
      <c r="F63" s="101">
        <v>0</v>
      </c>
      <c r="G63" s="101">
        <v>150</v>
      </c>
      <c r="H63" s="101">
        <v>-150</v>
      </c>
      <c r="I63" s="101">
        <v>1300</v>
      </c>
    </row>
    <row r="64" spans="1:9">
      <c r="A64" s="98" t="s">
        <v>337</v>
      </c>
      <c r="B64" s="98" t="s">
        <v>173</v>
      </c>
      <c r="C64" s="98" t="s">
        <v>334</v>
      </c>
      <c r="D64" s="98" t="s">
        <v>740</v>
      </c>
      <c r="E64" s="188" t="s">
        <v>741</v>
      </c>
      <c r="F64" s="101">
        <v>1500</v>
      </c>
      <c r="G64" s="114">
        <v>0</v>
      </c>
      <c r="H64" s="101">
        <v>1500</v>
      </c>
      <c r="I64" s="114">
        <v>0</v>
      </c>
    </row>
    <row r="65" spans="1:9">
      <c r="A65" s="98" t="s">
        <v>337</v>
      </c>
      <c r="B65" s="98" t="s">
        <v>173</v>
      </c>
      <c r="C65" s="98" t="s">
        <v>334</v>
      </c>
      <c r="D65" s="98" t="s">
        <v>998</v>
      </c>
      <c r="E65" s="188" t="s">
        <v>1312</v>
      </c>
      <c r="F65" s="101">
        <v>629422</v>
      </c>
      <c r="G65" s="101">
        <v>269265.33199999999</v>
      </c>
      <c r="H65" s="101">
        <v>360156.66800000001</v>
      </c>
      <c r="I65" s="101">
        <v>58592.985000000001</v>
      </c>
    </row>
    <row r="66" spans="1:9">
      <c r="A66" s="98" t="s">
        <v>337</v>
      </c>
      <c r="B66" s="98" t="s">
        <v>173</v>
      </c>
      <c r="C66" s="98" t="s">
        <v>334</v>
      </c>
      <c r="D66" s="98" t="s">
        <v>999</v>
      </c>
      <c r="E66" s="188" t="s">
        <v>1313</v>
      </c>
      <c r="F66" s="114">
        <v>1186824</v>
      </c>
      <c r="G66" s="101">
        <v>6251741.25</v>
      </c>
      <c r="H66" s="101">
        <v>-5064917.25</v>
      </c>
      <c r="I66" s="114">
        <v>150947.625</v>
      </c>
    </row>
    <row r="67" spans="1:9">
      <c r="A67" s="98" t="s">
        <v>337</v>
      </c>
      <c r="B67" s="98" t="s">
        <v>173</v>
      </c>
      <c r="C67" s="98" t="s">
        <v>334</v>
      </c>
      <c r="D67" s="98" t="s">
        <v>1000</v>
      </c>
      <c r="E67" s="188" t="s">
        <v>1314</v>
      </c>
      <c r="F67" s="101">
        <v>367674</v>
      </c>
      <c r="G67" s="101">
        <v>239492.50899999999</v>
      </c>
      <c r="H67" s="101">
        <v>128181.49100000001</v>
      </c>
      <c r="I67" s="101">
        <v>1985</v>
      </c>
    </row>
    <row r="68" spans="1:9">
      <c r="A68" s="98" t="s">
        <v>337</v>
      </c>
      <c r="B68" s="98" t="s">
        <v>173</v>
      </c>
      <c r="C68" s="98" t="s">
        <v>334</v>
      </c>
      <c r="D68" s="98" t="s">
        <v>1001</v>
      </c>
      <c r="E68" s="188" t="s">
        <v>1002</v>
      </c>
      <c r="F68" s="101">
        <v>23640</v>
      </c>
      <c r="G68" s="101">
        <v>9336</v>
      </c>
      <c r="H68" s="101">
        <v>14304</v>
      </c>
      <c r="I68" s="101">
        <v>0</v>
      </c>
    </row>
    <row r="69" spans="1:9">
      <c r="A69" s="98" t="s">
        <v>337</v>
      </c>
      <c r="B69" s="98" t="s">
        <v>173</v>
      </c>
      <c r="C69" s="98" t="s">
        <v>334</v>
      </c>
      <c r="D69" s="98" t="s">
        <v>405</v>
      </c>
      <c r="E69" s="188" t="s">
        <v>572</v>
      </c>
      <c r="F69" s="101">
        <v>0</v>
      </c>
      <c r="G69" s="101">
        <v>5511.6</v>
      </c>
      <c r="H69" s="101">
        <v>-5511.6</v>
      </c>
      <c r="I69" s="101">
        <v>167594.527</v>
      </c>
    </row>
    <row r="70" spans="1:9">
      <c r="A70" s="98" t="s">
        <v>337</v>
      </c>
      <c r="B70" s="98" t="s">
        <v>173</v>
      </c>
      <c r="C70" s="98" t="s">
        <v>334</v>
      </c>
      <c r="D70" s="98" t="s">
        <v>406</v>
      </c>
      <c r="E70" s="188" t="s">
        <v>573</v>
      </c>
      <c r="F70" s="101">
        <v>0</v>
      </c>
      <c r="G70" s="101">
        <v>487.11700000000002</v>
      </c>
      <c r="H70" s="101">
        <v>-487.11700000000002</v>
      </c>
      <c r="I70" s="101">
        <v>8231.3870000000006</v>
      </c>
    </row>
    <row r="71" spans="1:9">
      <c r="A71" s="98" t="s">
        <v>337</v>
      </c>
      <c r="B71" s="98" t="s">
        <v>173</v>
      </c>
      <c r="C71" s="98" t="s">
        <v>337</v>
      </c>
      <c r="D71" s="98" t="s">
        <v>401</v>
      </c>
      <c r="E71" s="188" t="s">
        <v>126</v>
      </c>
      <c r="F71" s="101">
        <v>7216500</v>
      </c>
      <c r="G71" s="101">
        <v>131195.60800000001</v>
      </c>
      <c r="H71" s="101">
        <v>7085304.392</v>
      </c>
      <c r="I71" s="114">
        <v>14574180.517000001</v>
      </c>
    </row>
    <row r="72" spans="1:9">
      <c r="A72" s="98" t="s">
        <v>337</v>
      </c>
      <c r="B72" s="98" t="s">
        <v>173</v>
      </c>
      <c r="C72" s="98" t="s">
        <v>337</v>
      </c>
      <c r="D72" s="98" t="s">
        <v>407</v>
      </c>
      <c r="E72" s="188" t="s">
        <v>574</v>
      </c>
      <c r="F72" s="101">
        <v>150000</v>
      </c>
      <c r="G72" s="101">
        <v>29914.043000000001</v>
      </c>
      <c r="H72" s="101">
        <v>120085.95699999999</v>
      </c>
      <c r="I72" s="101">
        <v>101182.948</v>
      </c>
    </row>
    <row r="73" spans="1:9">
      <c r="A73" s="98" t="s">
        <v>337</v>
      </c>
      <c r="B73" s="98" t="s">
        <v>173</v>
      </c>
      <c r="C73" s="98" t="s">
        <v>337</v>
      </c>
      <c r="D73" s="98" t="s">
        <v>402</v>
      </c>
      <c r="E73" s="188" t="s">
        <v>997</v>
      </c>
      <c r="F73" s="101">
        <v>3930000</v>
      </c>
      <c r="G73" s="101">
        <v>55005.273999999998</v>
      </c>
      <c r="H73" s="101">
        <v>3874994.7259999998</v>
      </c>
      <c r="I73" s="101">
        <v>6572951.6619999995</v>
      </c>
    </row>
    <row r="74" spans="1:9">
      <c r="A74" s="98" t="s">
        <v>337</v>
      </c>
      <c r="B74" s="98" t="s">
        <v>173</v>
      </c>
      <c r="C74" s="98" t="s">
        <v>337</v>
      </c>
      <c r="D74" s="98" t="s">
        <v>740</v>
      </c>
      <c r="E74" s="188" t="s">
        <v>741</v>
      </c>
      <c r="F74" s="101">
        <v>0</v>
      </c>
      <c r="G74" s="101">
        <v>0</v>
      </c>
      <c r="H74" s="101">
        <v>0</v>
      </c>
      <c r="I74" s="101">
        <v>770.904</v>
      </c>
    </row>
    <row r="75" spans="1:9">
      <c r="A75" s="98" t="s">
        <v>337</v>
      </c>
      <c r="B75" s="98" t="s">
        <v>173</v>
      </c>
      <c r="C75" s="98" t="s">
        <v>337</v>
      </c>
      <c r="D75" s="98" t="s">
        <v>998</v>
      </c>
      <c r="E75" s="188" t="s">
        <v>1312</v>
      </c>
      <c r="F75" s="101">
        <v>2801214</v>
      </c>
      <c r="G75" s="101">
        <v>9133308.443</v>
      </c>
      <c r="H75" s="101">
        <v>-6332094.443</v>
      </c>
      <c r="I75" s="101">
        <v>244188.34599999999</v>
      </c>
    </row>
    <row r="76" spans="1:9">
      <c r="A76" s="98" t="s">
        <v>337</v>
      </c>
      <c r="B76" s="98" t="s">
        <v>173</v>
      </c>
      <c r="C76" s="98" t="s">
        <v>337</v>
      </c>
      <c r="D76" s="98" t="s">
        <v>999</v>
      </c>
      <c r="E76" s="188" t="s">
        <v>1313</v>
      </c>
      <c r="F76" s="101">
        <v>1040565</v>
      </c>
      <c r="G76" s="101">
        <v>4911589.5789999999</v>
      </c>
      <c r="H76" s="101">
        <v>-3871024.5789999999</v>
      </c>
      <c r="I76" s="101">
        <v>50205.733999999997</v>
      </c>
    </row>
    <row r="77" spans="1:9">
      <c r="A77" s="98" t="s">
        <v>337</v>
      </c>
      <c r="B77" s="98" t="s">
        <v>173</v>
      </c>
      <c r="C77" s="98" t="s">
        <v>337</v>
      </c>
      <c r="D77" s="98" t="s">
        <v>1000</v>
      </c>
      <c r="E77" s="188" t="s">
        <v>1314</v>
      </c>
      <c r="F77" s="101">
        <v>392832</v>
      </c>
      <c r="G77" s="101">
        <v>1095388.4129999999</v>
      </c>
      <c r="H77" s="101">
        <v>-702556.41299999994</v>
      </c>
      <c r="I77" s="101">
        <v>17964.328000000001</v>
      </c>
    </row>
    <row r="78" spans="1:9">
      <c r="A78" s="98" t="s">
        <v>337</v>
      </c>
      <c r="B78" s="98" t="s">
        <v>173</v>
      </c>
      <c r="C78" s="98" t="s">
        <v>337</v>
      </c>
      <c r="D78" s="98" t="s">
        <v>1001</v>
      </c>
      <c r="E78" s="188" t="s">
        <v>1002</v>
      </c>
      <c r="F78" s="101">
        <v>80259</v>
      </c>
      <c r="G78" s="101">
        <v>59101</v>
      </c>
      <c r="H78" s="101">
        <v>21158</v>
      </c>
      <c r="I78" s="101">
        <v>949.04300000000001</v>
      </c>
    </row>
    <row r="79" spans="1:9">
      <c r="A79" s="98" t="s">
        <v>337</v>
      </c>
      <c r="B79" s="98" t="s">
        <v>173</v>
      </c>
      <c r="C79" s="98" t="s">
        <v>337</v>
      </c>
      <c r="D79" s="98" t="s">
        <v>405</v>
      </c>
      <c r="E79" s="188" t="s">
        <v>572</v>
      </c>
      <c r="F79" s="101">
        <v>0</v>
      </c>
      <c r="G79" s="101">
        <v>0</v>
      </c>
      <c r="H79" s="101">
        <v>0</v>
      </c>
      <c r="I79" s="101">
        <v>415003.90700000001</v>
      </c>
    </row>
    <row r="80" spans="1:9">
      <c r="A80" s="98" t="s">
        <v>337</v>
      </c>
      <c r="B80" s="98" t="s">
        <v>173</v>
      </c>
      <c r="C80" s="98" t="s">
        <v>337</v>
      </c>
      <c r="D80" s="98" t="s">
        <v>1003</v>
      </c>
      <c r="E80" s="188" t="s">
        <v>1315</v>
      </c>
      <c r="F80" s="101">
        <v>222377</v>
      </c>
      <c r="G80" s="101">
        <v>244396.296</v>
      </c>
      <c r="H80" s="101">
        <v>-22019.296000000002</v>
      </c>
      <c r="I80" s="101">
        <v>15547.6</v>
      </c>
    </row>
    <row r="81" spans="1:9">
      <c r="A81" s="98" t="s">
        <v>337</v>
      </c>
      <c r="B81" s="98" t="s">
        <v>173</v>
      </c>
      <c r="C81" s="98" t="s">
        <v>337</v>
      </c>
      <c r="D81" s="98" t="s">
        <v>1004</v>
      </c>
      <c r="E81" s="188" t="s">
        <v>1316</v>
      </c>
      <c r="F81" s="101">
        <v>1034786</v>
      </c>
      <c r="G81" s="101">
        <v>7554565.0520000001</v>
      </c>
      <c r="H81" s="101">
        <v>-6519779.0520000001</v>
      </c>
      <c r="I81" s="101">
        <v>120105.128</v>
      </c>
    </row>
    <row r="82" spans="1:9">
      <c r="A82" s="98" t="s">
        <v>337</v>
      </c>
      <c r="B82" s="98" t="s">
        <v>173</v>
      </c>
      <c r="C82" s="98" t="s">
        <v>337</v>
      </c>
      <c r="D82" s="98" t="s">
        <v>1005</v>
      </c>
      <c r="E82" s="188" t="s">
        <v>1317</v>
      </c>
      <c r="F82" s="101">
        <v>466105</v>
      </c>
      <c r="G82" s="101">
        <v>362472.027</v>
      </c>
      <c r="H82" s="101">
        <v>103632.973</v>
      </c>
      <c r="I82" s="101">
        <v>7322.8</v>
      </c>
    </row>
    <row r="83" spans="1:9">
      <c r="A83" s="98" t="s">
        <v>337</v>
      </c>
      <c r="B83" s="98" t="s">
        <v>173</v>
      </c>
      <c r="C83" s="98" t="s">
        <v>337</v>
      </c>
      <c r="D83" s="98" t="s">
        <v>1006</v>
      </c>
      <c r="E83" s="188" t="s">
        <v>1318</v>
      </c>
      <c r="F83" s="101">
        <v>100</v>
      </c>
      <c r="G83" s="101">
        <v>670</v>
      </c>
      <c r="H83" s="101">
        <v>-570</v>
      </c>
      <c r="I83" s="101">
        <v>3668.7</v>
      </c>
    </row>
    <row r="84" spans="1:9">
      <c r="A84" s="98" t="s">
        <v>337</v>
      </c>
      <c r="B84" s="98" t="s">
        <v>173</v>
      </c>
      <c r="C84" s="98" t="s">
        <v>337</v>
      </c>
      <c r="D84" s="98" t="s">
        <v>408</v>
      </c>
      <c r="E84" s="188" t="s">
        <v>575</v>
      </c>
      <c r="F84" s="101">
        <v>3043760</v>
      </c>
      <c r="G84" s="114">
        <v>28966.701000000001</v>
      </c>
      <c r="H84" s="101">
        <v>3014793.2990000001</v>
      </c>
      <c r="I84" s="114">
        <v>4647900.4069999997</v>
      </c>
    </row>
    <row r="85" spans="1:9">
      <c r="A85" s="98" t="s">
        <v>337</v>
      </c>
      <c r="B85" s="98" t="s">
        <v>173</v>
      </c>
      <c r="C85" s="98" t="s">
        <v>337</v>
      </c>
      <c r="D85" s="98" t="s">
        <v>406</v>
      </c>
      <c r="E85" s="188" t="s">
        <v>573</v>
      </c>
      <c r="F85" s="101">
        <v>0</v>
      </c>
      <c r="G85" s="101">
        <v>600</v>
      </c>
      <c r="H85" s="101">
        <v>-600</v>
      </c>
      <c r="I85" s="101">
        <v>1593.547</v>
      </c>
    </row>
    <row r="86" spans="1:9">
      <c r="A86" s="98" t="s">
        <v>337</v>
      </c>
      <c r="B86" s="98" t="s">
        <v>173</v>
      </c>
      <c r="C86" s="98" t="s">
        <v>350</v>
      </c>
      <c r="D86" s="98" t="s">
        <v>921</v>
      </c>
      <c r="E86" s="188" t="s">
        <v>922</v>
      </c>
      <c r="F86" s="101">
        <v>125600</v>
      </c>
      <c r="G86" s="101">
        <v>1337379.2590000001</v>
      </c>
      <c r="H86" s="101">
        <v>-1211779.2590000001</v>
      </c>
      <c r="I86" s="101">
        <v>37400</v>
      </c>
    </row>
    <row r="87" spans="1:9">
      <c r="A87" s="98" t="s">
        <v>337</v>
      </c>
      <c r="B87" s="98" t="s">
        <v>173</v>
      </c>
      <c r="C87" s="98" t="s">
        <v>350</v>
      </c>
      <c r="D87" s="98" t="s">
        <v>409</v>
      </c>
      <c r="E87" s="188" t="s">
        <v>1007</v>
      </c>
      <c r="F87" s="101">
        <v>84150007.246000007</v>
      </c>
      <c r="G87" s="101">
        <v>82137388.364999995</v>
      </c>
      <c r="H87" s="101">
        <v>2012618.8810000122</v>
      </c>
      <c r="I87" s="101">
        <v>79580814.613000005</v>
      </c>
    </row>
    <row r="88" spans="1:9">
      <c r="A88" s="98" t="s">
        <v>337</v>
      </c>
      <c r="B88" s="98" t="s">
        <v>173</v>
      </c>
      <c r="C88" s="98" t="s">
        <v>350</v>
      </c>
      <c r="D88" s="98" t="s">
        <v>410</v>
      </c>
      <c r="E88" s="188" t="s">
        <v>576</v>
      </c>
      <c r="F88" s="114">
        <v>61133231</v>
      </c>
      <c r="G88" s="101">
        <v>60521434.600000001</v>
      </c>
      <c r="H88" s="101">
        <v>611796.39999999851</v>
      </c>
      <c r="I88" s="114">
        <v>59045372.18</v>
      </c>
    </row>
    <row r="89" spans="1:9">
      <c r="A89" s="98" t="s">
        <v>337</v>
      </c>
      <c r="B89" s="98" t="s">
        <v>173</v>
      </c>
      <c r="C89" s="98" t="s">
        <v>350</v>
      </c>
      <c r="D89" s="98" t="s">
        <v>411</v>
      </c>
      <c r="E89" s="188" t="s">
        <v>577</v>
      </c>
      <c r="F89" s="114">
        <v>7474000</v>
      </c>
      <c r="G89" s="101">
        <v>7240070.068</v>
      </c>
      <c r="H89" s="101">
        <v>233929.93200000003</v>
      </c>
      <c r="I89" s="114">
        <v>7166934.2400000002</v>
      </c>
    </row>
    <row r="90" spans="1:9">
      <c r="A90" s="98" t="s">
        <v>337</v>
      </c>
      <c r="B90" s="98" t="s">
        <v>173</v>
      </c>
      <c r="C90" s="98" t="s">
        <v>350</v>
      </c>
      <c r="D90" s="98" t="s">
        <v>412</v>
      </c>
      <c r="E90" s="188" t="s">
        <v>373</v>
      </c>
      <c r="F90" s="114">
        <v>9069380.2100000009</v>
      </c>
      <c r="G90" s="101">
        <v>8608772.6079999991</v>
      </c>
      <c r="H90" s="101">
        <v>460607.60200000182</v>
      </c>
      <c r="I90" s="114">
        <v>8476092.1009999998</v>
      </c>
    </row>
    <row r="91" spans="1:9">
      <c r="A91" s="98" t="s">
        <v>337</v>
      </c>
      <c r="B91" s="98" t="s">
        <v>173</v>
      </c>
      <c r="C91" s="98" t="s">
        <v>350</v>
      </c>
      <c r="D91" s="98" t="s">
        <v>742</v>
      </c>
      <c r="E91" s="188" t="s">
        <v>743</v>
      </c>
      <c r="F91" s="114">
        <v>3591330</v>
      </c>
      <c r="G91" s="101">
        <v>2984538.67</v>
      </c>
      <c r="H91" s="101">
        <v>606791.33000000007</v>
      </c>
      <c r="I91" s="114">
        <v>3240206.9169999999</v>
      </c>
    </row>
    <row r="92" spans="1:9">
      <c r="A92" s="98" t="s">
        <v>337</v>
      </c>
      <c r="B92" s="98" t="s">
        <v>173</v>
      </c>
      <c r="C92" s="98" t="s">
        <v>350</v>
      </c>
      <c r="D92" s="98" t="s">
        <v>1008</v>
      </c>
      <c r="E92" s="188" t="s">
        <v>1319</v>
      </c>
      <c r="F92" s="114">
        <v>59641</v>
      </c>
      <c r="G92" s="101">
        <v>15242.188</v>
      </c>
      <c r="H92" s="101">
        <v>44398.811999999998</v>
      </c>
      <c r="I92" s="114">
        <v>4077.6</v>
      </c>
    </row>
    <row r="93" spans="1:9">
      <c r="A93" s="98" t="s">
        <v>337</v>
      </c>
      <c r="B93" s="98" t="s">
        <v>173</v>
      </c>
      <c r="C93" s="98" t="s">
        <v>350</v>
      </c>
      <c r="D93" s="98" t="s">
        <v>1320</v>
      </c>
      <c r="E93" s="188" t="s">
        <v>1321</v>
      </c>
      <c r="F93" s="101">
        <v>0</v>
      </c>
      <c r="G93" s="101">
        <v>244108.79999999999</v>
      </c>
      <c r="H93" s="101">
        <v>-244108.79999999999</v>
      </c>
      <c r="I93" s="101">
        <v>0</v>
      </c>
    </row>
    <row r="94" spans="1:9">
      <c r="A94" s="98" t="s">
        <v>337</v>
      </c>
      <c r="B94" s="98" t="s">
        <v>173</v>
      </c>
      <c r="C94" s="98" t="s">
        <v>350</v>
      </c>
      <c r="D94" s="98" t="s">
        <v>413</v>
      </c>
      <c r="E94" s="188" t="s">
        <v>128</v>
      </c>
      <c r="F94" s="101">
        <v>5658794</v>
      </c>
      <c r="G94" s="101">
        <v>4754161.91</v>
      </c>
      <c r="H94" s="101">
        <v>904632.08999999985</v>
      </c>
      <c r="I94" s="101">
        <v>4849878.2280000001</v>
      </c>
    </row>
    <row r="95" spans="1:9">
      <c r="A95" s="98" t="s">
        <v>337</v>
      </c>
      <c r="B95" s="98" t="s">
        <v>173</v>
      </c>
      <c r="C95" s="98" t="s">
        <v>350</v>
      </c>
      <c r="D95" s="98" t="s">
        <v>414</v>
      </c>
      <c r="E95" s="100" t="s">
        <v>129</v>
      </c>
      <c r="F95" s="101">
        <v>10380903</v>
      </c>
      <c r="G95" s="101">
        <v>15006652.263</v>
      </c>
      <c r="H95" s="101">
        <v>-4625749.2630000003</v>
      </c>
      <c r="I95" s="101">
        <v>13697433.922</v>
      </c>
    </row>
    <row r="96" spans="1:9">
      <c r="A96" s="98" t="s">
        <v>337</v>
      </c>
      <c r="B96" s="98" t="s">
        <v>173</v>
      </c>
      <c r="C96" s="98" t="s">
        <v>415</v>
      </c>
      <c r="D96" s="98" t="s">
        <v>416</v>
      </c>
      <c r="E96" s="188" t="s">
        <v>578</v>
      </c>
      <c r="F96" s="101">
        <v>1416483</v>
      </c>
      <c r="G96" s="101">
        <v>1631701.753</v>
      </c>
      <c r="H96" s="101">
        <v>-215218.75300000003</v>
      </c>
      <c r="I96" s="101">
        <v>1213286.558</v>
      </c>
    </row>
    <row r="97" spans="1:9">
      <c r="A97" s="98" t="s">
        <v>337</v>
      </c>
      <c r="B97" s="98" t="s">
        <v>173</v>
      </c>
      <c r="C97" s="98" t="s">
        <v>415</v>
      </c>
      <c r="D97" s="98" t="s">
        <v>417</v>
      </c>
      <c r="E97" s="100" t="s">
        <v>130</v>
      </c>
      <c r="F97" s="101">
        <v>4788403</v>
      </c>
      <c r="G97" s="101">
        <v>4531418.0379999997</v>
      </c>
      <c r="H97" s="101">
        <v>256984.96200000029</v>
      </c>
      <c r="I97" s="101">
        <v>3741129.6329999999</v>
      </c>
    </row>
    <row r="98" spans="1:9">
      <c r="A98" s="98" t="s">
        <v>337</v>
      </c>
      <c r="B98" s="98" t="s">
        <v>180</v>
      </c>
      <c r="C98" s="98" t="s">
        <v>173</v>
      </c>
      <c r="D98" s="98" t="s">
        <v>404</v>
      </c>
      <c r="E98" s="100" t="s">
        <v>131</v>
      </c>
      <c r="F98" s="101">
        <v>1419274</v>
      </c>
      <c r="G98" s="101">
        <v>683160.929</v>
      </c>
      <c r="H98" s="101">
        <v>736113.071</v>
      </c>
      <c r="I98" s="101">
        <v>1162260.915</v>
      </c>
    </row>
    <row r="99" spans="1:9">
      <c r="A99" s="98" t="s">
        <v>337</v>
      </c>
      <c r="B99" s="98" t="s">
        <v>180</v>
      </c>
      <c r="C99" s="98" t="s">
        <v>173</v>
      </c>
      <c r="D99" s="98" t="s">
        <v>418</v>
      </c>
      <c r="E99" s="188" t="s">
        <v>1009</v>
      </c>
      <c r="F99" s="101">
        <v>7298324</v>
      </c>
      <c r="G99" s="101">
        <v>10114172.487</v>
      </c>
      <c r="H99" s="101">
        <v>-2815848.4869999997</v>
      </c>
      <c r="I99" s="101">
        <v>9171727.6950000003</v>
      </c>
    </row>
    <row r="100" spans="1:9">
      <c r="A100" s="98" t="s">
        <v>337</v>
      </c>
      <c r="B100" s="98" t="s">
        <v>180</v>
      </c>
      <c r="C100" s="98" t="s">
        <v>173</v>
      </c>
      <c r="D100" s="98" t="s">
        <v>419</v>
      </c>
      <c r="E100" s="188" t="s">
        <v>579</v>
      </c>
      <c r="F100" s="101">
        <v>10000</v>
      </c>
      <c r="G100" s="101">
        <v>14614.99</v>
      </c>
      <c r="H100" s="101">
        <v>-4614.99</v>
      </c>
      <c r="I100" s="101">
        <v>24745.65</v>
      </c>
    </row>
    <row r="101" spans="1:9">
      <c r="A101" s="98" t="s">
        <v>337</v>
      </c>
      <c r="B101" s="98" t="s">
        <v>180</v>
      </c>
      <c r="C101" s="98" t="s">
        <v>173</v>
      </c>
      <c r="D101" s="98" t="s">
        <v>420</v>
      </c>
      <c r="E101" s="188" t="s">
        <v>1010</v>
      </c>
      <c r="F101" s="101">
        <v>1685697</v>
      </c>
      <c r="G101" s="101">
        <v>1579648.9580000001</v>
      </c>
      <c r="H101" s="101">
        <v>106048.0419999999</v>
      </c>
      <c r="I101" s="101">
        <v>1157131.9909999999</v>
      </c>
    </row>
    <row r="102" spans="1:9">
      <c r="A102" s="98" t="s">
        <v>337</v>
      </c>
      <c r="B102" s="98" t="s">
        <v>180</v>
      </c>
      <c r="C102" s="98" t="s">
        <v>173</v>
      </c>
      <c r="D102" s="98" t="s">
        <v>1011</v>
      </c>
      <c r="E102" s="188" t="s">
        <v>1012</v>
      </c>
      <c r="F102" s="101">
        <v>25550</v>
      </c>
      <c r="G102" s="101">
        <v>17418.329000000002</v>
      </c>
      <c r="H102" s="101">
        <v>8131.6709999999985</v>
      </c>
      <c r="I102" s="101">
        <v>3521.9</v>
      </c>
    </row>
    <row r="103" spans="1:9">
      <c r="A103" s="98" t="s">
        <v>337</v>
      </c>
      <c r="B103" s="98" t="s">
        <v>180</v>
      </c>
      <c r="C103" s="98" t="s">
        <v>173</v>
      </c>
      <c r="D103" s="98" t="s">
        <v>1013</v>
      </c>
      <c r="E103" s="100" t="s">
        <v>1014</v>
      </c>
      <c r="F103" s="101">
        <v>184656</v>
      </c>
      <c r="G103" s="101">
        <v>1373861.868</v>
      </c>
      <c r="H103" s="101">
        <v>-1189205.868</v>
      </c>
      <c r="I103" s="101">
        <v>14553.05</v>
      </c>
    </row>
    <row r="104" spans="1:9">
      <c r="A104" s="98" t="s">
        <v>337</v>
      </c>
      <c r="B104" s="98" t="s">
        <v>180</v>
      </c>
      <c r="C104" s="98" t="s">
        <v>173</v>
      </c>
      <c r="D104" s="98" t="s">
        <v>1322</v>
      </c>
      <c r="E104" s="100" t="s">
        <v>1323</v>
      </c>
      <c r="F104" s="114">
        <v>20000</v>
      </c>
      <c r="G104" s="101">
        <v>20268.830999999998</v>
      </c>
      <c r="H104" s="101">
        <v>-268.83099999999831</v>
      </c>
      <c r="I104" s="114">
        <v>0</v>
      </c>
    </row>
    <row r="105" spans="1:9">
      <c r="A105" s="98" t="s">
        <v>337</v>
      </c>
      <c r="B105" s="98" t="s">
        <v>180</v>
      </c>
      <c r="C105" s="98" t="s">
        <v>173</v>
      </c>
      <c r="D105" s="98" t="s">
        <v>421</v>
      </c>
      <c r="E105" s="188" t="s">
        <v>580</v>
      </c>
      <c r="F105" s="114">
        <v>42600</v>
      </c>
      <c r="G105" s="101">
        <v>160550.29500000001</v>
      </c>
      <c r="H105" s="101">
        <v>-117950.29500000001</v>
      </c>
      <c r="I105" s="114">
        <v>48821.595000000001</v>
      </c>
    </row>
    <row r="106" spans="1:9">
      <c r="A106" s="98" t="s">
        <v>337</v>
      </c>
      <c r="B106" s="98" t="s">
        <v>180</v>
      </c>
      <c r="C106" s="98" t="s">
        <v>173</v>
      </c>
      <c r="D106" s="98" t="s">
        <v>422</v>
      </c>
      <c r="E106" s="188" t="s">
        <v>581</v>
      </c>
      <c r="F106" s="101">
        <v>787160</v>
      </c>
      <c r="G106" s="101">
        <v>712819.23100000003</v>
      </c>
      <c r="H106" s="101">
        <v>74340.768999999971</v>
      </c>
      <c r="I106" s="101">
        <v>960854.728</v>
      </c>
    </row>
    <row r="107" spans="1:9">
      <c r="A107" s="98" t="s">
        <v>337</v>
      </c>
      <c r="B107" s="98" t="s">
        <v>180</v>
      </c>
      <c r="C107" s="98" t="s">
        <v>173</v>
      </c>
      <c r="D107" s="98" t="s">
        <v>423</v>
      </c>
      <c r="E107" s="100" t="s">
        <v>132</v>
      </c>
      <c r="F107" s="101">
        <v>3422422</v>
      </c>
      <c r="G107" s="101">
        <v>2882640.1609999998</v>
      </c>
      <c r="H107" s="101">
        <v>539781.83900000015</v>
      </c>
      <c r="I107" s="101">
        <v>2163600.5490000001</v>
      </c>
    </row>
    <row r="108" spans="1:9">
      <c r="A108" s="98" t="s">
        <v>337</v>
      </c>
      <c r="B108" s="98" t="s">
        <v>180</v>
      </c>
      <c r="C108" s="98" t="s">
        <v>173</v>
      </c>
      <c r="D108" s="98" t="s">
        <v>1324</v>
      </c>
      <c r="E108" s="100" t="s">
        <v>1325</v>
      </c>
      <c r="F108" s="101">
        <v>180000</v>
      </c>
      <c r="G108" s="101">
        <v>206394.6</v>
      </c>
      <c r="H108" s="101">
        <v>-26394.600000000006</v>
      </c>
      <c r="I108" s="101">
        <v>0</v>
      </c>
    </row>
    <row r="109" spans="1:9">
      <c r="A109" s="98" t="s">
        <v>337</v>
      </c>
      <c r="B109" s="98" t="s">
        <v>180</v>
      </c>
      <c r="C109" s="98" t="s">
        <v>173</v>
      </c>
      <c r="D109" s="98" t="s">
        <v>1326</v>
      </c>
      <c r="E109" s="188" t="s">
        <v>1327</v>
      </c>
      <c r="F109" s="101">
        <v>0</v>
      </c>
      <c r="G109" s="101">
        <v>338792.44699999999</v>
      </c>
      <c r="H109" s="101">
        <v>-338792.44699999999</v>
      </c>
      <c r="I109" s="101">
        <v>0</v>
      </c>
    </row>
    <row r="110" spans="1:9">
      <c r="A110" s="98" t="s">
        <v>337</v>
      </c>
      <c r="B110" s="98" t="s">
        <v>180</v>
      </c>
      <c r="C110" s="98" t="s">
        <v>180</v>
      </c>
      <c r="D110" s="98" t="s">
        <v>424</v>
      </c>
      <c r="E110" s="188" t="s">
        <v>582</v>
      </c>
      <c r="F110" s="101">
        <v>5527528</v>
      </c>
      <c r="G110" s="101">
        <v>6011721.477</v>
      </c>
      <c r="H110" s="101">
        <v>-484193.47699999996</v>
      </c>
      <c r="I110" s="101">
        <v>6575838.1370000001</v>
      </c>
    </row>
    <row r="111" spans="1:9">
      <c r="A111" s="98" t="s">
        <v>337</v>
      </c>
      <c r="B111" s="98" t="s">
        <v>180</v>
      </c>
      <c r="C111" s="98" t="s">
        <v>180</v>
      </c>
      <c r="D111" s="98" t="s">
        <v>425</v>
      </c>
      <c r="E111" s="188" t="s">
        <v>583</v>
      </c>
      <c r="F111" s="101">
        <v>4000</v>
      </c>
      <c r="G111" s="101">
        <v>4605.6109999999999</v>
      </c>
      <c r="H111" s="101">
        <v>-605.61099999999988</v>
      </c>
      <c r="I111" s="101">
        <v>194</v>
      </c>
    </row>
    <row r="112" spans="1:9">
      <c r="A112" s="98" t="s">
        <v>337</v>
      </c>
      <c r="B112" s="98" t="s">
        <v>180</v>
      </c>
      <c r="C112" s="98" t="s">
        <v>180</v>
      </c>
      <c r="D112" s="98" t="s">
        <v>426</v>
      </c>
      <c r="E112" s="188" t="s">
        <v>133</v>
      </c>
      <c r="F112" s="101">
        <v>3900</v>
      </c>
      <c r="G112" s="101">
        <v>5985.5550000000003</v>
      </c>
      <c r="H112" s="101">
        <v>-2085.5550000000003</v>
      </c>
      <c r="I112" s="101">
        <v>1861.777</v>
      </c>
    </row>
    <row r="113" spans="1:9">
      <c r="A113" s="98" t="s">
        <v>337</v>
      </c>
      <c r="B113" s="98" t="s">
        <v>180</v>
      </c>
      <c r="C113" s="98" t="s">
        <v>180</v>
      </c>
      <c r="D113" s="98" t="s">
        <v>427</v>
      </c>
      <c r="E113" s="188" t="s">
        <v>134</v>
      </c>
      <c r="F113" s="101">
        <v>27020</v>
      </c>
      <c r="G113" s="101">
        <v>35408.565999999999</v>
      </c>
      <c r="H113" s="101">
        <v>-8388.5659999999989</v>
      </c>
      <c r="I113" s="101">
        <v>25407.235000000001</v>
      </c>
    </row>
    <row r="114" spans="1:9">
      <c r="A114" s="98" t="s">
        <v>337</v>
      </c>
      <c r="B114" s="98" t="s">
        <v>180</v>
      </c>
      <c r="C114" s="98" t="s">
        <v>180</v>
      </c>
      <c r="D114" s="98" t="s">
        <v>428</v>
      </c>
      <c r="E114" s="188" t="s">
        <v>135</v>
      </c>
      <c r="F114" s="101">
        <v>900</v>
      </c>
      <c r="G114" s="101">
        <v>1964.9449999999999</v>
      </c>
      <c r="H114" s="101">
        <v>-1064.9449999999999</v>
      </c>
      <c r="I114" s="101">
        <v>641.89499999999998</v>
      </c>
    </row>
    <row r="115" spans="1:9">
      <c r="A115" s="98" t="s">
        <v>337</v>
      </c>
      <c r="B115" s="98" t="s">
        <v>180</v>
      </c>
      <c r="C115" s="98" t="s">
        <v>180</v>
      </c>
      <c r="D115" s="98" t="s">
        <v>820</v>
      </c>
      <c r="E115" s="188" t="s">
        <v>821</v>
      </c>
      <c r="F115" s="101">
        <v>1573917</v>
      </c>
      <c r="G115" s="101">
        <v>2001347.773</v>
      </c>
      <c r="H115" s="101">
        <v>-427430.77300000004</v>
      </c>
      <c r="I115" s="101">
        <v>473430.31300000002</v>
      </c>
    </row>
    <row r="116" spans="1:9">
      <c r="A116" s="98" t="s">
        <v>337</v>
      </c>
      <c r="B116" s="98" t="s">
        <v>180</v>
      </c>
      <c r="C116" s="98" t="s">
        <v>180</v>
      </c>
      <c r="D116" s="98" t="s">
        <v>744</v>
      </c>
      <c r="E116" s="188" t="s">
        <v>745</v>
      </c>
      <c r="F116" s="101">
        <v>602283</v>
      </c>
      <c r="G116" s="101">
        <v>323242.7</v>
      </c>
      <c r="H116" s="101">
        <v>279040.3</v>
      </c>
      <c r="I116" s="101">
        <v>890932.21499999997</v>
      </c>
    </row>
    <row r="117" spans="1:9">
      <c r="A117" s="98" t="s">
        <v>337</v>
      </c>
      <c r="B117" s="98" t="s">
        <v>180</v>
      </c>
      <c r="C117" s="98" t="s">
        <v>180</v>
      </c>
      <c r="D117" s="98" t="s">
        <v>746</v>
      </c>
      <c r="E117" s="188" t="s">
        <v>747</v>
      </c>
      <c r="F117" s="101">
        <v>534170</v>
      </c>
      <c r="G117" s="101">
        <v>572640.20700000005</v>
      </c>
      <c r="H117" s="101">
        <v>-38470.207000000053</v>
      </c>
      <c r="I117" s="101">
        <v>518339.29300000001</v>
      </c>
    </row>
    <row r="118" spans="1:9">
      <c r="A118" s="98" t="s">
        <v>337</v>
      </c>
      <c r="B118" s="98" t="s">
        <v>180</v>
      </c>
      <c r="C118" s="98" t="s">
        <v>180</v>
      </c>
      <c r="D118" s="98" t="s">
        <v>748</v>
      </c>
      <c r="E118" s="188" t="s">
        <v>749</v>
      </c>
      <c r="F118" s="101">
        <v>930337</v>
      </c>
      <c r="G118" s="101">
        <v>930452.49699999997</v>
      </c>
      <c r="H118" s="101">
        <v>-115.49699999997392</v>
      </c>
      <c r="I118" s="101">
        <v>827496.28899999999</v>
      </c>
    </row>
    <row r="119" spans="1:9">
      <c r="A119" s="98" t="s">
        <v>337</v>
      </c>
      <c r="B119" s="98" t="s">
        <v>180</v>
      </c>
      <c r="C119" s="98" t="s">
        <v>180</v>
      </c>
      <c r="D119" s="98" t="s">
        <v>822</v>
      </c>
      <c r="E119" s="188" t="s">
        <v>1328</v>
      </c>
      <c r="F119" s="101">
        <v>513544</v>
      </c>
      <c r="G119" s="101">
        <v>409626.05099999998</v>
      </c>
      <c r="H119" s="101">
        <v>103917.94900000002</v>
      </c>
      <c r="I119" s="101">
        <v>349240.22899999999</v>
      </c>
    </row>
    <row r="120" spans="1:9">
      <c r="A120" s="98" t="s">
        <v>337</v>
      </c>
      <c r="B120" s="98" t="s">
        <v>180</v>
      </c>
      <c r="C120" s="98" t="s">
        <v>180</v>
      </c>
      <c r="D120" s="98" t="s">
        <v>823</v>
      </c>
      <c r="E120" s="188" t="s">
        <v>824</v>
      </c>
      <c r="F120" s="101">
        <v>224786</v>
      </c>
      <c r="G120" s="101">
        <v>194086.21</v>
      </c>
      <c r="H120" s="101">
        <v>30699.790000000008</v>
      </c>
      <c r="I120" s="101">
        <v>263227.82500000001</v>
      </c>
    </row>
    <row r="121" spans="1:9">
      <c r="A121" s="98" t="s">
        <v>337</v>
      </c>
      <c r="B121" s="98" t="s">
        <v>180</v>
      </c>
      <c r="C121" s="98" t="s">
        <v>180</v>
      </c>
      <c r="D121" s="98" t="s">
        <v>750</v>
      </c>
      <c r="E121" s="188" t="s">
        <v>1015</v>
      </c>
      <c r="F121" s="101">
        <v>88279</v>
      </c>
      <c r="G121" s="114">
        <v>199100.71400000001</v>
      </c>
      <c r="H121" s="101">
        <v>-110821.71400000001</v>
      </c>
      <c r="I121" s="114">
        <v>219674.68100000001</v>
      </c>
    </row>
    <row r="122" spans="1:9">
      <c r="A122" s="98" t="s">
        <v>337</v>
      </c>
      <c r="B122" s="98" t="s">
        <v>180</v>
      </c>
      <c r="C122" s="98" t="s">
        <v>180</v>
      </c>
      <c r="D122" s="98" t="s">
        <v>751</v>
      </c>
      <c r="E122" s="188" t="s">
        <v>1016</v>
      </c>
      <c r="F122" s="101">
        <v>15446</v>
      </c>
      <c r="G122" s="101">
        <v>39830.908000000003</v>
      </c>
      <c r="H122" s="101">
        <v>-24384.908000000003</v>
      </c>
      <c r="I122" s="101">
        <v>37376.927000000003</v>
      </c>
    </row>
    <row r="123" spans="1:9">
      <c r="A123" s="98" t="s">
        <v>337</v>
      </c>
      <c r="B123" s="98" t="s">
        <v>180</v>
      </c>
      <c r="C123" s="98" t="s">
        <v>180</v>
      </c>
      <c r="D123" s="98" t="s">
        <v>825</v>
      </c>
      <c r="E123" s="188" t="s">
        <v>826</v>
      </c>
      <c r="F123" s="101">
        <v>2433233</v>
      </c>
      <c r="G123" s="101">
        <v>2463012.9840000002</v>
      </c>
      <c r="H123" s="101">
        <v>-29779.984000000171</v>
      </c>
      <c r="I123" s="101">
        <v>2350164.64</v>
      </c>
    </row>
    <row r="124" spans="1:9">
      <c r="A124" s="98" t="s">
        <v>337</v>
      </c>
      <c r="B124" s="98" t="s">
        <v>180</v>
      </c>
      <c r="C124" s="98" t="s">
        <v>180</v>
      </c>
      <c r="D124" s="98" t="s">
        <v>827</v>
      </c>
      <c r="E124" s="100" t="s">
        <v>828</v>
      </c>
      <c r="F124" s="101">
        <v>30000</v>
      </c>
      <c r="G124" s="101">
        <v>2807.665</v>
      </c>
      <c r="H124" s="101">
        <v>27192.334999999999</v>
      </c>
      <c r="I124" s="101">
        <v>13498.035</v>
      </c>
    </row>
    <row r="125" spans="1:9">
      <c r="A125" s="98" t="s">
        <v>337</v>
      </c>
      <c r="B125" s="98" t="s">
        <v>180</v>
      </c>
      <c r="C125" s="98" t="s">
        <v>180</v>
      </c>
      <c r="D125" s="98" t="s">
        <v>1017</v>
      </c>
      <c r="E125" s="188" t="s">
        <v>1329</v>
      </c>
      <c r="F125" s="101">
        <v>54834</v>
      </c>
      <c r="G125" s="101">
        <v>133911.06299999999</v>
      </c>
      <c r="H125" s="101">
        <v>-79077.062999999995</v>
      </c>
      <c r="I125" s="114">
        <v>197430.47399999999</v>
      </c>
    </row>
    <row r="126" spans="1:9">
      <c r="A126" s="98" t="s">
        <v>337</v>
      </c>
      <c r="B126" s="98" t="s">
        <v>180</v>
      </c>
      <c r="C126" s="98" t="s">
        <v>180</v>
      </c>
      <c r="D126" s="98" t="s">
        <v>1018</v>
      </c>
      <c r="E126" s="188" t="s">
        <v>1019</v>
      </c>
      <c r="F126" s="101">
        <v>27002</v>
      </c>
      <c r="G126" s="101">
        <v>2527234.3650000002</v>
      </c>
      <c r="H126" s="101">
        <v>-2500232.3650000002</v>
      </c>
      <c r="I126" s="101">
        <v>184437.04399999999</v>
      </c>
    </row>
    <row r="127" spans="1:9">
      <c r="A127" s="98" t="s">
        <v>337</v>
      </c>
      <c r="B127" s="98" t="s">
        <v>180</v>
      </c>
      <c r="C127" s="98" t="s">
        <v>180</v>
      </c>
      <c r="D127" s="98" t="s">
        <v>429</v>
      </c>
      <c r="E127" s="188" t="s">
        <v>1020</v>
      </c>
      <c r="F127" s="101">
        <v>220386</v>
      </c>
      <c r="G127" s="101">
        <v>251276.28599999999</v>
      </c>
      <c r="H127" s="101">
        <v>-30890.285999999993</v>
      </c>
      <c r="I127" s="101">
        <v>217385.10500000001</v>
      </c>
    </row>
    <row r="128" spans="1:9">
      <c r="A128" s="98" t="s">
        <v>337</v>
      </c>
      <c r="B128" s="98" t="s">
        <v>180</v>
      </c>
      <c r="C128" s="98" t="s">
        <v>180</v>
      </c>
      <c r="D128" s="98" t="s">
        <v>1021</v>
      </c>
      <c r="E128" s="188" t="s">
        <v>1022</v>
      </c>
      <c r="F128" s="101">
        <v>400000</v>
      </c>
      <c r="G128" s="101">
        <v>171908.59400000001</v>
      </c>
      <c r="H128" s="101">
        <v>228091.40599999999</v>
      </c>
      <c r="I128" s="101">
        <v>12478.376</v>
      </c>
    </row>
    <row r="129" spans="1:9">
      <c r="A129" s="98" t="s">
        <v>337</v>
      </c>
      <c r="B129" s="98" t="s">
        <v>180</v>
      </c>
      <c r="C129" s="98" t="s">
        <v>191</v>
      </c>
      <c r="D129" s="98" t="s">
        <v>430</v>
      </c>
      <c r="E129" s="188" t="s">
        <v>584</v>
      </c>
      <c r="F129" s="101">
        <v>2287534</v>
      </c>
      <c r="G129" s="101">
        <v>1957398.0120000001</v>
      </c>
      <c r="H129" s="101">
        <v>330135.9879999999</v>
      </c>
      <c r="I129" s="101">
        <v>1901162.858</v>
      </c>
    </row>
    <row r="130" spans="1:9">
      <c r="A130" s="98" t="s">
        <v>337</v>
      </c>
      <c r="B130" s="98" t="s">
        <v>180</v>
      </c>
      <c r="C130" s="98" t="s">
        <v>191</v>
      </c>
      <c r="D130" s="98" t="s">
        <v>431</v>
      </c>
      <c r="E130" s="188" t="s">
        <v>1023</v>
      </c>
      <c r="F130" s="114">
        <v>17532038</v>
      </c>
      <c r="G130" s="114">
        <v>28602586.006999999</v>
      </c>
      <c r="H130" s="101">
        <v>-11070548.006999999</v>
      </c>
      <c r="I130" s="101">
        <v>22872196.535999998</v>
      </c>
    </row>
    <row r="131" spans="1:9">
      <c r="A131" s="98" t="s">
        <v>337</v>
      </c>
      <c r="B131" s="98" t="s">
        <v>180</v>
      </c>
      <c r="C131" s="98" t="s">
        <v>191</v>
      </c>
      <c r="D131" s="98" t="s">
        <v>694</v>
      </c>
      <c r="E131" s="188" t="s">
        <v>1024</v>
      </c>
      <c r="F131" s="101">
        <v>0</v>
      </c>
      <c r="G131" s="101">
        <v>7466.84</v>
      </c>
      <c r="H131" s="101">
        <v>-7466.84</v>
      </c>
      <c r="I131" s="101">
        <v>6312.5039999999999</v>
      </c>
    </row>
    <row r="132" spans="1:9">
      <c r="A132" s="98" t="s">
        <v>337</v>
      </c>
      <c r="B132" s="98" t="s">
        <v>180</v>
      </c>
      <c r="C132" s="98" t="s">
        <v>191</v>
      </c>
      <c r="D132" s="98" t="s">
        <v>1025</v>
      </c>
      <c r="E132" s="188" t="s">
        <v>1330</v>
      </c>
      <c r="F132" s="101">
        <v>15105000</v>
      </c>
      <c r="G132" s="101">
        <v>15105000</v>
      </c>
      <c r="H132" s="101">
        <v>0</v>
      </c>
      <c r="I132" s="101">
        <v>14737248.045</v>
      </c>
    </row>
    <row r="133" spans="1:9">
      <c r="A133" s="98" t="s">
        <v>337</v>
      </c>
      <c r="B133" s="98" t="s">
        <v>180</v>
      </c>
      <c r="C133" s="98" t="s">
        <v>191</v>
      </c>
      <c r="D133" s="98" t="s">
        <v>432</v>
      </c>
      <c r="E133" s="188" t="s">
        <v>136</v>
      </c>
      <c r="F133" s="114">
        <v>395480</v>
      </c>
      <c r="G133" s="114">
        <v>157505.734</v>
      </c>
      <c r="H133" s="101">
        <v>237974.266</v>
      </c>
      <c r="I133" s="101">
        <v>157056.10699999999</v>
      </c>
    </row>
    <row r="134" spans="1:9">
      <c r="A134" s="98" t="s">
        <v>337</v>
      </c>
      <c r="B134" s="98" t="s">
        <v>180</v>
      </c>
      <c r="C134" s="98" t="s">
        <v>172</v>
      </c>
      <c r="D134" s="98" t="s">
        <v>433</v>
      </c>
      <c r="E134" s="188" t="s">
        <v>137</v>
      </c>
      <c r="F134" s="101">
        <v>507380</v>
      </c>
      <c r="G134" s="101">
        <v>412785.2</v>
      </c>
      <c r="H134" s="101">
        <v>94594.799999999988</v>
      </c>
      <c r="I134" s="101">
        <v>620395.4</v>
      </c>
    </row>
    <row r="135" spans="1:9">
      <c r="A135" s="98" t="s">
        <v>337</v>
      </c>
      <c r="B135" s="98" t="s">
        <v>180</v>
      </c>
      <c r="C135" s="98" t="s">
        <v>172</v>
      </c>
      <c r="D135" s="98" t="s">
        <v>434</v>
      </c>
      <c r="E135" s="100" t="s">
        <v>1026</v>
      </c>
      <c r="F135" s="101">
        <v>8927494</v>
      </c>
      <c r="G135" s="101">
        <v>8663288.7689999994</v>
      </c>
      <c r="H135" s="101">
        <v>264205.23100000061</v>
      </c>
      <c r="I135" s="101">
        <v>9370907.1490000002</v>
      </c>
    </row>
    <row r="136" spans="1:9">
      <c r="A136" s="98" t="s">
        <v>337</v>
      </c>
      <c r="B136" s="98" t="s">
        <v>180</v>
      </c>
      <c r="C136" s="98" t="s">
        <v>172</v>
      </c>
      <c r="D136" s="98" t="s">
        <v>435</v>
      </c>
      <c r="E136" s="188" t="s">
        <v>1027</v>
      </c>
      <c r="F136" s="101">
        <v>2118252</v>
      </c>
      <c r="G136" s="101">
        <v>2017145.007</v>
      </c>
      <c r="H136" s="101">
        <v>101106.99300000002</v>
      </c>
      <c r="I136" s="101">
        <v>2085261.156</v>
      </c>
    </row>
    <row r="137" spans="1:9">
      <c r="A137" s="98" t="s">
        <v>337</v>
      </c>
      <c r="B137" s="98" t="s">
        <v>180</v>
      </c>
      <c r="C137" s="98" t="s">
        <v>172</v>
      </c>
      <c r="D137" s="98" t="s">
        <v>436</v>
      </c>
      <c r="E137" s="188" t="s">
        <v>138</v>
      </c>
      <c r="F137" s="101">
        <v>0</v>
      </c>
      <c r="G137" s="101">
        <v>63807.682999999997</v>
      </c>
      <c r="H137" s="101">
        <v>-63807.682999999997</v>
      </c>
      <c r="I137" s="101">
        <v>79980.498000000007</v>
      </c>
    </row>
    <row r="138" spans="1:9">
      <c r="A138" s="98" t="s">
        <v>337</v>
      </c>
      <c r="B138" s="98" t="s">
        <v>180</v>
      </c>
      <c r="C138" s="98" t="s">
        <v>172</v>
      </c>
      <c r="D138" s="98" t="s">
        <v>437</v>
      </c>
      <c r="E138" s="188" t="s">
        <v>139</v>
      </c>
      <c r="F138" s="101">
        <v>0</v>
      </c>
      <c r="G138" s="101">
        <v>25404.062999999998</v>
      </c>
      <c r="H138" s="101">
        <v>-25404.062999999998</v>
      </c>
      <c r="I138" s="101">
        <v>128546.977</v>
      </c>
    </row>
    <row r="139" spans="1:9">
      <c r="A139" s="98" t="s">
        <v>337</v>
      </c>
      <c r="B139" s="98" t="s">
        <v>180</v>
      </c>
      <c r="C139" s="98" t="s">
        <v>172</v>
      </c>
      <c r="D139" s="98" t="s">
        <v>438</v>
      </c>
      <c r="E139" s="188" t="s">
        <v>140</v>
      </c>
      <c r="F139" s="101">
        <v>0</v>
      </c>
      <c r="G139" s="101">
        <v>1890.4</v>
      </c>
      <c r="H139" s="101">
        <v>-1890.4</v>
      </c>
      <c r="I139" s="101">
        <v>56294.256999999998</v>
      </c>
    </row>
    <row r="140" spans="1:9">
      <c r="A140" s="98" t="s">
        <v>337</v>
      </c>
      <c r="B140" s="98" t="s">
        <v>180</v>
      </c>
      <c r="C140" s="98" t="s">
        <v>172</v>
      </c>
      <c r="D140" s="98" t="s">
        <v>752</v>
      </c>
      <c r="E140" s="188" t="s">
        <v>753</v>
      </c>
      <c r="F140" s="101">
        <v>2736836</v>
      </c>
      <c r="G140" s="101">
        <v>3194565.656</v>
      </c>
      <c r="H140" s="101">
        <v>-457729.65599999996</v>
      </c>
      <c r="I140" s="101">
        <v>2848632.4619999998</v>
      </c>
    </row>
    <row r="141" spans="1:9">
      <c r="A141" s="98" t="s">
        <v>337</v>
      </c>
      <c r="B141" s="98" t="s">
        <v>180</v>
      </c>
      <c r="C141" s="98" t="s">
        <v>172</v>
      </c>
      <c r="D141" s="98" t="s">
        <v>439</v>
      </c>
      <c r="E141" s="188" t="s">
        <v>585</v>
      </c>
      <c r="F141" s="101">
        <v>9936563</v>
      </c>
      <c r="G141" s="101">
        <v>13416173.789999999</v>
      </c>
      <c r="H141" s="101">
        <v>-3479610.7899999991</v>
      </c>
      <c r="I141" s="101">
        <v>13228523.222999999</v>
      </c>
    </row>
    <row r="142" spans="1:9">
      <c r="A142" s="98" t="s">
        <v>337</v>
      </c>
      <c r="B142" s="98" t="s">
        <v>180</v>
      </c>
      <c r="C142" s="98" t="s">
        <v>172</v>
      </c>
      <c r="D142" s="98" t="s">
        <v>440</v>
      </c>
      <c r="E142" s="100" t="s">
        <v>586</v>
      </c>
      <c r="F142" s="101">
        <v>217850</v>
      </c>
      <c r="G142" s="101">
        <v>479123.82500000001</v>
      </c>
      <c r="H142" s="101">
        <v>-261273.82500000001</v>
      </c>
      <c r="I142" s="101">
        <v>330523.64600000001</v>
      </c>
    </row>
    <row r="143" spans="1:9">
      <c r="A143" s="98" t="s">
        <v>337</v>
      </c>
      <c r="B143" s="98" t="s">
        <v>180</v>
      </c>
      <c r="C143" s="98" t="s">
        <v>172</v>
      </c>
      <c r="D143" s="98" t="s">
        <v>441</v>
      </c>
      <c r="E143" s="188" t="s">
        <v>587</v>
      </c>
      <c r="F143" s="101">
        <v>844133</v>
      </c>
      <c r="G143" s="101">
        <v>349069.80499999999</v>
      </c>
      <c r="H143" s="101">
        <v>495063.19500000001</v>
      </c>
      <c r="I143" s="101">
        <v>389172.18800000002</v>
      </c>
    </row>
    <row r="144" spans="1:9">
      <c r="A144" s="98" t="s">
        <v>337</v>
      </c>
      <c r="B144" s="98" t="s">
        <v>180</v>
      </c>
      <c r="C144" s="98" t="s">
        <v>334</v>
      </c>
      <c r="D144" s="98" t="s">
        <v>442</v>
      </c>
      <c r="E144" s="188" t="s">
        <v>1331</v>
      </c>
      <c r="F144" s="114">
        <v>12086988</v>
      </c>
      <c r="G144" s="101">
        <v>14167284.654999999</v>
      </c>
      <c r="H144" s="101">
        <v>-2080296.6549999993</v>
      </c>
      <c r="I144" s="101">
        <v>16808566.074999999</v>
      </c>
    </row>
    <row r="145" spans="1:9">
      <c r="A145" s="98" t="s">
        <v>337</v>
      </c>
      <c r="B145" s="98" t="s">
        <v>180</v>
      </c>
      <c r="C145" s="98" t="s">
        <v>334</v>
      </c>
      <c r="D145" s="98" t="s">
        <v>443</v>
      </c>
      <c r="E145" s="188" t="s">
        <v>588</v>
      </c>
      <c r="F145" s="101">
        <v>467992</v>
      </c>
      <c r="G145" s="101">
        <v>605954.44099999999</v>
      </c>
      <c r="H145" s="101">
        <v>-137962.44099999999</v>
      </c>
      <c r="I145" s="101">
        <v>859864.07799999998</v>
      </c>
    </row>
    <row r="146" spans="1:9">
      <c r="A146" s="98" t="s">
        <v>337</v>
      </c>
      <c r="B146" s="98" t="s">
        <v>180</v>
      </c>
      <c r="C146" s="98" t="s">
        <v>334</v>
      </c>
      <c r="D146" s="98" t="s">
        <v>1332</v>
      </c>
      <c r="E146" s="188" t="s">
        <v>1333</v>
      </c>
      <c r="F146" s="114">
        <v>600000</v>
      </c>
      <c r="G146" s="101">
        <v>4697075</v>
      </c>
      <c r="H146" s="101">
        <v>-4097075</v>
      </c>
      <c r="I146" s="101">
        <v>0</v>
      </c>
    </row>
    <row r="147" spans="1:9">
      <c r="A147" s="98" t="s">
        <v>337</v>
      </c>
      <c r="B147" s="98" t="s">
        <v>180</v>
      </c>
      <c r="C147" s="98" t="s">
        <v>334</v>
      </c>
      <c r="D147" s="98" t="s">
        <v>1334</v>
      </c>
      <c r="E147" s="100" t="s">
        <v>1335</v>
      </c>
      <c r="F147" s="101">
        <v>0</v>
      </c>
      <c r="G147" s="101">
        <v>4457563.1150000002</v>
      </c>
      <c r="H147" s="101">
        <v>-4457563.1150000002</v>
      </c>
      <c r="I147" s="101">
        <v>0</v>
      </c>
    </row>
    <row r="148" spans="1:9">
      <c r="A148" s="98" t="s">
        <v>337</v>
      </c>
      <c r="B148" s="98" t="s">
        <v>180</v>
      </c>
      <c r="C148" s="98" t="s">
        <v>334</v>
      </c>
      <c r="D148" s="98" t="s">
        <v>444</v>
      </c>
      <c r="E148" s="100" t="s">
        <v>589</v>
      </c>
      <c r="F148" s="101">
        <v>69000</v>
      </c>
      <c r="G148" s="101">
        <v>0</v>
      </c>
      <c r="H148" s="101">
        <v>69000</v>
      </c>
      <c r="I148" s="101">
        <v>0</v>
      </c>
    </row>
    <row r="149" spans="1:9">
      <c r="A149" s="98" t="s">
        <v>337</v>
      </c>
      <c r="B149" s="98" t="s">
        <v>180</v>
      </c>
      <c r="C149" s="98" t="s">
        <v>334</v>
      </c>
      <c r="D149" s="98" t="s">
        <v>445</v>
      </c>
      <c r="E149" s="100" t="s">
        <v>141</v>
      </c>
      <c r="F149" s="101">
        <v>886025</v>
      </c>
      <c r="G149" s="101">
        <v>485092.13199999998</v>
      </c>
      <c r="H149" s="101">
        <v>400932.86800000002</v>
      </c>
      <c r="I149" s="101">
        <v>685174.83900000004</v>
      </c>
    </row>
    <row r="150" spans="1:9">
      <c r="A150" s="98" t="s">
        <v>337</v>
      </c>
      <c r="B150" s="98" t="s">
        <v>180</v>
      </c>
      <c r="C150" s="98" t="s">
        <v>334</v>
      </c>
      <c r="D150" s="98" t="s">
        <v>446</v>
      </c>
      <c r="E150" s="188" t="s">
        <v>590</v>
      </c>
      <c r="F150" s="114">
        <v>81675</v>
      </c>
      <c r="G150" s="101">
        <v>81822.369000000006</v>
      </c>
      <c r="H150" s="101">
        <v>-147.36900000000605</v>
      </c>
      <c r="I150" s="101">
        <v>59495.817999999999</v>
      </c>
    </row>
    <row r="151" spans="1:9">
      <c r="A151" s="98" t="s">
        <v>337</v>
      </c>
      <c r="B151" s="98" t="s">
        <v>180</v>
      </c>
      <c r="C151" s="98" t="s">
        <v>334</v>
      </c>
      <c r="D151" s="98" t="s">
        <v>447</v>
      </c>
      <c r="E151" s="188" t="s">
        <v>591</v>
      </c>
      <c r="F151" s="114">
        <v>542800</v>
      </c>
      <c r="G151" s="101">
        <v>262312.96000000002</v>
      </c>
      <c r="H151" s="101">
        <v>280487.03999999998</v>
      </c>
      <c r="I151" s="101">
        <v>184709.5</v>
      </c>
    </row>
    <row r="152" spans="1:9">
      <c r="A152" s="98" t="s">
        <v>337</v>
      </c>
      <c r="B152" s="98" t="s">
        <v>180</v>
      </c>
      <c r="C152" s="98" t="s">
        <v>334</v>
      </c>
      <c r="D152" s="98" t="s">
        <v>448</v>
      </c>
      <c r="E152" s="188" t="s">
        <v>592</v>
      </c>
      <c r="F152" s="101">
        <v>1220000</v>
      </c>
      <c r="G152" s="101">
        <v>888317.68299999996</v>
      </c>
      <c r="H152" s="101">
        <v>331682.31700000004</v>
      </c>
      <c r="I152" s="101">
        <v>1040931.488</v>
      </c>
    </row>
    <row r="153" spans="1:9">
      <c r="A153" s="98" t="s">
        <v>337</v>
      </c>
      <c r="B153" s="98" t="s">
        <v>180</v>
      </c>
      <c r="C153" s="98" t="s">
        <v>334</v>
      </c>
      <c r="D153" s="98" t="s">
        <v>1336</v>
      </c>
      <c r="E153" s="188" t="s">
        <v>1337</v>
      </c>
      <c r="F153" s="114">
        <v>6400000</v>
      </c>
      <c r="G153" s="101">
        <v>2288431</v>
      </c>
      <c r="H153" s="101">
        <v>4111569</v>
      </c>
      <c r="I153" s="114">
        <v>0</v>
      </c>
    </row>
    <row r="154" spans="1:9">
      <c r="A154" s="98" t="s">
        <v>337</v>
      </c>
      <c r="B154" s="98" t="s">
        <v>180</v>
      </c>
      <c r="C154" s="98" t="s">
        <v>334</v>
      </c>
      <c r="D154" s="98" t="s">
        <v>1338</v>
      </c>
      <c r="E154" s="188" t="s">
        <v>1339</v>
      </c>
      <c r="F154" s="101">
        <v>6438742</v>
      </c>
      <c r="G154" s="101">
        <v>889478.79099999997</v>
      </c>
      <c r="H154" s="101">
        <v>5549263.2089999998</v>
      </c>
      <c r="I154" s="101">
        <v>0</v>
      </c>
    </row>
    <row r="155" spans="1:9">
      <c r="A155" s="98" t="s">
        <v>337</v>
      </c>
      <c r="B155" s="98" t="s">
        <v>180</v>
      </c>
      <c r="C155" s="98" t="s">
        <v>334</v>
      </c>
      <c r="D155" s="98" t="s">
        <v>923</v>
      </c>
      <c r="E155" s="188" t="s">
        <v>1340</v>
      </c>
      <c r="F155" s="114">
        <v>1488438</v>
      </c>
      <c r="G155" s="101">
        <v>682000.37300000002</v>
      </c>
      <c r="H155" s="101">
        <v>806437.62699999998</v>
      </c>
      <c r="I155" s="101">
        <v>673172.36100000003</v>
      </c>
    </row>
    <row r="156" spans="1:9">
      <c r="A156" s="98" t="s">
        <v>337</v>
      </c>
      <c r="B156" s="98" t="s">
        <v>180</v>
      </c>
      <c r="C156" s="98" t="s">
        <v>337</v>
      </c>
      <c r="D156" s="98" t="s">
        <v>449</v>
      </c>
      <c r="E156" s="100" t="s">
        <v>142</v>
      </c>
      <c r="F156" s="101">
        <v>442665</v>
      </c>
      <c r="G156" s="101">
        <v>382045.34</v>
      </c>
      <c r="H156" s="101">
        <v>60619.659999999974</v>
      </c>
      <c r="I156" s="101">
        <v>405465.55900000001</v>
      </c>
    </row>
    <row r="157" spans="1:9">
      <c r="A157" s="98" t="s">
        <v>337</v>
      </c>
      <c r="B157" s="98" t="s">
        <v>180</v>
      </c>
      <c r="C157" s="98" t="s">
        <v>337</v>
      </c>
      <c r="D157" s="98" t="s">
        <v>450</v>
      </c>
      <c r="E157" s="100" t="s">
        <v>593</v>
      </c>
      <c r="F157" s="101">
        <v>464169</v>
      </c>
      <c r="G157" s="101">
        <v>349792.77899999998</v>
      </c>
      <c r="H157" s="101">
        <v>114376.22100000002</v>
      </c>
      <c r="I157" s="101">
        <v>525103.31700000004</v>
      </c>
    </row>
    <row r="158" spans="1:9">
      <c r="A158" s="98" t="s">
        <v>337</v>
      </c>
      <c r="B158" s="98" t="s">
        <v>180</v>
      </c>
      <c r="C158" s="98" t="s">
        <v>337</v>
      </c>
      <c r="D158" s="98" t="s">
        <v>451</v>
      </c>
      <c r="E158" s="100" t="s">
        <v>594</v>
      </c>
      <c r="F158" s="101">
        <v>21772</v>
      </c>
      <c r="G158" s="101">
        <v>15640.343999999999</v>
      </c>
      <c r="H158" s="101">
        <v>6131.6560000000009</v>
      </c>
      <c r="I158" s="101">
        <v>20727.437000000002</v>
      </c>
    </row>
    <row r="159" spans="1:9">
      <c r="A159" s="98" t="s">
        <v>337</v>
      </c>
      <c r="B159" s="98" t="s">
        <v>180</v>
      </c>
      <c r="C159" s="98" t="s">
        <v>337</v>
      </c>
      <c r="D159" s="98" t="s">
        <v>452</v>
      </c>
      <c r="E159" s="188" t="s">
        <v>595</v>
      </c>
      <c r="F159" s="101">
        <v>527542</v>
      </c>
      <c r="G159" s="101">
        <v>507158.71600000001</v>
      </c>
      <c r="H159" s="101">
        <v>20383.283999999985</v>
      </c>
      <c r="I159" s="101">
        <v>796485.424</v>
      </c>
    </row>
    <row r="160" spans="1:9">
      <c r="A160" s="98" t="s">
        <v>337</v>
      </c>
      <c r="B160" s="98" t="s">
        <v>180</v>
      </c>
      <c r="C160" s="98" t="s">
        <v>337</v>
      </c>
      <c r="D160" s="98" t="s">
        <v>453</v>
      </c>
      <c r="E160" s="188" t="s">
        <v>143</v>
      </c>
      <c r="F160" s="101">
        <v>22419340</v>
      </c>
      <c r="G160" s="101">
        <v>21682940.535</v>
      </c>
      <c r="H160" s="101">
        <v>736399.46499999985</v>
      </c>
      <c r="I160" s="101">
        <v>18405392.451000001</v>
      </c>
    </row>
    <row r="161" spans="1:9">
      <c r="A161" s="98" t="s">
        <v>337</v>
      </c>
      <c r="B161" s="98" t="s">
        <v>180</v>
      </c>
      <c r="C161" s="98" t="s">
        <v>337</v>
      </c>
      <c r="D161" s="98" t="s">
        <v>695</v>
      </c>
      <c r="E161" s="188" t="s">
        <v>696</v>
      </c>
      <c r="F161" s="101">
        <v>402091</v>
      </c>
      <c r="G161" s="101">
        <v>512153.32400000002</v>
      </c>
      <c r="H161" s="101">
        <v>-110062.32400000002</v>
      </c>
      <c r="I161" s="101">
        <v>455178.54200000002</v>
      </c>
    </row>
    <row r="162" spans="1:9">
      <c r="A162" s="98" t="s">
        <v>337</v>
      </c>
      <c r="B162" s="98" t="s">
        <v>180</v>
      </c>
      <c r="C162" s="98" t="s">
        <v>337</v>
      </c>
      <c r="D162" s="98" t="s">
        <v>454</v>
      </c>
      <c r="E162" s="188" t="s">
        <v>144</v>
      </c>
      <c r="F162" s="101">
        <v>1725686</v>
      </c>
      <c r="G162" s="101">
        <v>1560385.3489999999</v>
      </c>
      <c r="H162" s="101">
        <v>165300.65100000007</v>
      </c>
      <c r="I162" s="101">
        <v>1261429.8389999999</v>
      </c>
    </row>
    <row r="163" spans="1:9">
      <c r="A163" s="98" t="s">
        <v>337</v>
      </c>
      <c r="B163" s="98" t="s">
        <v>180</v>
      </c>
      <c r="C163" s="98" t="s">
        <v>350</v>
      </c>
      <c r="D163" s="98" t="s">
        <v>455</v>
      </c>
      <c r="E163" s="100" t="s">
        <v>596</v>
      </c>
      <c r="F163" s="101">
        <v>5919519</v>
      </c>
      <c r="G163" s="101">
        <v>5821159.8640000001</v>
      </c>
      <c r="H163" s="101">
        <v>98359.13599999994</v>
      </c>
      <c r="I163" s="101">
        <v>8293649.4819999998</v>
      </c>
    </row>
    <row r="164" spans="1:9">
      <c r="A164" s="98" t="s">
        <v>337</v>
      </c>
      <c r="B164" s="98" t="s">
        <v>180</v>
      </c>
      <c r="C164" s="98" t="s">
        <v>350</v>
      </c>
      <c r="D164" s="98" t="s">
        <v>456</v>
      </c>
      <c r="E164" s="188" t="s">
        <v>715</v>
      </c>
      <c r="F164" s="101">
        <v>8257063</v>
      </c>
      <c r="G164" s="101">
        <v>8921481.8570000008</v>
      </c>
      <c r="H164" s="101">
        <v>-664418.85700000077</v>
      </c>
      <c r="I164" s="101">
        <v>8517954.091</v>
      </c>
    </row>
    <row r="165" spans="1:9">
      <c r="A165" s="98" t="s">
        <v>337</v>
      </c>
      <c r="B165" s="98" t="s">
        <v>180</v>
      </c>
      <c r="C165" s="98" t="s">
        <v>350</v>
      </c>
      <c r="D165" s="98" t="s">
        <v>754</v>
      </c>
      <c r="E165" s="188" t="s">
        <v>755</v>
      </c>
      <c r="F165" s="101">
        <v>95320</v>
      </c>
      <c r="G165" s="101">
        <v>63443.09</v>
      </c>
      <c r="H165" s="101">
        <v>31876.910000000003</v>
      </c>
      <c r="I165" s="101">
        <v>106237.27</v>
      </c>
    </row>
    <row r="166" spans="1:9">
      <c r="A166" s="98" t="s">
        <v>337</v>
      </c>
      <c r="B166" s="98" t="s">
        <v>180</v>
      </c>
      <c r="C166" s="98" t="s">
        <v>350</v>
      </c>
      <c r="D166" s="98" t="s">
        <v>924</v>
      </c>
      <c r="E166" s="188" t="s">
        <v>1341</v>
      </c>
      <c r="F166" s="114">
        <v>153000</v>
      </c>
      <c r="G166" s="101">
        <v>123570</v>
      </c>
      <c r="H166" s="101">
        <v>29430</v>
      </c>
      <c r="I166" s="101">
        <v>161185</v>
      </c>
    </row>
    <row r="167" spans="1:9">
      <c r="A167" s="98" t="s">
        <v>337</v>
      </c>
      <c r="B167" s="98" t="s">
        <v>180</v>
      </c>
      <c r="C167" s="98" t="s">
        <v>350</v>
      </c>
      <c r="D167" s="98" t="s">
        <v>1028</v>
      </c>
      <c r="E167" s="188" t="s">
        <v>1029</v>
      </c>
      <c r="F167" s="114">
        <v>465000</v>
      </c>
      <c r="G167" s="101">
        <v>119658.7</v>
      </c>
      <c r="H167" s="101">
        <v>345341.3</v>
      </c>
      <c r="I167" s="101">
        <v>4150</v>
      </c>
    </row>
    <row r="168" spans="1:9">
      <c r="A168" s="98" t="s">
        <v>337</v>
      </c>
      <c r="B168" s="98" t="s">
        <v>180</v>
      </c>
      <c r="C168" s="98" t="s">
        <v>350</v>
      </c>
      <c r="D168" s="98" t="s">
        <v>457</v>
      </c>
      <c r="E168" s="188" t="s">
        <v>597</v>
      </c>
      <c r="F168" s="114">
        <v>2631890</v>
      </c>
      <c r="G168" s="101">
        <v>2986228.3160000001</v>
      </c>
      <c r="H168" s="101">
        <v>-354338.31600000011</v>
      </c>
      <c r="I168" s="101">
        <v>558657.19299999997</v>
      </c>
    </row>
    <row r="169" spans="1:9">
      <c r="A169" s="98" t="s">
        <v>337</v>
      </c>
      <c r="B169" s="98" t="s">
        <v>180</v>
      </c>
      <c r="C169" s="98" t="s">
        <v>350</v>
      </c>
      <c r="D169" s="98" t="s">
        <v>1030</v>
      </c>
      <c r="E169" s="188" t="s">
        <v>1031</v>
      </c>
      <c r="F169" s="101">
        <v>20000</v>
      </c>
      <c r="G169" s="101">
        <v>129257.53200000001</v>
      </c>
      <c r="H169" s="101">
        <v>-109257.53200000001</v>
      </c>
      <c r="I169" s="101">
        <v>20123.490000000002</v>
      </c>
    </row>
    <row r="170" spans="1:9">
      <c r="A170" s="98" t="s">
        <v>337</v>
      </c>
      <c r="B170" s="98" t="s">
        <v>180</v>
      </c>
      <c r="C170" s="98" t="s">
        <v>350</v>
      </c>
      <c r="D170" s="98" t="s">
        <v>1032</v>
      </c>
      <c r="E170" s="188" t="s">
        <v>1033</v>
      </c>
      <c r="F170" s="101">
        <v>2000</v>
      </c>
      <c r="G170" s="101">
        <v>10030</v>
      </c>
      <c r="H170" s="101">
        <v>-8030</v>
      </c>
      <c r="I170" s="101">
        <v>2310</v>
      </c>
    </row>
    <row r="171" spans="1:9">
      <c r="A171" s="98" t="s">
        <v>337</v>
      </c>
      <c r="B171" s="98" t="s">
        <v>180</v>
      </c>
      <c r="C171" s="98" t="s">
        <v>350</v>
      </c>
      <c r="D171" s="98" t="s">
        <v>458</v>
      </c>
      <c r="E171" s="188" t="s">
        <v>598</v>
      </c>
      <c r="F171" s="101">
        <v>3608342</v>
      </c>
      <c r="G171" s="101">
        <v>3972985.7579999999</v>
      </c>
      <c r="H171" s="101">
        <v>-364643.75799999991</v>
      </c>
      <c r="I171" s="101">
        <v>8288283.3269999996</v>
      </c>
    </row>
    <row r="172" spans="1:9">
      <c r="A172" s="98" t="s">
        <v>337</v>
      </c>
      <c r="B172" s="98" t="s">
        <v>180</v>
      </c>
      <c r="C172" s="98" t="s">
        <v>350</v>
      </c>
      <c r="D172" s="98" t="s">
        <v>459</v>
      </c>
      <c r="E172" s="188" t="s">
        <v>145</v>
      </c>
      <c r="F172" s="101">
        <v>11166594</v>
      </c>
      <c r="G172" s="101">
        <v>12876378.959000001</v>
      </c>
      <c r="H172" s="101">
        <v>-1709784.9590000007</v>
      </c>
      <c r="I172" s="101">
        <v>12859981.025</v>
      </c>
    </row>
    <row r="173" spans="1:9">
      <c r="A173" s="98" t="s">
        <v>337</v>
      </c>
      <c r="B173" s="98" t="s">
        <v>180</v>
      </c>
      <c r="C173" s="98" t="s">
        <v>350</v>
      </c>
      <c r="D173" s="98" t="s">
        <v>460</v>
      </c>
      <c r="E173" s="188" t="s">
        <v>146</v>
      </c>
      <c r="F173" s="101">
        <v>21262000</v>
      </c>
      <c r="G173" s="101">
        <v>21410481.500999998</v>
      </c>
      <c r="H173" s="101">
        <v>-148481.5009999983</v>
      </c>
      <c r="I173" s="101">
        <v>19533206.502999999</v>
      </c>
    </row>
    <row r="174" spans="1:9">
      <c r="A174" s="98" t="s">
        <v>337</v>
      </c>
      <c r="B174" s="98" t="s">
        <v>180</v>
      </c>
      <c r="C174" s="98" t="s">
        <v>350</v>
      </c>
      <c r="D174" s="98" t="s">
        <v>1034</v>
      </c>
      <c r="E174" s="188" t="s">
        <v>1342</v>
      </c>
      <c r="F174" s="101">
        <v>310000</v>
      </c>
      <c r="G174" s="101">
        <v>0</v>
      </c>
      <c r="H174" s="101">
        <v>310000</v>
      </c>
      <c r="I174" s="101">
        <v>1704.18</v>
      </c>
    </row>
    <row r="175" spans="1:9">
      <c r="A175" s="98" t="s">
        <v>337</v>
      </c>
      <c r="B175" s="98" t="s">
        <v>180</v>
      </c>
      <c r="C175" s="98" t="s">
        <v>350</v>
      </c>
      <c r="D175" s="98" t="s">
        <v>925</v>
      </c>
      <c r="E175" s="100" t="s">
        <v>926</v>
      </c>
      <c r="F175" s="101">
        <v>2195391</v>
      </c>
      <c r="G175" s="101">
        <v>2324261.4759999998</v>
      </c>
      <c r="H175" s="101">
        <v>-128870.47599999979</v>
      </c>
      <c r="I175" s="101">
        <v>9368260.7170000002</v>
      </c>
    </row>
    <row r="176" spans="1:9">
      <c r="A176" s="98" t="s">
        <v>337</v>
      </c>
      <c r="B176" s="98" t="s">
        <v>180</v>
      </c>
      <c r="C176" s="98" t="s">
        <v>350</v>
      </c>
      <c r="D176" s="98" t="s">
        <v>1035</v>
      </c>
      <c r="E176" s="100" t="s">
        <v>1036</v>
      </c>
      <c r="F176" s="101">
        <v>2000000</v>
      </c>
      <c r="G176" s="101">
        <v>2994138.16</v>
      </c>
      <c r="H176" s="101">
        <v>-994138.16000000015</v>
      </c>
      <c r="I176" s="101">
        <v>3119462.7749999999</v>
      </c>
    </row>
    <row r="177" spans="1:9">
      <c r="A177" s="98" t="s">
        <v>337</v>
      </c>
      <c r="B177" s="98" t="s">
        <v>180</v>
      </c>
      <c r="C177" s="98" t="s">
        <v>350</v>
      </c>
      <c r="D177" s="98" t="s">
        <v>461</v>
      </c>
      <c r="E177" s="100" t="s">
        <v>977</v>
      </c>
      <c r="F177" s="101">
        <v>73692</v>
      </c>
      <c r="G177" s="101">
        <v>838943.304</v>
      </c>
      <c r="H177" s="101">
        <v>-765251.304</v>
      </c>
      <c r="I177" s="101">
        <v>1389997.0619999999</v>
      </c>
    </row>
    <row r="178" spans="1:9">
      <c r="A178" s="98" t="s">
        <v>337</v>
      </c>
      <c r="B178" s="98" t="s">
        <v>180</v>
      </c>
      <c r="C178" s="98" t="s">
        <v>350</v>
      </c>
      <c r="D178" s="98" t="s">
        <v>462</v>
      </c>
      <c r="E178" s="100" t="s">
        <v>1037</v>
      </c>
      <c r="F178" s="101">
        <v>11134000</v>
      </c>
      <c r="G178" s="114">
        <v>10041066.885</v>
      </c>
      <c r="H178" s="101">
        <v>1092933.1150000002</v>
      </c>
      <c r="I178" s="101">
        <v>10339555.013</v>
      </c>
    </row>
    <row r="179" spans="1:9">
      <c r="A179" s="98" t="s">
        <v>337</v>
      </c>
      <c r="B179" s="98" t="s">
        <v>191</v>
      </c>
      <c r="C179" s="98" t="s">
        <v>173</v>
      </c>
      <c r="D179" s="98" t="s">
        <v>463</v>
      </c>
      <c r="E179" s="188" t="s">
        <v>599</v>
      </c>
      <c r="F179" s="101">
        <v>280800</v>
      </c>
      <c r="G179" s="101">
        <v>487326.71299999999</v>
      </c>
      <c r="H179" s="101">
        <v>-206526.71299999999</v>
      </c>
      <c r="I179" s="101">
        <v>581550.52500000002</v>
      </c>
    </row>
    <row r="180" spans="1:9">
      <c r="A180" s="98" t="s">
        <v>337</v>
      </c>
      <c r="B180" s="98" t="s">
        <v>191</v>
      </c>
      <c r="C180" s="98" t="s">
        <v>173</v>
      </c>
      <c r="D180" s="98" t="s">
        <v>464</v>
      </c>
      <c r="E180" s="188" t="s">
        <v>147</v>
      </c>
      <c r="F180" s="101">
        <v>190352</v>
      </c>
      <c r="G180" s="101">
        <v>267462.79499999998</v>
      </c>
      <c r="H180" s="101">
        <v>-77110.794999999984</v>
      </c>
      <c r="I180" s="101">
        <v>183300.20499999999</v>
      </c>
    </row>
    <row r="181" spans="1:9">
      <c r="A181" s="98" t="s">
        <v>337</v>
      </c>
      <c r="B181" s="98" t="s">
        <v>191</v>
      </c>
      <c r="C181" s="98" t="s">
        <v>180</v>
      </c>
      <c r="D181" s="98" t="s">
        <v>465</v>
      </c>
      <c r="E181" s="188" t="s">
        <v>148</v>
      </c>
      <c r="F181" s="101">
        <v>346000</v>
      </c>
      <c r="G181" s="101">
        <v>481497.92700000003</v>
      </c>
      <c r="H181" s="101">
        <v>-135497.92700000003</v>
      </c>
      <c r="I181" s="101">
        <v>121037.5</v>
      </c>
    </row>
    <row r="182" spans="1:9">
      <c r="A182" s="98" t="s">
        <v>337</v>
      </c>
      <c r="B182" s="98" t="s">
        <v>191</v>
      </c>
      <c r="C182" s="98" t="s">
        <v>180</v>
      </c>
      <c r="D182" s="98" t="s">
        <v>466</v>
      </c>
      <c r="E182" s="188" t="s">
        <v>149</v>
      </c>
      <c r="F182" s="101">
        <v>4001741</v>
      </c>
      <c r="G182" s="114">
        <v>7119875.6009999998</v>
      </c>
      <c r="H182" s="101">
        <v>-3118134.6009999998</v>
      </c>
      <c r="I182" s="101">
        <v>4955563.2249999996</v>
      </c>
    </row>
    <row r="183" spans="1:9">
      <c r="A183" s="98" t="s">
        <v>337</v>
      </c>
      <c r="B183" s="98" t="s">
        <v>191</v>
      </c>
      <c r="C183" s="98" t="s">
        <v>180</v>
      </c>
      <c r="D183" s="98" t="s">
        <v>467</v>
      </c>
      <c r="E183" s="188" t="s">
        <v>1038</v>
      </c>
      <c r="F183" s="114">
        <v>48900</v>
      </c>
      <c r="G183" s="101">
        <v>98724.7</v>
      </c>
      <c r="H183" s="101">
        <v>-49824.7</v>
      </c>
      <c r="I183" s="114">
        <v>83774.69</v>
      </c>
    </row>
    <row r="184" spans="1:9">
      <c r="A184" s="98" t="s">
        <v>337</v>
      </c>
      <c r="B184" s="98" t="s">
        <v>191</v>
      </c>
      <c r="C184" s="98" t="s">
        <v>180</v>
      </c>
      <c r="D184" s="98" t="s">
        <v>468</v>
      </c>
      <c r="E184" s="100" t="s">
        <v>1039</v>
      </c>
      <c r="F184" s="101">
        <v>1175000</v>
      </c>
      <c r="G184" s="101">
        <v>4061111.5809999998</v>
      </c>
      <c r="H184" s="101">
        <v>-2886111.5809999998</v>
      </c>
      <c r="I184" s="101">
        <v>2025738.9350000001</v>
      </c>
    </row>
    <row r="185" spans="1:9">
      <c r="A185" s="98" t="s">
        <v>337</v>
      </c>
      <c r="B185" s="98" t="s">
        <v>191</v>
      </c>
      <c r="C185" s="98" t="s">
        <v>180</v>
      </c>
      <c r="D185" s="98" t="s">
        <v>469</v>
      </c>
      <c r="E185" s="188" t="s">
        <v>1040</v>
      </c>
      <c r="F185" s="101">
        <v>289525</v>
      </c>
      <c r="G185" s="101">
        <v>1321441.1429999999</v>
      </c>
      <c r="H185" s="101">
        <v>-1031916.1429999999</v>
      </c>
      <c r="I185" s="101">
        <v>1149072.165</v>
      </c>
    </row>
    <row r="186" spans="1:9">
      <c r="A186" s="98" t="s">
        <v>337</v>
      </c>
      <c r="B186" s="98" t="s">
        <v>191</v>
      </c>
      <c r="C186" s="98" t="s">
        <v>180</v>
      </c>
      <c r="D186" s="98" t="s">
        <v>470</v>
      </c>
      <c r="E186" s="188" t="s">
        <v>600</v>
      </c>
      <c r="F186" s="114">
        <v>2500000</v>
      </c>
      <c r="G186" s="101">
        <v>0</v>
      </c>
      <c r="H186" s="101">
        <v>2500000</v>
      </c>
      <c r="I186" s="101">
        <v>1703812.17</v>
      </c>
    </row>
    <row r="187" spans="1:9">
      <c r="A187" s="98" t="s">
        <v>337</v>
      </c>
      <c r="B187" s="98" t="s">
        <v>191</v>
      </c>
      <c r="C187" s="98" t="s">
        <v>180</v>
      </c>
      <c r="D187" s="98" t="s">
        <v>471</v>
      </c>
      <c r="E187" s="188" t="s">
        <v>150</v>
      </c>
      <c r="F187" s="101">
        <v>63200</v>
      </c>
      <c r="G187" s="101">
        <v>16215.838</v>
      </c>
      <c r="H187" s="101">
        <v>46984.161999999997</v>
      </c>
      <c r="I187" s="101">
        <v>13071.588</v>
      </c>
    </row>
    <row r="188" spans="1:9">
      <c r="A188" s="98" t="s">
        <v>337</v>
      </c>
      <c r="B188" s="98" t="s">
        <v>191</v>
      </c>
      <c r="C188" s="98" t="s">
        <v>191</v>
      </c>
      <c r="D188" s="98" t="s">
        <v>472</v>
      </c>
      <c r="E188" s="100" t="s">
        <v>601</v>
      </c>
      <c r="F188" s="101">
        <v>2101330</v>
      </c>
      <c r="G188" s="101">
        <v>2133366.3259999999</v>
      </c>
      <c r="H188" s="101">
        <v>-32036.325999999885</v>
      </c>
      <c r="I188" s="101">
        <v>2008181.5079999999</v>
      </c>
    </row>
    <row r="189" spans="1:9">
      <c r="A189" s="98" t="s">
        <v>337</v>
      </c>
      <c r="B189" s="98" t="s">
        <v>191</v>
      </c>
      <c r="C189" s="98" t="s">
        <v>191</v>
      </c>
      <c r="D189" s="98" t="s">
        <v>697</v>
      </c>
      <c r="E189" s="188" t="s">
        <v>698</v>
      </c>
      <c r="F189" s="101">
        <v>1535000</v>
      </c>
      <c r="G189" s="101">
        <v>1348473.0930000001</v>
      </c>
      <c r="H189" s="101">
        <v>186526.90699999989</v>
      </c>
      <c r="I189" s="101">
        <v>1641790.328</v>
      </c>
    </row>
    <row r="190" spans="1:9">
      <c r="A190" s="98" t="s">
        <v>337</v>
      </c>
      <c r="B190" s="98" t="s">
        <v>191</v>
      </c>
      <c r="C190" s="98" t="s">
        <v>191</v>
      </c>
      <c r="D190" s="98" t="s">
        <v>473</v>
      </c>
      <c r="E190" s="188" t="s">
        <v>602</v>
      </c>
      <c r="F190" s="101">
        <v>853380</v>
      </c>
      <c r="G190" s="101">
        <v>904156.24100000004</v>
      </c>
      <c r="H190" s="101">
        <v>-50776.241000000038</v>
      </c>
      <c r="I190" s="101">
        <v>1037140.831</v>
      </c>
    </row>
    <row r="191" spans="1:9">
      <c r="A191" s="98" t="s">
        <v>337</v>
      </c>
      <c r="B191" s="98" t="s">
        <v>191</v>
      </c>
      <c r="C191" s="98" t="s">
        <v>191</v>
      </c>
      <c r="D191" s="98" t="s">
        <v>699</v>
      </c>
      <c r="E191" s="188" t="s">
        <v>700</v>
      </c>
      <c r="F191" s="114">
        <v>42550</v>
      </c>
      <c r="G191" s="101">
        <v>2774.9</v>
      </c>
      <c r="H191" s="101">
        <v>39775.1</v>
      </c>
      <c r="I191" s="114">
        <v>2682.598</v>
      </c>
    </row>
    <row r="192" spans="1:9">
      <c r="A192" s="98" t="s">
        <v>337</v>
      </c>
      <c r="B192" s="98" t="s">
        <v>191</v>
      </c>
      <c r="C192" s="98" t="s">
        <v>191</v>
      </c>
      <c r="D192" s="98" t="s">
        <v>474</v>
      </c>
      <c r="E192" s="188" t="s">
        <v>1041</v>
      </c>
      <c r="F192" s="101">
        <v>1285746</v>
      </c>
      <c r="G192" s="101">
        <v>2478969.966</v>
      </c>
      <c r="H192" s="101">
        <v>-1193223.966</v>
      </c>
      <c r="I192" s="114">
        <v>2034228.7</v>
      </c>
    </row>
    <row r="193" spans="1:9">
      <c r="A193" s="98" t="s">
        <v>337</v>
      </c>
      <c r="B193" s="98" t="s">
        <v>191</v>
      </c>
      <c r="C193" s="98" t="s">
        <v>191</v>
      </c>
      <c r="D193" s="98" t="s">
        <v>1042</v>
      </c>
      <c r="E193" s="188" t="s">
        <v>1043</v>
      </c>
      <c r="F193" s="114">
        <v>2000</v>
      </c>
      <c r="G193" s="101">
        <v>16587.055</v>
      </c>
      <c r="H193" s="101">
        <v>-14587.055</v>
      </c>
      <c r="I193" s="114">
        <v>1866.82</v>
      </c>
    </row>
    <row r="194" spans="1:9">
      <c r="A194" s="98" t="s">
        <v>337</v>
      </c>
      <c r="B194" s="98" t="s">
        <v>191</v>
      </c>
      <c r="C194" s="98" t="s">
        <v>191</v>
      </c>
      <c r="D194" s="98" t="s">
        <v>475</v>
      </c>
      <c r="E194" s="188" t="s">
        <v>1343</v>
      </c>
      <c r="F194" s="114">
        <v>480160</v>
      </c>
      <c r="G194" s="101">
        <v>7500.55</v>
      </c>
      <c r="H194" s="101">
        <v>472659.45</v>
      </c>
      <c r="I194" s="114">
        <v>646193.17000000004</v>
      </c>
    </row>
    <row r="195" spans="1:9">
      <c r="A195" s="98" t="s">
        <v>337</v>
      </c>
      <c r="B195" s="98" t="s">
        <v>191</v>
      </c>
      <c r="C195" s="98" t="s">
        <v>191</v>
      </c>
      <c r="D195" s="98" t="s">
        <v>476</v>
      </c>
      <c r="E195" s="188" t="s">
        <v>976</v>
      </c>
      <c r="F195" s="114">
        <v>3093082</v>
      </c>
      <c r="G195" s="101">
        <v>3802307.31</v>
      </c>
      <c r="H195" s="101">
        <v>-709225.31</v>
      </c>
      <c r="I195" s="114">
        <v>3982074.8149999999</v>
      </c>
    </row>
    <row r="196" spans="1:9">
      <c r="A196" s="98" t="s">
        <v>337</v>
      </c>
      <c r="B196" s="98" t="s">
        <v>191</v>
      </c>
      <c r="C196" s="98" t="s">
        <v>191</v>
      </c>
      <c r="D196" s="98" t="s">
        <v>1034</v>
      </c>
      <c r="E196" s="188" t="s">
        <v>1342</v>
      </c>
      <c r="F196" s="114">
        <v>50000</v>
      </c>
      <c r="G196" s="101">
        <v>4517</v>
      </c>
      <c r="H196" s="101">
        <v>45483</v>
      </c>
      <c r="I196" s="114">
        <v>0</v>
      </c>
    </row>
    <row r="197" spans="1:9">
      <c r="A197" s="98" t="s">
        <v>337</v>
      </c>
      <c r="B197" s="98" t="s">
        <v>191</v>
      </c>
      <c r="C197" s="98" t="s">
        <v>191</v>
      </c>
      <c r="D197" s="98" t="s">
        <v>477</v>
      </c>
      <c r="E197" s="188" t="s">
        <v>603</v>
      </c>
      <c r="F197" s="114">
        <v>0</v>
      </c>
      <c r="G197" s="101">
        <v>3238.0630000000001</v>
      </c>
      <c r="H197" s="101">
        <v>-3238.0630000000001</v>
      </c>
      <c r="I197" s="114">
        <v>-0.22</v>
      </c>
    </row>
    <row r="198" spans="1:9">
      <c r="A198" s="98" t="s">
        <v>337</v>
      </c>
      <c r="B198" s="98" t="s">
        <v>191</v>
      </c>
      <c r="C198" s="98" t="s">
        <v>191</v>
      </c>
      <c r="D198" s="98" t="s">
        <v>478</v>
      </c>
      <c r="E198" s="188" t="s">
        <v>604</v>
      </c>
      <c r="F198" s="114">
        <v>200000</v>
      </c>
      <c r="G198" s="101">
        <v>633664.67700000003</v>
      </c>
      <c r="H198" s="101">
        <v>-433664.67700000003</v>
      </c>
      <c r="I198" s="114">
        <v>1272938.4550000001</v>
      </c>
    </row>
    <row r="199" spans="1:9">
      <c r="A199" s="98" t="s">
        <v>337</v>
      </c>
      <c r="B199" s="98" t="s">
        <v>191</v>
      </c>
      <c r="C199" s="98" t="s">
        <v>191</v>
      </c>
      <c r="D199" s="98" t="s">
        <v>756</v>
      </c>
      <c r="E199" s="188" t="s">
        <v>757</v>
      </c>
      <c r="F199" s="114">
        <v>0</v>
      </c>
      <c r="G199" s="101">
        <v>18656.026000000002</v>
      </c>
      <c r="H199" s="101">
        <v>-18656.026000000002</v>
      </c>
      <c r="I199" s="114">
        <v>15153.166999999999</v>
      </c>
    </row>
    <row r="200" spans="1:9">
      <c r="A200" s="98" t="s">
        <v>337</v>
      </c>
      <c r="B200" s="98" t="s">
        <v>191</v>
      </c>
      <c r="C200" s="98" t="s">
        <v>191</v>
      </c>
      <c r="D200" s="98" t="s">
        <v>462</v>
      </c>
      <c r="E200" s="188" t="s">
        <v>1037</v>
      </c>
      <c r="F200" s="114">
        <v>26288265</v>
      </c>
      <c r="G200" s="101">
        <v>6530436.1040000003</v>
      </c>
      <c r="H200" s="101">
        <v>19757828.895999998</v>
      </c>
      <c r="I200" s="114">
        <v>3833830.9959999998</v>
      </c>
    </row>
    <row r="201" spans="1:9">
      <c r="A201" s="98" t="s">
        <v>337</v>
      </c>
      <c r="B201" s="98" t="s">
        <v>191</v>
      </c>
      <c r="C201" s="98" t="s">
        <v>191</v>
      </c>
      <c r="D201" s="98" t="s">
        <v>479</v>
      </c>
      <c r="E201" s="188" t="s">
        <v>605</v>
      </c>
      <c r="F201" s="101">
        <v>2000</v>
      </c>
      <c r="G201" s="114">
        <v>1845.386</v>
      </c>
      <c r="H201" s="101">
        <v>154.61400000000003</v>
      </c>
      <c r="I201" s="114">
        <v>3815.1509999999998</v>
      </c>
    </row>
    <row r="202" spans="1:9">
      <c r="A202" s="98" t="s">
        <v>337</v>
      </c>
      <c r="B202" s="98" t="s">
        <v>191</v>
      </c>
      <c r="C202" s="98" t="s">
        <v>172</v>
      </c>
      <c r="D202" s="98" t="s">
        <v>454</v>
      </c>
      <c r="E202" s="188" t="s">
        <v>144</v>
      </c>
      <c r="F202" s="101">
        <v>500</v>
      </c>
      <c r="G202" s="114">
        <v>1342.546</v>
      </c>
      <c r="H202" s="101">
        <v>-842.54600000000005</v>
      </c>
      <c r="I202" s="114">
        <v>2629.2020000000002</v>
      </c>
    </row>
    <row r="203" spans="1:9">
      <c r="A203" s="98" t="s">
        <v>337</v>
      </c>
      <c r="B203" s="98" t="s">
        <v>191</v>
      </c>
      <c r="C203" s="98" t="s">
        <v>172</v>
      </c>
      <c r="D203" s="98" t="s">
        <v>480</v>
      </c>
      <c r="E203" s="188" t="s">
        <v>151</v>
      </c>
      <c r="F203" s="101">
        <v>97600</v>
      </c>
      <c r="G203" s="101">
        <v>1501.7</v>
      </c>
      <c r="H203" s="101">
        <v>96098.3</v>
      </c>
      <c r="I203" s="101">
        <v>127832.818</v>
      </c>
    </row>
    <row r="204" spans="1:9">
      <c r="A204" s="98" t="s">
        <v>337</v>
      </c>
      <c r="B204" s="98" t="s">
        <v>191</v>
      </c>
      <c r="C204" s="98" t="s">
        <v>172</v>
      </c>
      <c r="D204" s="98" t="s">
        <v>481</v>
      </c>
      <c r="E204" s="188" t="s">
        <v>152</v>
      </c>
      <c r="F204" s="101">
        <v>1523102</v>
      </c>
      <c r="G204" s="114">
        <v>2142587.3110000002</v>
      </c>
      <c r="H204" s="101">
        <v>-619485.31100000022</v>
      </c>
      <c r="I204" s="101">
        <v>1836279.355</v>
      </c>
    </row>
    <row r="205" spans="1:9">
      <c r="A205" s="98" t="s">
        <v>337</v>
      </c>
      <c r="B205" s="98" t="s">
        <v>191</v>
      </c>
      <c r="C205" s="98" t="s">
        <v>172</v>
      </c>
      <c r="D205" s="98" t="s">
        <v>482</v>
      </c>
      <c r="E205" s="188" t="s">
        <v>606</v>
      </c>
      <c r="F205" s="101">
        <v>1327727</v>
      </c>
      <c r="G205" s="101">
        <v>1025970.323</v>
      </c>
      <c r="H205" s="101">
        <v>301756.67700000003</v>
      </c>
      <c r="I205" s="101">
        <v>2500181.2250000001</v>
      </c>
    </row>
    <row r="206" spans="1:9">
      <c r="A206" s="98" t="s">
        <v>337</v>
      </c>
      <c r="B206" s="98" t="s">
        <v>191</v>
      </c>
      <c r="C206" s="98" t="s">
        <v>172</v>
      </c>
      <c r="D206" s="98" t="s">
        <v>1344</v>
      </c>
      <c r="E206" s="188" t="s">
        <v>1345</v>
      </c>
      <c r="F206" s="101">
        <v>1194096</v>
      </c>
      <c r="G206" s="101">
        <v>1194095.814</v>
      </c>
      <c r="H206" s="101">
        <v>0.18599999998696148</v>
      </c>
      <c r="I206" s="101">
        <v>0</v>
      </c>
    </row>
    <row r="207" spans="1:9">
      <c r="A207" s="98" t="s">
        <v>337</v>
      </c>
      <c r="B207" s="98" t="s">
        <v>191</v>
      </c>
      <c r="C207" s="98" t="s">
        <v>172</v>
      </c>
      <c r="D207" s="98" t="s">
        <v>483</v>
      </c>
      <c r="E207" s="100" t="s">
        <v>153</v>
      </c>
      <c r="F207" s="101">
        <v>1380330</v>
      </c>
      <c r="G207" s="101">
        <v>1547862.922</v>
      </c>
      <c r="H207" s="101">
        <v>-167532.92200000002</v>
      </c>
      <c r="I207" s="101">
        <v>1780575.9280000001</v>
      </c>
    </row>
    <row r="208" spans="1:9">
      <c r="A208" s="98" t="s">
        <v>337</v>
      </c>
      <c r="B208" s="98" t="s">
        <v>191</v>
      </c>
      <c r="C208" s="98" t="s">
        <v>172</v>
      </c>
      <c r="D208" s="98" t="s">
        <v>484</v>
      </c>
      <c r="E208" s="100" t="s">
        <v>607</v>
      </c>
      <c r="F208" s="101">
        <v>279500</v>
      </c>
      <c r="G208" s="101">
        <v>374226.79700000002</v>
      </c>
      <c r="H208" s="101">
        <v>-94726.79700000002</v>
      </c>
      <c r="I208" s="114">
        <v>310149.38099999999</v>
      </c>
    </row>
    <row r="209" spans="1:9">
      <c r="A209" s="98" t="s">
        <v>337</v>
      </c>
      <c r="B209" s="98" t="s">
        <v>191</v>
      </c>
      <c r="C209" s="98" t="s">
        <v>334</v>
      </c>
      <c r="D209" s="98" t="s">
        <v>485</v>
      </c>
      <c r="E209" s="100" t="s">
        <v>608</v>
      </c>
      <c r="F209" s="101">
        <v>64075000</v>
      </c>
      <c r="G209" s="101">
        <v>73674472.541999996</v>
      </c>
      <c r="H209" s="101">
        <v>-9599472.5419999957</v>
      </c>
      <c r="I209" s="101">
        <v>65315738.535999998</v>
      </c>
    </row>
    <row r="210" spans="1:9">
      <c r="A210" s="98" t="s">
        <v>337</v>
      </c>
      <c r="B210" s="98" t="s">
        <v>191</v>
      </c>
      <c r="C210" s="98" t="s">
        <v>334</v>
      </c>
      <c r="D210" s="98" t="s">
        <v>486</v>
      </c>
      <c r="E210" s="100" t="s">
        <v>154</v>
      </c>
      <c r="F210" s="101">
        <v>15998500</v>
      </c>
      <c r="G210" s="101">
        <v>19112708.429000001</v>
      </c>
      <c r="H210" s="101">
        <v>-3114208.4290000014</v>
      </c>
      <c r="I210" s="101">
        <v>18154149.484999999</v>
      </c>
    </row>
    <row r="211" spans="1:9">
      <c r="A211" s="98" t="s">
        <v>337</v>
      </c>
      <c r="B211" s="98" t="s">
        <v>191</v>
      </c>
      <c r="C211" s="98" t="s">
        <v>334</v>
      </c>
      <c r="D211" s="98" t="s">
        <v>487</v>
      </c>
      <c r="E211" s="100" t="s">
        <v>155</v>
      </c>
      <c r="F211" s="101">
        <v>1286250</v>
      </c>
      <c r="G211" s="101">
        <v>1172936.0079999999</v>
      </c>
      <c r="H211" s="101">
        <v>113313.99200000009</v>
      </c>
      <c r="I211" s="101">
        <v>1078413.8230000001</v>
      </c>
    </row>
    <row r="212" spans="1:9">
      <c r="A212" s="98" t="s">
        <v>337</v>
      </c>
      <c r="B212" s="98" t="s">
        <v>191</v>
      </c>
      <c r="C212" s="98" t="s">
        <v>334</v>
      </c>
      <c r="D212" s="98" t="s">
        <v>488</v>
      </c>
      <c r="E212" s="188" t="s">
        <v>156</v>
      </c>
      <c r="F212" s="114">
        <v>10364000</v>
      </c>
      <c r="G212" s="101">
        <v>16264991.671</v>
      </c>
      <c r="H212" s="101">
        <v>-5900991.6710000001</v>
      </c>
      <c r="I212" s="114">
        <v>10880335.022</v>
      </c>
    </row>
    <row r="213" spans="1:9">
      <c r="A213" s="98" t="s">
        <v>337</v>
      </c>
      <c r="B213" s="98" t="s">
        <v>191</v>
      </c>
      <c r="C213" s="98" t="s">
        <v>334</v>
      </c>
      <c r="D213" s="98" t="s">
        <v>701</v>
      </c>
      <c r="E213" s="100" t="s">
        <v>1044</v>
      </c>
      <c r="F213" s="114">
        <v>850000</v>
      </c>
      <c r="G213" s="101">
        <v>659156.07799999998</v>
      </c>
      <c r="H213" s="101">
        <v>190843.92200000002</v>
      </c>
      <c r="I213" s="114">
        <v>883806.397</v>
      </c>
    </row>
    <row r="214" spans="1:9">
      <c r="A214" s="98" t="s">
        <v>337</v>
      </c>
      <c r="B214" s="98" t="s">
        <v>191</v>
      </c>
      <c r="C214" s="98" t="s">
        <v>334</v>
      </c>
      <c r="D214" s="98" t="s">
        <v>702</v>
      </c>
      <c r="E214" s="100" t="s">
        <v>1045</v>
      </c>
      <c r="F214" s="114">
        <v>1275000</v>
      </c>
      <c r="G214" s="101">
        <v>1162728.5730000001</v>
      </c>
      <c r="H214" s="101">
        <v>112271.42699999991</v>
      </c>
      <c r="I214" s="114">
        <v>910951.47900000005</v>
      </c>
    </row>
    <row r="215" spans="1:9">
      <c r="A215" s="98" t="s">
        <v>337</v>
      </c>
      <c r="B215" s="98" t="s">
        <v>191</v>
      </c>
      <c r="C215" s="98" t="s">
        <v>334</v>
      </c>
      <c r="D215" s="98" t="s">
        <v>703</v>
      </c>
      <c r="E215" s="100" t="s">
        <v>1046</v>
      </c>
      <c r="F215" s="114">
        <v>21250</v>
      </c>
      <c r="G215" s="101">
        <v>39267.279999999999</v>
      </c>
      <c r="H215" s="101">
        <v>-18017.28</v>
      </c>
      <c r="I215" s="114">
        <v>14459.98</v>
      </c>
    </row>
    <row r="216" spans="1:9">
      <c r="A216" s="98" t="s">
        <v>337</v>
      </c>
      <c r="B216" s="98" t="s">
        <v>191</v>
      </c>
      <c r="C216" s="98" t="s">
        <v>334</v>
      </c>
      <c r="D216" s="98" t="s">
        <v>704</v>
      </c>
      <c r="E216" s="188" t="s">
        <v>1047</v>
      </c>
      <c r="F216" s="114">
        <v>127500</v>
      </c>
      <c r="G216" s="101">
        <v>268625.74200000003</v>
      </c>
      <c r="H216" s="101">
        <v>-141125.74200000003</v>
      </c>
      <c r="I216" s="114">
        <v>60954.546000000002</v>
      </c>
    </row>
    <row r="217" spans="1:9">
      <c r="A217" s="98" t="s">
        <v>337</v>
      </c>
      <c r="B217" s="98" t="s">
        <v>191</v>
      </c>
      <c r="C217" s="98" t="s">
        <v>337</v>
      </c>
      <c r="D217" s="98" t="s">
        <v>489</v>
      </c>
      <c r="E217" s="188" t="s">
        <v>609</v>
      </c>
      <c r="F217" s="114">
        <v>68700</v>
      </c>
      <c r="G217" s="101">
        <v>44510.561000000002</v>
      </c>
      <c r="H217" s="101">
        <v>24189.438999999998</v>
      </c>
      <c r="I217" s="114">
        <v>36756.129999999997</v>
      </c>
    </row>
    <row r="218" spans="1:9">
      <c r="A218" s="98" t="s">
        <v>337</v>
      </c>
      <c r="B218" s="98" t="s">
        <v>191</v>
      </c>
      <c r="C218" s="98" t="s">
        <v>337</v>
      </c>
      <c r="D218" s="98" t="s">
        <v>490</v>
      </c>
      <c r="E218" s="188" t="s">
        <v>157</v>
      </c>
      <c r="F218" s="114">
        <v>1740</v>
      </c>
      <c r="G218" s="101">
        <v>1650</v>
      </c>
      <c r="H218" s="101">
        <v>90</v>
      </c>
      <c r="I218" s="114">
        <v>5199</v>
      </c>
    </row>
    <row r="219" spans="1:9">
      <c r="A219" s="98" t="s">
        <v>337</v>
      </c>
      <c r="B219" s="98" t="s">
        <v>191</v>
      </c>
      <c r="C219" s="98" t="s">
        <v>337</v>
      </c>
      <c r="D219" s="98" t="s">
        <v>491</v>
      </c>
      <c r="E219" s="188" t="s">
        <v>610</v>
      </c>
      <c r="F219" s="114">
        <v>814680</v>
      </c>
      <c r="G219" s="101">
        <v>544260.65899999999</v>
      </c>
      <c r="H219" s="101">
        <v>270419.34100000001</v>
      </c>
      <c r="I219" s="114">
        <v>500155.11800000002</v>
      </c>
    </row>
    <row r="220" spans="1:9">
      <c r="A220" s="98" t="s">
        <v>337</v>
      </c>
      <c r="B220" s="98" t="s">
        <v>191</v>
      </c>
      <c r="C220" s="98" t="s">
        <v>350</v>
      </c>
      <c r="D220" s="98" t="s">
        <v>473</v>
      </c>
      <c r="E220" s="188" t="s">
        <v>602</v>
      </c>
      <c r="F220" s="114">
        <v>60000</v>
      </c>
      <c r="G220" s="101">
        <v>31111.21</v>
      </c>
      <c r="H220" s="101">
        <v>28888.79</v>
      </c>
      <c r="I220" s="114">
        <v>31859.14</v>
      </c>
    </row>
    <row r="221" spans="1:9">
      <c r="A221" s="98" t="s">
        <v>337</v>
      </c>
      <c r="B221" s="98" t="s">
        <v>191</v>
      </c>
      <c r="C221" s="98" t="s">
        <v>350</v>
      </c>
      <c r="D221" s="98" t="s">
        <v>485</v>
      </c>
      <c r="E221" s="188" t="s">
        <v>608</v>
      </c>
      <c r="F221" s="114">
        <v>160000</v>
      </c>
      <c r="G221" s="101">
        <v>28663.298999999999</v>
      </c>
      <c r="H221" s="101">
        <v>131336.701</v>
      </c>
      <c r="I221" s="114">
        <v>68574.592999999993</v>
      </c>
    </row>
    <row r="222" spans="1:9">
      <c r="A222" s="98" t="s">
        <v>337</v>
      </c>
      <c r="B222" s="98" t="s">
        <v>191</v>
      </c>
      <c r="C222" s="98" t="s">
        <v>492</v>
      </c>
      <c r="D222" s="98" t="s">
        <v>461</v>
      </c>
      <c r="E222" s="188" t="s">
        <v>977</v>
      </c>
      <c r="F222" s="114">
        <v>1930206</v>
      </c>
      <c r="G222" s="101">
        <v>1537623.3859999999</v>
      </c>
      <c r="H222" s="101">
        <v>392582.61400000006</v>
      </c>
      <c r="I222" s="114">
        <v>1548693.848</v>
      </c>
    </row>
    <row r="223" spans="1:9">
      <c r="A223" s="98" t="s">
        <v>337</v>
      </c>
      <c r="B223" s="98" t="s">
        <v>191</v>
      </c>
      <c r="C223" s="98" t="s">
        <v>492</v>
      </c>
      <c r="D223" s="98" t="s">
        <v>493</v>
      </c>
      <c r="E223" s="188" t="s">
        <v>158</v>
      </c>
      <c r="F223" s="114">
        <v>1200000</v>
      </c>
      <c r="G223" s="101">
        <v>803090.49199999997</v>
      </c>
      <c r="H223" s="101">
        <v>396909.50800000003</v>
      </c>
      <c r="I223" s="114">
        <v>917432.76199999999</v>
      </c>
    </row>
    <row r="224" spans="1:9">
      <c r="A224" s="98" t="s">
        <v>337</v>
      </c>
      <c r="B224" s="98" t="s">
        <v>191</v>
      </c>
      <c r="C224" s="98" t="s">
        <v>492</v>
      </c>
      <c r="D224" s="98" t="s">
        <v>829</v>
      </c>
      <c r="E224" s="188" t="s">
        <v>830</v>
      </c>
      <c r="F224" s="114">
        <v>296286</v>
      </c>
      <c r="G224" s="101">
        <v>468295.98800000001</v>
      </c>
      <c r="H224" s="101">
        <v>-172009.98800000001</v>
      </c>
      <c r="I224" s="114">
        <v>428147.17599999998</v>
      </c>
    </row>
    <row r="225" spans="1:9">
      <c r="A225" s="98" t="s">
        <v>337</v>
      </c>
      <c r="B225" s="98" t="s">
        <v>172</v>
      </c>
      <c r="C225" s="98" t="s">
        <v>173</v>
      </c>
      <c r="D225" s="98" t="s">
        <v>494</v>
      </c>
      <c r="E225" s="188" t="s">
        <v>611</v>
      </c>
      <c r="F225" s="114">
        <v>767500</v>
      </c>
      <c r="G225" s="101">
        <v>0</v>
      </c>
      <c r="H225" s="101">
        <v>767500</v>
      </c>
      <c r="I225" s="114">
        <v>1415303.885</v>
      </c>
    </row>
    <row r="226" spans="1:9">
      <c r="A226" s="98" t="s">
        <v>337</v>
      </c>
      <c r="B226" s="98" t="s">
        <v>172</v>
      </c>
      <c r="C226" s="98" t="s">
        <v>173</v>
      </c>
      <c r="D226" s="98" t="s">
        <v>496</v>
      </c>
      <c r="E226" s="188" t="s">
        <v>613</v>
      </c>
      <c r="F226" s="101">
        <v>437100</v>
      </c>
      <c r="G226" s="101">
        <v>0</v>
      </c>
      <c r="H226" s="101">
        <v>437100</v>
      </c>
      <c r="I226" s="114">
        <v>648674.73899999994</v>
      </c>
    </row>
    <row r="227" spans="1:9">
      <c r="A227" s="98" t="s">
        <v>337</v>
      </c>
      <c r="B227" s="98" t="s">
        <v>172</v>
      </c>
      <c r="C227" s="98" t="s">
        <v>173</v>
      </c>
      <c r="D227" s="98" t="s">
        <v>871</v>
      </c>
      <c r="E227" s="188" t="s">
        <v>872</v>
      </c>
      <c r="F227" s="101">
        <v>155000</v>
      </c>
      <c r="G227" s="114">
        <v>204850.09899999999</v>
      </c>
      <c r="H227" s="101">
        <v>-49850.098999999987</v>
      </c>
      <c r="I227" s="114">
        <v>145227.158</v>
      </c>
    </row>
    <row r="228" spans="1:9">
      <c r="A228" s="98" t="s">
        <v>337</v>
      </c>
      <c r="B228" s="98" t="s">
        <v>172</v>
      </c>
      <c r="C228" s="98" t="s">
        <v>173</v>
      </c>
      <c r="D228" s="98" t="s">
        <v>831</v>
      </c>
      <c r="E228" s="188" t="s">
        <v>832</v>
      </c>
      <c r="F228" s="101">
        <v>0</v>
      </c>
      <c r="G228" s="101">
        <v>0</v>
      </c>
      <c r="H228" s="101">
        <v>0</v>
      </c>
      <c r="I228" s="101">
        <v>48190.82</v>
      </c>
    </row>
    <row r="229" spans="1:9">
      <c r="A229" s="98" t="s">
        <v>337</v>
      </c>
      <c r="B229" s="98" t="s">
        <v>172</v>
      </c>
      <c r="C229" s="98" t="s">
        <v>173</v>
      </c>
      <c r="D229" s="98" t="s">
        <v>833</v>
      </c>
      <c r="E229" s="188" t="s">
        <v>1346</v>
      </c>
      <c r="F229" s="101">
        <v>55100</v>
      </c>
      <c r="G229" s="101">
        <v>52983</v>
      </c>
      <c r="H229" s="101">
        <v>2117</v>
      </c>
      <c r="I229" s="101">
        <v>0</v>
      </c>
    </row>
    <row r="230" spans="1:9">
      <c r="A230" s="98" t="s">
        <v>337</v>
      </c>
      <c r="B230" s="98" t="s">
        <v>172</v>
      </c>
      <c r="C230" s="98" t="s">
        <v>173</v>
      </c>
      <c r="D230" s="98" t="s">
        <v>1048</v>
      </c>
      <c r="E230" s="188" t="s">
        <v>1049</v>
      </c>
      <c r="F230" s="101">
        <v>11000</v>
      </c>
      <c r="G230" s="101">
        <v>0</v>
      </c>
      <c r="H230" s="101">
        <v>11000</v>
      </c>
      <c r="I230" s="101">
        <v>71380</v>
      </c>
    </row>
    <row r="231" spans="1:9">
      <c r="A231" s="98" t="s">
        <v>337</v>
      </c>
      <c r="B231" s="98" t="s">
        <v>172</v>
      </c>
      <c r="C231" s="98" t="s">
        <v>173</v>
      </c>
      <c r="D231" s="98" t="s">
        <v>834</v>
      </c>
      <c r="E231" s="188" t="s">
        <v>835</v>
      </c>
      <c r="F231" s="101">
        <v>30500</v>
      </c>
      <c r="G231" s="101">
        <v>62382</v>
      </c>
      <c r="H231" s="101">
        <v>-31882</v>
      </c>
      <c r="I231" s="101">
        <v>16170</v>
      </c>
    </row>
    <row r="232" spans="1:9">
      <c r="A232" s="98" t="s">
        <v>337</v>
      </c>
      <c r="B232" s="98" t="s">
        <v>172</v>
      </c>
      <c r="C232" s="98" t="s">
        <v>173</v>
      </c>
      <c r="D232" s="98" t="s">
        <v>511</v>
      </c>
      <c r="E232" s="188" t="s">
        <v>627</v>
      </c>
      <c r="F232" s="101">
        <v>172000</v>
      </c>
      <c r="G232" s="114">
        <v>412565.01699999999</v>
      </c>
      <c r="H232" s="101">
        <v>-240565.01699999999</v>
      </c>
      <c r="I232" s="114">
        <v>293796.57699999999</v>
      </c>
    </row>
    <row r="233" spans="1:9">
      <c r="A233" s="98" t="s">
        <v>337</v>
      </c>
      <c r="B233" s="98" t="s">
        <v>172</v>
      </c>
      <c r="C233" s="98" t="s">
        <v>173</v>
      </c>
      <c r="D233" s="98" t="s">
        <v>512</v>
      </c>
      <c r="E233" s="188" t="s">
        <v>166</v>
      </c>
      <c r="F233" s="101">
        <v>2000</v>
      </c>
      <c r="G233" s="101">
        <v>2147.9659999999999</v>
      </c>
      <c r="H233" s="101">
        <v>-147.96599999999989</v>
      </c>
      <c r="I233" s="101">
        <v>-9.4E-2</v>
      </c>
    </row>
    <row r="234" spans="1:9">
      <c r="A234" s="98" t="s">
        <v>337</v>
      </c>
      <c r="B234" s="98" t="s">
        <v>172</v>
      </c>
      <c r="C234" s="98" t="s">
        <v>180</v>
      </c>
      <c r="D234" s="98" t="s">
        <v>495</v>
      </c>
      <c r="E234" s="188" t="s">
        <v>612</v>
      </c>
      <c r="F234" s="101">
        <v>16000</v>
      </c>
      <c r="G234" s="101">
        <v>0</v>
      </c>
      <c r="H234" s="101">
        <v>16000</v>
      </c>
      <c r="I234" s="101">
        <v>6400</v>
      </c>
    </row>
    <row r="235" spans="1:9">
      <c r="A235" s="98" t="s">
        <v>337</v>
      </c>
      <c r="B235" s="98" t="s">
        <v>172</v>
      </c>
      <c r="C235" s="98" t="s">
        <v>191</v>
      </c>
      <c r="D235" s="98" t="s">
        <v>497</v>
      </c>
      <c r="E235" s="188" t="s">
        <v>614</v>
      </c>
      <c r="F235" s="101">
        <v>50000</v>
      </c>
      <c r="G235" s="101">
        <v>0</v>
      </c>
      <c r="H235" s="101">
        <v>50000</v>
      </c>
      <c r="I235" s="101">
        <v>44077.769</v>
      </c>
    </row>
    <row r="236" spans="1:9">
      <c r="A236" s="98" t="s">
        <v>337</v>
      </c>
      <c r="B236" s="98" t="s">
        <v>172</v>
      </c>
      <c r="C236" s="98" t="s">
        <v>191</v>
      </c>
      <c r="D236" s="98" t="s">
        <v>498</v>
      </c>
      <c r="E236" s="188" t="s">
        <v>615</v>
      </c>
      <c r="F236" s="114">
        <v>34000</v>
      </c>
      <c r="G236" s="114">
        <v>0</v>
      </c>
      <c r="H236" s="101">
        <v>34000</v>
      </c>
      <c r="I236" s="101">
        <v>73249</v>
      </c>
    </row>
    <row r="237" spans="1:9">
      <c r="A237" s="98" t="s">
        <v>337</v>
      </c>
      <c r="B237" s="98" t="s">
        <v>172</v>
      </c>
      <c r="C237" s="98" t="s">
        <v>191</v>
      </c>
      <c r="D237" s="98" t="s">
        <v>499</v>
      </c>
      <c r="E237" s="188" t="s">
        <v>616</v>
      </c>
      <c r="F237" s="101">
        <v>93000</v>
      </c>
      <c r="G237" s="101">
        <v>0</v>
      </c>
      <c r="H237" s="101">
        <v>93000</v>
      </c>
      <c r="I237" s="101">
        <v>10706</v>
      </c>
    </row>
    <row r="238" spans="1:9">
      <c r="A238" s="98" t="s">
        <v>337</v>
      </c>
      <c r="B238" s="98" t="s">
        <v>172</v>
      </c>
      <c r="C238" s="98" t="s">
        <v>191</v>
      </c>
      <c r="D238" s="98" t="s">
        <v>500</v>
      </c>
      <c r="E238" s="188" t="s">
        <v>617</v>
      </c>
      <c r="F238" s="101">
        <v>210000</v>
      </c>
      <c r="G238" s="101">
        <v>485.48599999999999</v>
      </c>
      <c r="H238" s="101">
        <v>209514.514</v>
      </c>
      <c r="I238" s="101">
        <v>320044.261</v>
      </c>
    </row>
    <row r="239" spans="1:9">
      <c r="A239" s="98" t="s">
        <v>337</v>
      </c>
      <c r="B239" s="98" t="s">
        <v>172</v>
      </c>
      <c r="C239" s="98" t="s">
        <v>191</v>
      </c>
      <c r="D239" s="98" t="s">
        <v>758</v>
      </c>
      <c r="E239" s="188" t="s">
        <v>759</v>
      </c>
      <c r="F239" s="101">
        <v>99635</v>
      </c>
      <c r="G239" s="101">
        <v>110750.072</v>
      </c>
      <c r="H239" s="101">
        <v>-11115.072</v>
      </c>
      <c r="I239" s="101">
        <v>115694.34</v>
      </c>
    </row>
    <row r="240" spans="1:9">
      <c r="A240" s="98" t="s">
        <v>337</v>
      </c>
      <c r="B240" s="98" t="s">
        <v>172</v>
      </c>
      <c r="C240" s="98" t="s">
        <v>191</v>
      </c>
      <c r="D240" s="98" t="s">
        <v>760</v>
      </c>
      <c r="E240" s="188" t="s">
        <v>761</v>
      </c>
      <c r="F240" s="101">
        <v>175292</v>
      </c>
      <c r="G240" s="101">
        <v>220053.20499999999</v>
      </c>
      <c r="H240" s="101">
        <v>-44761.204999999987</v>
      </c>
      <c r="I240" s="101">
        <v>121974.91800000001</v>
      </c>
    </row>
    <row r="241" spans="1:9">
      <c r="A241" s="98" t="s">
        <v>337</v>
      </c>
      <c r="B241" s="98" t="s">
        <v>172</v>
      </c>
      <c r="C241" s="98" t="s">
        <v>191</v>
      </c>
      <c r="D241" s="98" t="s">
        <v>762</v>
      </c>
      <c r="E241" s="188" t="s">
        <v>763</v>
      </c>
      <c r="F241" s="101">
        <v>54583</v>
      </c>
      <c r="G241" s="101">
        <v>260730.63500000001</v>
      </c>
      <c r="H241" s="101">
        <v>-206147.63500000001</v>
      </c>
      <c r="I241" s="101">
        <v>68365.813999999998</v>
      </c>
    </row>
    <row r="242" spans="1:9">
      <c r="A242" s="98" t="s">
        <v>337</v>
      </c>
      <c r="B242" s="98" t="s">
        <v>172</v>
      </c>
      <c r="C242" s="98" t="s">
        <v>191</v>
      </c>
      <c r="D242" s="98" t="s">
        <v>764</v>
      </c>
      <c r="E242" s="188" t="s">
        <v>763</v>
      </c>
      <c r="F242" s="101">
        <v>1654610</v>
      </c>
      <c r="G242" s="101">
        <v>357684.23</v>
      </c>
      <c r="H242" s="101">
        <v>1296925.77</v>
      </c>
      <c r="I242" s="101">
        <v>80450.528999999995</v>
      </c>
    </row>
    <row r="243" spans="1:9">
      <c r="A243" s="98" t="s">
        <v>337</v>
      </c>
      <c r="B243" s="98" t="s">
        <v>172</v>
      </c>
      <c r="C243" s="98" t="s">
        <v>191</v>
      </c>
      <c r="D243" s="98" t="s">
        <v>765</v>
      </c>
      <c r="E243" s="188" t="s">
        <v>766</v>
      </c>
      <c r="F243" s="101">
        <v>1069153</v>
      </c>
      <c r="G243" s="114">
        <v>1099753.7009999999</v>
      </c>
      <c r="H243" s="101">
        <v>-30600.700999999885</v>
      </c>
      <c r="I243" s="101">
        <v>1221835.432</v>
      </c>
    </row>
    <row r="244" spans="1:9">
      <c r="A244" s="98" t="s">
        <v>337</v>
      </c>
      <c r="B244" s="98" t="s">
        <v>172</v>
      </c>
      <c r="C244" s="98" t="s">
        <v>191</v>
      </c>
      <c r="D244" s="98" t="s">
        <v>767</v>
      </c>
      <c r="E244" s="188" t="s">
        <v>1050</v>
      </c>
      <c r="F244" s="101">
        <v>86126</v>
      </c>
      <c r="G244" s="101">
        <v>22578.103999999999</v>
      </c>
      <c r="H244" s="101">
        <v>63547.896000000001</v>
      </c>
      <c r="I244" s="101">
        <v>101474.39200000001</v>
      </c>
    </row>
    <row r="245" spans="1:9">
      <c r="A245" s="98" t="s">
        <v>337</v>
      </c>
      <c r="B245" s="98" t="s">
        <v>172</v>
      </c>
      <c r="C245" s="98" t="s">
        <v>191</v>
      </c>
      <c r="D245" s="98" t="s">
        <v>836</v>
      </c>
      <c r="E245" s="188" t="s">
        <v>837</v>
      </c>
      <c r="F245" s="101">
        <v>225444</v>
      </c>
      <c r="G245" s="101">
        <v>1357960.76</v>
      </c>
      <c r="H245" s="101">
        <v>-1132516.76</v>
      </c>
      <c r="I245" s="101">
        <v>596693.91099999996</v>
      </c>
    </row>
    <row r="246" spans="1:9">
      <c r="A246" s="98" t="s">
        <v>337</v>
      </c>
      <c r="B246" s="98" t="s">
        <v>172</v>
      </c>
      <c r="C246" s="98" t="s">
        <v>191</v>
      </c>
      <c r="D246" s="98" t="s">
        <v>768</v>
      </c>
      <c r="E246" s="188" t="s">
        <v>1051</v>
      </c>
      <c r="F246" s="101">
        <v>433184</v>
      </c>
      <c r="G246" s="101">
        <v>127638.348</v>
      </c>
      <c r="H246" s="101">
        <v>305545.652</v>
      </c>
      <c r="I246" s="101">
        <v>292278.53700000001</v>
      </c>
    </row>
    <row r="247" spans="1:9">
      <c r="A247" s="98" t="s">
        <v>337</v>
      </c>
      <c r="B247" s="98" t="s">
        <v>172</v>
      </c>
      <c r="C247" s="98" t="s">
        <v>191</v>
      </c>
      <c r="D247" s="98" t="s">
        <v>769</v>
      </c>
      <c r="E247" s="188" t="s">
        <v>1052</v>
      </c>
      <c r="F247" s="101">
        <v>148939</v>
      </c>
      <c r="G247" s="101">
        <v>157045.41399999999</v>
      </c>
      <c r="H247" s="101">
        <v>-8106.4139999999898</v>
      </c>
      <c r="I247" s="101">
        <v>165790.07399999999</v>
      </c>
    </row>
    <row r="248" spans="1:9">
      <c r="A248" s="98" t="s">
        <v>337</v>
      </c>
      <c r="B248" s="98" t="s">
        <v>172</v>
      </c>
      <c r="C248" s="98" t="s">
        <v>191</v>
      </c>
      <c r="D248" s="98" t="s">
        <v>838</v>
      </c>
      <c r="E248" s="188" t="s">
        <v>1053</v>
      </c>
      <c r="F248" s="114">
        <v>12800</v>
      </c>
      <c r="G248" s="101">
        <v>8416.16</v>
      </c>
      <c r="H248" s="101">
        <v>4383.84</v>
      </c>
      <c r="I248" s="101">
        <v>17968.7</v>
      </c>
    </row>
    <row r="249" spans="1:9">
      <c r="A249" s="98" t="s">
        <v>337</v>
      </c>
      <c r="B249" s="98" t="s">
        <v>172</v>
      </c>
      <c r="C249" s="98" t="s">
        <v>191</v>
      </c>
      <c r="D249" s="98" t="s">
        <v>770</v>
      </c>
      <c r="E249" s="188" t="s">
        <v>771</v>
      </c>
      <c r="F249" s="101">
        <v>581667</v>
      </c>
      <c r="G249" s="101">
        <v>78244.217999999993</v>
      </c>
      <c r="H249" s="101">
        <v>503422.78200000001</v>
      </c>
      <c r="I249" s="101">
        <v>44256.021000000001</v>
      </c>
    </row>
    <row r="250" spans="1:9">
      <c r="A250" s="98" t="s">
        <v>337</v>
      </c>
      <c r="B250" s="98" t="s">
        <v>172</v>
      </c>
      <c r="C250" s="98" t="s">
        <v>191</v>
      </c>
      <c r="D250" s="98" t="s">
        <v>839</v>
      </c>
      <c r="E250" s="188" t="s">
        <v>1054</v>
      </c>
      <c r="F250" s="101">
        <v>50450</v>
      </c>
      <c r="G250" s="101">
        <v>22481.531999999999</v>
      </c>
      <c r="H250" s="101">
        <v>27968.468000000001</v>
      </c>
      <c r="I250" s="101">
        <v>184207.76300000001</v>
      </c>
    </row>
    <row r="251" spans="1:9">
      <c r="A251" s="98" t="s">
        <v>337</v>
      </c>
      <c r="B251" s="98" t="s">
        <v>172</v>
      </c>
      <c r="C251" s="98" t="s">
        <v>191</v>
      </c>
      <c r="D251" s="98" t="s">
        <v>840</v>
      </c>
      <c r="E251" s="188" t="s">
        <v>1055</v>
      </c>
      <c r="F251" s="101">
        <v>92473</v>
      </c>
      <c r="G251" s="101">
        <v>9267.2690000000002</v>
      </c>
      <c r="H251" s="101">
        <v>83205.731</v>
      </c>
      <c r="I251" s="101">
        <v>28170.187999999998</v>
      </c>
    </row>
    <row r="252" spans="1:9">
      <c r="A252" s="98" t="s">
        <v>337</v>
      </c>
      <c r="B252" s="98" t="s">
        <v>172</v>
      </c>
      <c r="C252" s="98" t="s">
        <v>191</v>
      </c>
      <c r="D252" s="98" t="s">
        <v>772</v>
      </c>
      <c r="E252" s="188" t="s">
        <v>1056</v>
      </c>
      <c r="F252" s="101">
        <v>50184</v>
      </c>
      <c r="G252" s="114">
        <v>56004.315999999999</v>
      </c>
      <c r="H252" s="101">
        <v>-5820.3159999999989</v>
      </c>
      <c r="I252" s="101">
        <v>36972.839999999997</v>
      </c>
    </row>
    <row r="253" spans="1:9">
      <c r="A253" s="98" t="s">
        <v>337</v>
      </c>
      <c r="B253" s="98" t="s">
        <v>172</v>
      </c>
      <c r="C253" s="98" t="s">
        <v>334</v>
      </c>
      <c r="D253" s="98" t="s">
        <v>501</v>
      </c>
      <c r="E253" s="188" t="s">
        <v>618</v>
      </c>
      <c r="F253" s="101">
        <v>33800</v>
      </c>
      <c r="G253" s="114">
        <v>0</v>
      </c>
      <c r="H253" s="101">
        <v>33800</v>
      </c>
      <c r="I253" s="114">
        <v>164018.98800000001</v>
      </c>
    </row>
    <row r="254" spans="1:9">
      <c r="A254" s="98" t="s">
        <v>337</v>
      </c>
      <c r="B254" s="98" t="s">
        <v>172</v>
      </c>
      <c r="C254" s="98" t="s">
        <v>334</v>
      </c>
      <c r="D254" s="98" t="s">
        <v>502</v>
      </c>
      <c r="E254" s="188" t="s">
        <v>619</v>
      </c>
      <c r="F254" s="101">
        <v>3450</v>
      </c>
      <c r="G254" s="101">
        <v>0</v>
      </c>
      <c r="H254" s="101">
        <v>3450</v>
      </c>
      <c r="I254" s="101">
        <v>0</v>
      </c>
    </row>
    <row r="255" spans="1:9">
      <c r="A255" s="98" t="s">
        <v>337</v>
      </c>
      <c r="B255" s="98" t="s">
        <v>172</v>
      </c>
      <c r="C255" s="98" t="s">
        <v>334</v>
      </c>
      <c r="D255" s="98" t="s">
        <v>503</v>
      </c>
      <c r="E255" s="188" t="s">
        <v>620</v>
      </c>
      <c r="F255" s="101">
        <v>2535000</v>
      </c>
      <c r="G255" s="101">
        <v>0</v>
      </c>
      <c r="H255" s="101">
        <v>2535000</v>
      </c>
      <c r="I255" s="101">
        <v>4385430.4230000004</v>
      </c>
    </row>
    <row r="256" spans="1:9">
      <c r="A256" s="98" t="s">
        <v>337</v>
      </c>
      <c r="B256" s="98" t="s">
        <v>172</v>
      </c>
      <c r="C256" s="98" t="s">
        <v>334</v>
      </c>
      <c r="D256" s="98" t="s">
        <v>504</v>
      </c>
      <c r="E256" s="188" t="s">
        <v>621</v>
      </c>
      <c r="F256" s="114">
        <v>570500</v>
      </c>
      <c r="G256" s="101">
        <v>0</v>
      </c>
      <c r="H256" s="101">
        <v>570500</v>
      </c>
      <c r="I256" s="101">
        <v>554979.9</v>
      </c>
    </row>
    <row r="257" spans="1:9">
      <c r="A257" s="98" t="s">
        <v>337</v>
      </c>
      <c r="B257" s="98" t="s">
        <v>172</v>
      </c>
      <c r="C257" s="98" t="s">
        <v>334</v>
      </c>
      <c r="D257" s="98" t="s">
        <v>505</v>
      </c>
      <c r="E257" s="188" t="s">
        <v>622</v>
      </c>
      <c r="F257" s="101">
        <v>145000</v>
      </c>
      <c r="G257" s="114">
        <v>0</v>
      </c>
      <c r="H257" s="101">
        <v>145000</v>
      </c>
      <c r="I257" s="101">
        <v>151963.20000000001</v>
      </c>
    </row>
    <row r="258" spans="1:9">
      <c r="A258" s="98" t="s">
        <v>337</v>
      </c>
      <c r="B258" s="98" t="s">
        <v>172</v>
      </c>
      <c r="C258" s="98" t="s">
        <v>334</v>
      </c>
      <c r="D258" s="98" t="s">
        <v>506</v>
      </c>
      <c r="E258" s="188" t="s">
        <v>623</v>
      </c>
      <c r="F258" s="101">
        <v>363200</v>
      </c>
      <c r="G258" s="101">
        <v>0</v>
      </c>
      <c r="H258" s="101">
        <v>363200</v>
      </c>
      <c r="I258" s="101">
        <v>707296.38399999996</v>
      </c>
    </row>
    <row r="259" spans="1:9">
      <c r="A259" s="98" t="s">
        <v>337</v>
      </c>
      <c r="B259" s="98" t="s">
        <v>172</v>
      </c>
      <c r="C259" s="98" t="s">
        <v>334</v>
      </c>
      <c r="D259" s="98" t="s">
        <v>507</v>
      </c>
      <c r="E259" s="100" t="s">
        <v>624</v>
      </c>
      <c r="F259" s="101">
        <v>34500</v>
      </c>
      <c r="G259" s="101">
        <v>0</v>
      </c>
      <c r="H259" s="101">
        <v>34500</v>
      </c>
      <c r="I259" s="101">
        <v>0</v>
      </c>
    </row>
    <row r="260" spans="1:9">
      <c r="A260" s="98" t="s">
        <v>337</v>
      </c>
      <c r="B260" s="98" t="s">
        <v>172</v>
      </c>
      <c r="C260" s="98" t="s">
        <v>334</v>
      </c>
      <c r="D260" s="98" t="s">
        <v>508</v>
      </c>
      <c r="E260" s="100" t="s">
        <v>625</v>
      </c>
      <c r="F260" s="101">
        <v>41400</v>
      </c>
      <c r="G260" s="101">
        <v>2610</v>
      </c>
      <c r="H260" s="101">
        <v>38790</v>
      </c>
      <c r="I260" s="101">
        <v>117953.803</v>
      </c>
    </row>
    <row r="261" spans="1:9">
      <c r="A261" s="98" t="s">
        <v>337</v>
      </c>
      <c r="B261" s="98" t="s">
        <v>172</v>
      </c>
      <c r="C261" s="98" t="s">
        <v>334</v>
      </c>
      <c r="D261" s="98" t="s">
        <v>1347</v>
      </c>
      <c r="E261" s="100" t="s">
        <v>1348</v>
      </c>
      <c r="F261" s="101">
        <v>20000</v>
      </c>
      <c r="G261" s="101">
        <v>0</v>
      </c>
      <c r="H261" s="101">
        <v>20000</v>
      </c>
      <c r="I261" s="101">
        <v>0</v>
      </c>
    </row>
    <row r="262" spans="1:9">
      <c r="A262" s="98" t="s">
        <v>337</v>
      </c>
      <c r="B262" s="98" t="s">
        <v>172</v>
      </c>
      <c r="C262" s="98" t="s">
        <v>334</v>
      </c>
      <c r="D262" s="98" t="s">
        <v>773</v>
      </c>
      <c r="E262" s="100" t="s">
        <v>774</v>
      </c>
      <c r="F262" s="101">
        <v>60299</v>
      </c>
      <c r="G262" s="101">
        <v>397608.424</v>
      </c>
      <c r="H262" s="101">
        <v>-337309.424</v>
      </c>
      <c r="I262" s="101">
        <v>125965.084</v>
      </c>
    </row>
    <row r="263" spans="1:9">
      <c r="A263" s="98" t="s">
        <v>337</v>
      </c>
      <c r="B263" s="98" t="s">
        <v>172</v>
      </c>
      <c r="C263" s="98" t="s">
        <v>334</v>
      </c>
      <c r="D263" s="98" t="s">
        <v>775</v>
      </c>
      <c r="E263" s="100" t="s">
        <v>776</v>
      </c>
      <c r="F263" s="101">
        <v>706653</v>
      </c>
      <c r="G263" s="101">
        <v>291393.29100000003</v>
      </c>
      <c r="H263" s="101">
        <v>415259.70899999997</v>
      </c>
      <c r="I263" s="101">
        <v>655393.95200000005</v>
      </c>
    </row>
    <row r="264" spans="1:9">
      <c r="A264" s="98" t="s">
        <v>337</v>
      </c>
      <c r="B264" s="98" t="s">
        <v>172</v>
      </c>
      <c r="C264" s="98" t="s">
        <v>334</v>
      </c>
      <c r="D264" s="98" t="s">
        <v>777</v>
      </c>
      <c r="E264" s="100" t="s">
        <v>778</v>
      </c>
      <c r="F264" s="101">
        <v>12000</v>
      </c>
      <c r="G264" s="101">
        <v>13598</v>
      </c>
      <c r="H264" s="101">
        <v>-1598</v>
      </c>
      <c r="I264" s="101">
        <v>15223.331</v>
      </c>
    </row>
    <row r="265" spans="1:9">
      <c r="A265" s="98" t="s">
        <v>337</v>
      </c>
      <c r="B265" s="98" t="s">
        <v>172</v>
      </c>
      <c r="C265" s="98" t="s">
        <v>334</v>
      </c>
      <c r="D265" s="98" t="s">
        <v>779</v>
      </c>
      <c r="E265" s="188" t="s">
        <v>780</v>
      </c>
      <c r="F265" s="101">
        <v>28000</v>
      </c>
      <c r="G265" s="101">
        <v>205599.084</v>
      </c>
      <c r="H265" s="101">
        <v>-177599.084</v>
      </c>
      <c r="I265" s="101">
        <v>74451.782000000007</v>
      </c>
    </row>
    <row r="266" spans="1:9">
      <c r="A266" s="98" t="s">
        <v>337</v>
      </c>
      <c r="B266" s="98" t="s">
        <v>172</v>
      </c>
      <c r="C266" s="98" t="s">
        <v>334</v>
      </c>
      <c r="D266" s="98" t="s">
        <v>781</v>
      </c>
      <c r="E266" s="100" t="s">
        <v>782</v>
      </c>
      <c r="F266" s="101">
        <v>458237</v>
      </c>
      <c r="G266" s="101">
        <v>1149152.2930000001</v>
      </c>
      <c r="H266" s="101">
        <v>-690915.29300000006</v>
      </c>
      <c r="I266" s="101">
        <v>551909.79299999995</v>
      </c>
    </row>
    <row r="267" spans="1:9">
      <c r="A267" s="98" t="s">
        <v>337</v>
      </c>
      <c r="B267" s="98" t="s">
        <v>172</v>
      </c>
      <c r="C267" s="98" t="s">
        <v>334</v>
      </c>
      <c r="D267" s="98" t="s">
        <v>783</v>
      </c>
      <c r="E267" s="188" t="s">
        <v>784</v>
      </c>
      <c r="F267" s="101">
        <v>810500</v>
      </c>
      <c r="G267" s="101">
        <v>4818630.7589999996</v>
      </c>
      <c r="H267" s="101">
        <v>-4008130.7589999996</v>
      </c>
      <c r="I267" s="101">
        <v>186063.375</v>
      </c>
    </row>
    <row r="268" spans="1:9">
      <c r="A268" s="98" t="s">
        <v>337</v>
      </c>
      <c r="B268" s="98" t="s">
        <v>172</v>
      </c>
      <c r="C268" s="98" t="s">
        <v>334</v>
      </c>
      <c r="D268" s="98" t="s">
        <v>785</v>
      </c>
      <c r="E268" s="188" t="s">
        <v>164</v>
      </c>
      <c r="F268" s="101">
        <v>1232111</v>
      </c>
      <c r="G268" s="101">
        <v>1769070.057</v>
      </c>
      <c r="H268" s="101">
        <v>-536959.05700000003</v>
      </c>
      <c r="I268" s="101">
        <v>720952.47400000005</v>
      </c>
    </row>
    <row r="269" spans="1:9">
      <c r="A269" s="98" t="s">
        <v>337</v>
      </c>
      <c r="B269" s="98" t="s">
        <v>172</v>
      </c>
      <c r="C269" s="98" t="s">
        <v>334</v>
      </c>
      <c r="D269" s="98" t="s">
        <v>786</v>
      </c>
      <c r="E269" s="100" t="s">
        <v>787</v>
      </c>
      <c r="F269" s="101">
        <v>108798</v>
      </c>
      <c r="G269" s="101">
        <v>918733.46200000006</v>
      </c>
      <c r="H269" s="101">
        <v>-809935.46200000006</v>
      </c>
      <c r="I269" s="101">
        <v>121785.431</v>
      </c>
    </row>
    <row r="270" spans="1:9">
      <c r="A270" s="98" t="s">
        <v>337</v>
      </c>
      <c r="B270" s="98" t="s">
        <v>172</v>
      </c>
      <c r="C270" s="98" t="s">
        <v>334</v>
      </c>
      <c r="D270" s="98" t="s">
        <v>841</v>
      </c>
      <c r="E270" s="100" t="s">
        <v>842</v>
      </c>
      <c r="F270" s="101">
        <v>500</v>
      </c>
      <c r="G270" s="101">
        <v>41414.18</v>
      </c>
      <c r="H270" s="101">
        <v>-40914.18</v>
      </c>
      <c r="I270" s="101">
        <v>1032.97</v>
      </c>
    </row>
    <row r="271" spans="1:9">
      <c r="A271" s="98" t="s">
        <v>337</v>
      </c>
      <c r="B271" s="98" t="s">
        <v>172</v>
      </c>
      <c r="C271" s="98" t="s">
        <v>334</v>
      </c>
      <c r="D271" s="98" t="s">
        <v>788</v>
      </c>
      <c r="E271" s="188" t="s">
        <v>789</v>
      </c>
      <c r="F271" s="101">
        <v>0</v>
      </c>
      <c r="G271" s="101">
        <v>74864.25</v>
      </c>
      <c r="H271" s="101">
        <v>-74864.25</v>
      </c>
      <c r="I271" s="101">
        <v>99494</v>
      </c>
    </row>
    <row r="272" spans="1:9">
      <c r="A272" s="98" t="s">
        <v>337</v>
      </c>
      <c r="B272" s="98" t="s">
        <v>172</v>
      </c>
      <c r="C272" s="98" t="s">
        <v>334</v>
      </c>
      <c r="D272" s="98" t="s">
        <v>790</v>
      </c>
      <c r="E272" s="188" t="s">
        <v>791</v>
      </c>
      <c r="F272" s="114">
        <v>39465</v>
      </c>
      <c r="G272" s="101">
        <v>31133.47</v>
      </c>
      <c r="H272" s="101">
        <v>8331.5299999999988</v>
      </c>
      <c r="I272" s="114">
        <v>50040.5</v>
      </c>
    </row>
    <row r="273" spans="1:9">
      <c r="A273" s="98" t="s">
        <v>337</v>
      </c>
      <c r="B273" s="98" t="s">
        <v>172</v>
      </c>
      <c r="C273" s="98" t="s">
        <v>334</v>
      </c>
      <c r="D273" s="98" t="s">
        <v>792</v>
      </c>
      <c r="E273" s="188" t="s">
        <v>793</v>
      </c>
      <c r="F273" s="114">
        <v>185700</v>
      </c>
      <c r="G273" s="101">
        <v>611486.76800000004</v>
      </c>
      <c r="H273" s="101">
        <v>-425786.76800000004</v>
      </c>
      <c r="I273" s="114">
        <v>52007.78</v>
      </c>
    </row>
    <row r="274" spans="1:9">
      <c r="A274" s="98" t="s">
        <v>337</v>
      </c>
      <c r="B274" s="98" t="s">
        <v>172</v>
      </c>
      <c r="C274" s="98" t="s">
        <v>334</v>
      </c>
      <c r="D274" s="98" t="s">
        <v>794</v>
      </c>
      <c r="E274" s="188" t="s">
        <v>795</v>
      </c>
      <c r="F274" s="114">
        <v>128000</v>
      </c>
      <c r="G274" s="101">
        <v>21771.508999999998</v>
      </c>
      <c r="H274" s="101">
        <v>106228.49100000001</v>
      </c>
      <c r="I274" s="114">
        <v>6828</v>
      </c>
    </row>
    <row r="275" spans="1:9">
      <c r="A275" s="98" t="s">
        <v>337</v>
      </c>
      <c r="B275" s="98" t="s">
        <v>172</v>
      </c>
      <c r="C275" s="98" t="s">
        <v>334</v>
      </c>
      <c r="D275" s="98" t="s">
        <v>796</v>
      </c>
      <c r="E275" s="188" t="s">
        <v>797</v>
      </c>
      <c r="F275" s="114">
        <v>487800</v>
      </c>
      <c r="G275" s="101">
        <v>296935.61499999999</v>
      </c>
      <c r="H275" s="101">
        <v>190864.38500000001</v>
      </c>
      <c r="I275" s="114">
        <v>805787.13199999998</v>
      </c>
    </row>
    <row r="276" spans="1:9">
      <c r="A276" s="98" t="s">
        <v>337</v>
      </c>
      <c r="B276" s="98" t="s">
        <v>172</v>
      </c>
      <c r="C276" s="98" t="s">
        <v>334</v>
      </c>
      <c r="D276" s="98" t="s">
        <v>512</v>
      </c>
      <c r="E276" s="188" t="s">
        <v>166</v>
      </c>
      <c r="F276" s="101">
        <v>949130</v>
      </c>
      <c r="G276" s="101">
        <v>689214.53</v>
      </c>
      <c r="H276" s="101">
        <v>259915.46999999997</v>
      </c>
      <c r="I276" s="101">
        <v>926472.24</v>
      </c>
    </row>
    <row r="277" spans="1:9">
      <c r="A277" s="98" t="s">
        <v>337</v>
      </c>
      <c r="B277" s="98" t="s">
        <v>172</v>
      </c>
      <c r="C277" s="98" t="s">
        <v>337</v>
      </c>
      <c r="D277" s="98" t="s">
        <v>506</v>
      </c>
      <c r="E277" s="188" t="s">
        <v>623</v>
      </c>
      <c r="F277" s="101">
        <v>131100</v>
      </c>
      <c r="G277" s="114">
        <v>0</v>
      </c>
      <c r="H277" s="101">
        <v>131100</v>
      </c>
      <c r="I277" s="114">
        <v>95837.7</v>
      </c>
    </row>
    <row r="278" spans="1:9">
      <c r="A278" s="98" t="s">
        <v>337</v>
      </c>
      <c r="B278" s="98" t="s">
        <v>172</v>
      </c>
      <c r="C278" s="98" t="s">
        <v>350</v>
      </c>
      <c r="D278" s="98" t="s">
        <v>873</v>
      </c>
      <c r="E278" s="188" t="s">
        <v>1057</v>
      </c>
      <c r="F278" s="101">
        <v>25000</v>
      </c>
      <c r="G278" s="101">
        <v>27070.605</v>
      </c>
      <c r="H278" s="101">
        <v>-2070.6049999999996</v>
      </c>
      <c r="I278" s="101">
        <v>31.35</v>
      </c>
    </row>
    <row r="279" spans="1:9">
      <c r="A279" s="98" t="s">
        <v>337</v>
      </c>
      <c r="B279" s="98" t="s">
        <v>172</v>
      </c>
      <c r="C279" s="98" t="s">
        <v>350</v>
      </c>
      <c r="D279" s="98" t="s">
        <v>1349</v>
      </c>
      <c r="E279" s="188" t="s">
        <v>1350</v>
      </c>
      <c r="F279" s="101">
        <v>65000</v>
      </c>
      <c r="G279" s="101">
        <v>26236.927</v>
      </c>
      <c r="H279" s="101">
        <v>38763.073000000004</v>
      </c>
      <c r="I279" s="101">
        <v>0</v>
      </c>
    </row>
    <row r="280" spans="1:9">
      <c r="A280" s="98" t="s">
        <v>337</v>
      </c>
      <c r="B280" s="98" t="s">
        <v>172</v>
      </c>
      <c r="C280" s="98" t="s">
        <v>350</v>
      </c>
      <c r="D280" s="98" t="s">
        <v>512</v>
      </c>
      <c r="E280" s="188" t="s">
        <v>166</v>
      </c>
      <c r="F280" s="114">
        <v>0</v>
      </c>
      <c r="G280" s="101">
        <v>212702.992</v>
      </c>
      <c r="H280" s="101">
        <v>-212702.992</v>
      </c>
      <c r="I280" s="101">
        <v>0</v>
      </c>
    </row>
    <row r="281" spans="1:9">
      <c r="A281" s="98" t="s">
        <v>337</v>
      </c>
      <c r="B281" s="98" t="s">
        <v>172</v>
      </c>
      <c r="C281" s="98" t="s">
        <v>415</v>
      </c>
      <c r="D281" s="98" t="s">
        <v>509</v>
      </c>
      <c r="E281" s="188" t="s">
        <v>626</v>
      </c>
      <c r="F281" s="101">
        <v>5000000</v>
      </c>
      <c r="G281" s="101">
        <v>10729756.075999999</v>
      </c>
      <c r="H281" s="101">
        <v>-5729756.0759999994</v>
      </c>
      <c r="I281" s="101">
        <v>16044299.497</v>
      </c>
    </row>
    <row r="282" spans="1:9">
      <c r="A282" s="98" t="s">
        <v>337</v>
      </c>
      <c r="B282" s="98" t="s">
        <v>172</v>
      </c>
      <c r="C282" s="98" t="s">
        <v>415</v>
      </c>
      <c r="D282" s="98" t="s">
        <v>510</v>
      </c>
      <c r="E282" s="188" t="s">
        <v>165</v>
      </c>
      <c r="F282" s="101">
        <v>0</v>
      </c>
      <c r="G282" s="101">
        <v>0</v>
      </c>
      <c r="H282" s="101">
        <v>0</v>
      </c>
      <c r="I282" s="101">
        <v>1045</v>
      </c>
    </row>
    <row r="283" spans="1:9">
      <c r="A283" s="98" t="s">
        <v>337</v>
      </c>
      <c r="B283" s="98" t="s">
        <v>172</v>
      </c>
      <c r="C283" s="98" t="s">
        <v>415</v>
      </c>
      <c r="D283" s="98" t="s">
        <v>512</v>
      </c>
      <c r="E283" s="188" t="s">
        <v>166</v>
      </c>
      <c r="F283" s="101">
        <v>0</v>
      </c>
      <c r="G283" s="101">
        <v>0</v>
      </c>
      <c r="H283" s="101">
        <v>0</v>
      </c>
      <c r="I283" s="101">
        <v>3329</v>
      </c>
    </row>
    <row r="284" spans="1:9">
      <c r="A284" s="98" t="s">
        <v>337</v>
      </c>
      <c r="B284" s="98" t="s">
        <v>172</v>
      </c>
      <c r="C284" s="98" t="s">
        <v>415</v>
      </c>
      <c r="D284" s="98" t="s">
        <v>513</v>
      </c>
      <c r="E284" s="100" t="s">
        <v>628</v>
      </c>
      <c r="F284" s="101">
        <v>0</v>
      </c>
      <c r="G284" s="101">
        <v>0</v>
      </c>
      <c r="H284" s="101">
        <v>0</v>
      </c>
      <c r="I284" s="101">
        <v>725.76</v>
      </c>
    </row>
    <row r="285" spans="1:9">
      <c r="A285" s="98" t="s">
        <v>337</v>
      </c>
      <c r="B285" s="98" t="s">
        <v>334</v>
      </c>
      <c r="C285" s="98" t="s">
        <v>173</v>
      </c>
      <c r="D285" s="98" t="s">
        <v>514</v>
      </c>
      <c r="E285" s="100" t="s">
        <v>629</v>
      </c>
      <c r="F285" s="114">
        <v>3450000</v>
      </c>
      <c r="G285" s="101">
        <v>134051.56200000001</v>
      </c>
      <c r="H285" s="101">
        <v>3315948.4380000001</v>
      </c>
      <c r="I285" s="114">
        <v>7637369.9369999999</v>
      </c>
    </row>
    <row r="286" spans="1:9">
      <c r="A286" s="98" t="s">
        <v>337</v>
      </c>
      <c r="B286" s="98" t="s">
        <v>334</v>
      </c>
      <c r="C286" s="98" t="s">
        <v>173</v>
      </c>
      <c r="D286" s="98" t="s">
        <v>515</v>
      </c>
      <c r="E286" s="100" t="s">
        <v>630</v>
      </c>
      <c r="F286" s="101">
        <v>991000</v>
      </c>
      <c r="G286" s="101">
        <v>445117.18</v>
      </c>
      <c r="H286" s="101">
        <v>545882.82000000007</v>
      </c>
      <c r="I286" s="101">
        <v>3301634.27</v>
      </c>
    </row>
    <row r="287" spans="1:9">
      <c r="A287" s="98" t="s">
        <v>337</v>
      </c>
      <c r="B287" s="98" t="s">
        <v>334</v>
      </c>
      <c r="C287" s="98" t="s">
        <v>173</v>
      </c>
      <c r="D287" s="98" t="s">
        <v>705</v>
      </c>
      <c r="E287" s="188" t="s">
        <v>706</v>
      </c>
      <c r="F287" s="101">
        <v>0</v>
      </c>
      <c r="G287" s="101">
        <v>8099.36</v>
      </c>
      <c r="H287" s="101">
        <v>-8099.36</v>
      </c>
      <c r="I287" s="101">
        <v>20187.91</v>
      </c>
    </row>
    <row r="288" spans="1:9">
      <c r="A288" s="98" t="s">
        <v>337</v>
      </c>
      <c r="B288" s="98" t="s">
        <v>334</v>
      </c>
      <c r="C288" s="98" t="s">
        <v>173</v>
      </c>
      <c r="D288" s="98" t="s">
        <v>927</v>
      </c>
      <c r="E288" s="188" t="s">
        <v>1351</v>
      </c>
      <c r="F288" s="101">
        <v>1150349</v>
      </c>
      <c r="G288" s="101">
        <v>8946556.7459999993</v>
      </c>
      <c r="H288" s="101">
        <v>-7796207.7459999993</v>
      </c>
      <c r="I288" s="101">
        <v>409064.49200000003</v>
      </c>
    </row>
    <row r="289" spans="1:9">
      <c r="A289" s="98" t="s">
        <v>337</v>
      </c>
      <c r="B289" s="98" t="s">
        <v>334</v>
      </c>
      <c r="C289" s="98" t="s">
        <v>173</v>
      </c>
      <c r="D289" s="98" t="s">
        <v>1058</v>
      </c>
      <c r="E289" s="215" t="s">
        <v>1352</v>
      </c>
      <c r="F289" s="101">
        <v>157500</v>
      </c>
      <c r="G289" s="101">
        <v>283907.32400000002</v>
      </c>
      <c r="H289" s="101">
        <v>-126407.32400000002</v>
      </c>
      <c r="I289" s="101">
        <v>7176.9080000000004</v>
      </c>
    </row>
    <row r="290" spans="1:9">
      <c r="A290" s="98" t="s">
        <v>337</v>
      </c>
      <c r="B290" s="98" t="s">
        <v>334</v>
      </c>
      <c r="C290" s="98" t="s">
        <v>173</v>
      </c>
      <c r="D290" s="98" t="s">
        <v>928</v>
      </c>
      <c r="E290" s="215" t="s">
        <v>1353</v>
      </c>
      <c r="F290" s="101">
        <v>29000</v>
      </c>
      <c r="G290" s="101">
        <v>44690.591999999997</v>
      </c>
      <c r="H290" s="101">
        <v>-15690.591999999997</v>
      </c>
      <c r="I290" s="101">
        <v>7902.1559999999999</v>
      </c>
    </row>
    <row r="291" spans="1:9">
      <c r="A291" s="98" t="s">
        <v>337</v>
      </c>
      <c r="B291" s="98" t="s">
        <v>334</v>
      </c>
      <c r="C291" s="98" t="s">
        <v>173</v>
      </c>
      <c r="D291" s="98" t="s">
        <v>1059</v>
      </c>
      <c r="E291" s="216" t="s">
        <v>1378</v>
      </c>
      <c r="F291" s="101">
        <v>17200</v>
      </c>
      <c r="G291" s="101">
        <v>76587.165999999997</v>
      </c>
      <c r="H291" s="101">
        <v>-59387.165999999997</v>
      </c>
      <c r="I291" s="101">
        <v>12770</v>
      </c>
    </row>
    <row r="292" spans="1:9">
      <c r="A292" s="98" t="s">
        <v>337</v>
      </c>
      <c r="B292" s="98" t="s">
        <v>334</v>
      </c>
      <c r="C292" s="98" t="s">
        <v>173</v>
      </c>
      <c r="D292" s="98" t="s">
        <v>929</v>
      </c>
      <c r="E292" s="214" t="s">
        <v>1355</v>
      </c>
      <c r="F292" s="101">
        <v>21020</v>
      </c>
      <c r="G292" s="101">
        <v>210362.23699999999</v>
      </c>
      <c r="H292" s="101">
        <v>-189342.23699999999</v>
      </c>
      <c r="I292" s="101">
        <v>5234</v>
      </c>
    </row>
    <row r="293" spans="1:9">
      <c r="A293" s="98" t="s">
        <v>337</v>
      </c>
      <c r="B293" s="98" t="s">
        <v>334</v>
      </c>
      <c r="C293" s="98" t="s">
        <v>173</v>
      </c>
      <c r="D293" s="98" t="s">
        <v>1060</v>
      </c>
      <c r="E293" s="215" t="s">
        <v>1356</v>
      </c>
      <c r="F293" s="101">
        <v>950</v>
      </c>
      <c r="G293" s="101">
        <v>3282</v>
      </c>
      <c r="H293" s="101">
        <v>-2332</v>
      </c>
      <c r="I293" s="101">
        <v>3141</v>
      </c>
    </row>
    <row r="294" spans="1:9">
      <c r="A294" s="98" t="s">
        <v>337</v>
      </c>
      <c r="B294" s="98" t="s">
        <v>334</v>
      </c>
      <c r="C294" s="98" t="s">
        <v>173</v>
      </c>
      <c r="D294" s="98" t="s">
        <v>1061</v>
      </c>
      <c r="E294" s="215" t="s">
        <v>1357</v>
      </c>
      <c r="F294" s="101">
        <v>0</v>
      </c>
      <c r="G294" s="114">
        <v>0</v>
      </c>
      <c r="H294" s="101">
        <v>0</v>
      </c>
      <c r="I294" s="101">
        <v>1335</v>
      </c>
    </row>
    <row r="295" spans="1:9">
      <c r="A295" s="98" t="s">
        <v>337</v>
      </c>
      <c r="B295" s="98" t="s">
        <v>334</v>
      </c>
      <c r="C295" s="98" t="s">
        <v>173</v>
      </c>
      <c r="D295" s="98" t="s">
        <v>935</v>
      </c>
      <c r="E295" s="215" t="s">
        <v>1379</v>
      </c>
      <c r="F295" s="101">
        <v>0</v>
      </c>
      <c r="G295" s="101">
        <v>2604</v>
      </c>
      <c r="H295" s="101">
        <v>-2604</v>
      </c>
      <c r="I295" s="101">
        <v>0</v>
      </c>
    </row>
    <row r="296" spans="1:9">
      <c r="A296" s="98" t="s">
        <v>337</v>
      </c>
      <c r="B296" s="98" t="s">
        <v>334</v>
      </c>
      <c r="C296" s="98" t="s">
        <v>173</v>
      </c>
      <c r="D296" s="98" t="s">
        <v>1062</v>
      </c>
      <c r="E296" s="214" t="s">
        <v>1358</v>
      </c>
      <c r="F296" s="114">
        <v>1005000</v>
      </c>
      <c r="G296" s="101">
        <v>727568.71499999997</v>
      </c>
      <c r="H296" s="101">
        <v>277431.28500000003</v>
      </c>
      <c r="I296" s="114">
        <v>112883.33</v>
      </c>
    </row>
    <row r="297" spans="1:9">
      <c r="A297" s="98" t="s">
        <v>337</v>
      </c>
      <c r="B297" s="98" t="s">
        <v>334</v>
      </c>
      <c r="C297" s="98" t="s">
        <v>173</v>
      </c>
      <c r="D297" s="98" t="s">
        <v>1063</v>
      </c>
      <c r="E297" s="215" t="s">
        <v>1359</v>
      </c>
      <c r="F297" s="101">
        <v>63000</v>
      </c>
      <c r="G297" s="101">
        <v>60445</v>
      </c>
      <c r="H297" s="101">
        <v>2555</v>
      </c>
      <c r="I297" s="101">
        <v>68190</v>
      </c>
    </row>
    <row r="298" spans="1:9">
      <c r="A298" s="98" t="s">
        <v>337</v>
      </c>
      <c r="B298" s="98" t="s">
        <v>334</v>
      </c>
      <c r="C298" s="98" t="s">
        <v>173</v>
      </c>
      <c r="D298" s="98" t="s">
        <v>930</v>
      </c>
      <c r="E298" s="215" t="s">
        <v>1360</v>
      </c>
      <c r="F298" s="101">
        <v>322512</v>
      </c>
      <c r="G298" s="101">
        <v>415246.58799999999</v>
      </c>
      <c r="H298" s="101">
        <v>-92734.587999999989</v>
      </c>
      <c r="I298" s="101">
        <v>78421.297000000006</v>
      </c>
    </row>
    <row r="299" spans="1:9">
      <c r="A299" s="98" t="s">
        <v>337</v>
      </c>
      <c r="B299" s="98" t="s">
        <v>334</v>
      </c>
      <c r="C299" s="98" t="s">
        <v>173</v>
      </c>
      <c r="D299" s="98" t="s">
        <v>931</v>
      </c>
      <c r="E299" s="215" t="s">
        <v>1361</v>
      </c>
      <c r="F299" s="101">
        <v>17400</v>
      </c>
      <c r="G299" s="101">
        <v>48647.067000000003</v>
      </c>
      <c r="H299" s="101">
        <v>-31247.067000000003</v>
      </c>
      <c r="I299" s="101">
        <v>5795.35</v>
      </c>
    </row>
    <row r="300" spans="1:9">
      <c r="A300" s="98" t="s">
        <v>337</v>
      </c>
      <c r="B300" s="98" t="s">
        <v>334</v>
      </c>
      <c r="C300" s="98" t="s">
        <v>173</v>
      </c>
      <c r="D300" s="98" t="s">
        <v>1064</v>
      </c>
      <c r="E300" s="215" t="s">
        <v>1362</v>
      </c>
      <c r="F300" s="101">
        <v>30000</v>
      </c>
      <c r="G300" s="101">
        <v>53057.232000000004</v>
      </c>
      <c r="H300" s="101">
        <v>-23057.232000000004</v>
      </c>
      <c r="I300" s="101">
        <v>8161.4</v>
      </c>
    </row>
    <row r="301" spans="1:9">
      <c r="A301" s="98" t="s">
        <v>337</v>
      </c>
      <c r="B301" s="98" t="s">
        <v>334</v>
      </c>
      <c r="C301" s="98" t="s">
        <v>173</v>
      </c>
      <c r="D301" s="98" t="s">
        <v>1065</v>
      </c>
      <c r="E301" s="215" t="s">
        <v>1363</v>
      </c>
      <c r="F301" s="114">
        <v>10000</v>
      </c>
      <c r="G301" s="101">
        <v>44905.792999999998</v>
      </c>
      <c r="H301" s="101">
        <v>-34905.792999999998</v>
      </c>
      <c r="I301" s="101">
        <v>8082.8</v>
      </c>
    </row>
    <row r="302" spans="1:9">
      <c r="A302" s="98" t="s">
        <v>337</v>
      </c>
      <c r="B302" s="98" t="s">
        <v>334</v>
      </c>
      <c r="C302" s="98" t="s">
        <v>173</v>
      </c>
      <c r="D302" s="98" t="s">
        <v>932</v>
      </c>
      <c r="E302" s="215" t="s">
        <v>1364</v>
      </c>
      <c r="F302" s="114">
        <v>29356</v>
      </c>
      <c r="G302" s="114">
        <v>47537.474999999999</v>
      </c>
      <c r="H302" s="101">
        <v>-18181.474999999999</v>
      </c>
      <c r="I302" s="101">
        <v>17340.45</v>
      </c>
    </row>
    <row r="303" spans="1:9">
      <c r="A303" s="98" t="s">
        <v>337</v>
      </c>
      <c r="B303" s="98" t="s">
        <v>334</v>
      </c>
      <c r="C303" s="98" t="s">
        <v>173</v>
      </c>
      <c r="D303" s="98" t="s">
        <v>1066</v>
      </c>
      <c r="E303" s="215" t="s">
        <v>1365</v>
      </c>
      <c r="F303" s="101">
        <v>0</v>
      </c>
      <c r="G303" s="101">
        <v>2443.5</v>
      </c>
      <c r="H303" s="101">
        <v>-2443.5</v>
      </c>
      <c r="I303" s="114">
        <v>4751</v>
      </c>
    </row>
    <row r="304" spans="1:9">
      <c r="A304" s="98" t="s">
        <v>337</v>
      </c>
      <c r="B304" s="98" t="s">
        <v>334</v>
      </c>
      <c r="C304" s="98" t="s">
        <v>173</v>
      </c>
      <c r="D304" s="98" t="s">
        <v>933</v>
      </c>
      <c r="E304" s="215" t="s">
        <v>1366</v>
      </c>
      <c r="F304" s="101">
        <v>720</v>
      </c>
      <c r="G304" s="101">
        <v>652.79999999999995</v>
      </c>
      <c r="H304" s="101">
        <v>67.200000000000045</v>
      </c>
      <c r="I304" s="101">
        <v>722.89</v>
      </c>
    </row>
    <row r="305" spans="1:9">
      <c r="A305" s="98" t="s">
        <v>337</v>
      </c>
      <c r="B305" s="98" t="s">
        <v>334</v>
      </c>
      <c r="C305" s="98" t="s">
        <v>173</v>
      </c>
      <c r="D305" s="98" t="s">
        <v>934</v>
      </c>
      <c r="E305" s="215" t="s">
        <v>1367</v>
      </c>
      <c r="F305" s="101">
        <v>0</v>
      </c>
      <c r="G305" s="101">
        <v>1826</v>
      </c>
      <c r="H305" s="101">
        <v>-1826</v>
      </c>
      <c r="I305" s="101">
        <v>2622</v>
      </c>
    </row>
    <row r="306" spans="1:9">
      <c r="A306" s="98" t="s">
        <v>337</v>
      </c>
      <c r="B306" s="98" t="s">
        <v>334</v>
      </c>
      <c r="C306" s="98" t="s">
        <v>173</v>
      </c>
      <c r="D306" s="98" t="s">
        <v>1067</v>
      </c>
      <c r="E306" s="215" t="s">
        <v>1368</v>
      </c>
      <c r="F306" s="101">
        <v>0</v>
      </c>
      <c r="G306" s="101">
        <v>1418.3340000000001</v>
      </c>
      <c r="H306" s="101">
        <v>-1418.3340000000001</v>
      </c>
      <c r="I306" s="101">
        <v>380</v>
      </c>
    </row>
    <row r="307" spans="1:9">
      <c r="A307" s="98" t="s">
        <v>337</v>
      </c>
      <c r="B307" s="98" t="s">
        <v>334</v>
      </c>
      <c r="C307" s="98" t="s">
        <v>173</v>
      </c>
      <c r="D307" s="98" t="s">
        <v>1068</v>
      </c>
      <c r="E307" s="215" t="s">
        <v>1369</v>
      </c>
      <c r="F307" s="101">
        <v>178978</v>
      </c>
      <c r="G307" s="101">
        <v>66933.039999999994</v>
      </c>
      <c r="H307" s="101">
        <v>112044.96</v>
      </c>
      <c r="I307" s="101">
        <v>2260</v>
      </c>
    </row>
    <row r="308" spans="1:9">
      <c r="A308" s="98" t="s">
        <v>337</v>
      </c>
      <c r="B308" s="98" t="s">
        <v>334</v>
      </c>
      <c r="C308" s="98" t="s">
        <v>180</v>
      </c>
      <c r="D308" s="98" t="s">
        <v>515</v>
      </c>
      <c r="E308" s="188" t="s">
        <v>630</v>
      </c>
      <c r="F308" s="101">
        <v>0</v>
      </c>
      <c r="G308" s="101">
        <v>205.00299999999999</v>
      </c>
      <c r="H308" s="101">
        <v>-205.00299999999999</v>
      </c>
      <c r="I308" s="101">
        <v>2150.9140000000002</v>
      </c>
    </row>
    <row r="309" spans="1:9">
      <c r="A309" s="98" t="s">
        <v>337</v>
      </c>
      <c r="B309" s="98" t="s">
        <v>334</v>
      </c>
      <c r="C309" s="98" t="s">
        <v>180</v>
      </c>
      <c r="D309" s="98" t="s">
        <v>927</v>
      </c>
      <c r="E309" s="215" t="s">
        <v>1351</v>
      </c>
      <c r="F309" s="101">
        <v>204616</v>
      </c>
      <c r="G309" s="101">
        <v>3036</v>
      </c>
      <c r="H309" s="101">
        <v>201580</v>
      </c>
      <c r="I309" s="101">
        <v>5728.5</v>
      </c>
    </row>
    <row r="310" spans="1:9">
      <c r="A310" s="98" t="s">
        <v>337</v>
      </c>
      <c r="B310" s="98" t="s">
        <v>334</v>
      </c>
      <c r="C310" s="98" t="s">
        <v>180</v>
      </c>
      <c r="D310" s="98" t="s">
        <v>1058</v>
      </c>
      <c r="E310" s="215" t="s">
        <v>1352</v>
      </c>
      <c r="F310" s="101">
        <v>286</v>
      </c>
      <c r="G310" s="101">
        <v>300</v>
      </c>
      <c r="H310" s="101">
        <v>-14</v>
      </c>
      <c r="I310" s="101">
        <v>260</v>
      </c>
    </row>
    <row r="311" spans="1:9">
      <c r="A311" s="98" t="s">
        <v>337</v>
      </c>
      <c r="B311" s="98" t="s">
        <v>334</v>
      </c>
      <c r="C311" s="98" t="s">
        <v>180</v>
      </c>
      <c r="D311" s="98" t="s">
        <v>928</v>
      </c>
      <c r="E311" s="215" t="s">
        <v>1353</v>
      </c>
      <c r="F311" s="101">
        <v>963</v>
      </c>
      <c r="G311" s="101">
        <v>875</v>
      </c>
      <c r="H311" s="101">
        <v>88</v>
      </c>
      <c r="I311" s="101">
        <v>4568</v>
      </c>
    </row>
    <row r="312" spans="1:9">
      <c r="A312" s="98" t="s">
        <v>337</v>
      </c>
      <c r="B312" s="98" t="s">
        <v>334</v>
      </c>
      <c r="C312" s="98" t="s">
        <v>180</v>
      </c>
      <c r="D312" s="98" t="s">
        <v>1059</v>
      </c>
      <c r="E312" s="215" t="s">
        <v>1354</v>
      </c>
      <c r="F312" s="114">
        <v>726</v>
      </c>
      <c r="G312" s="114">
        <v>660</v>
      </c>
      <c r="H312" s="101">
        <v>66</v>
      </c>
      <c r="I312" s="114">
        <v>660</v>
      </c>
    </row>
    <row r="313" spans="1:9">
      <c r="A313" s="98" t="s">
        <v>337</v>
      </c>
      <c r="B313" s="98" t="s">
        <v>334</v>
      </c>
      <c r="C313" s="98" t="s">
        <v>180</v>
      </c>
      <c r="D313" s="98" t="s">
        <v>929</v>
      </c>
      <c r="E313" s="215" t="s">
        <v>1355</v>
      </c>
      <c r="F313" s="101">
        <v>750</v>
      </c>
      <c r="G313" s="101">
        <v>1301.75</v>
      </c>
      <c r="H313" s="101">
        <v>-551.75</v>
      </c>
      <c r="I313" s="101">
        <v>1008</v>
      </c>
    </row>
    <row r="314" spans="1:9">
      <c r="A314" s="98" t="s">
        <v>337</v>
      </c>
      <c r="B314" s="98" t="s">
        <v>334</v>
      </c>
      <c r="C314" s="98" t="s">
        <v>180</v>
      </c>
      <c r="D314" s="98" t="s">
        <v>1060</v>
      </c>
      <c r="E314" s="215" t="s">
        <v>1356</v>
      </c>
      <c r="F314" s="114">
        <v>0</v>
      </c>
      <c r="G314" s="114">
        <v>860</v>
      </c>
      <c r="H314" s="101">
        <v>-860</v>
      </c>
      <c r="I314" s="114">
        <v>0</v>
      </c>
    </row>
    <row r="315" spans="1:9">
      <c r="A315" s="98" t="s">
        <v>337</v>
      </c>
      <c r="B315" s="98" t="s">
        <v>334</v>
      </c>
      <c r="C315" s="98" t="s">
        <v>180</v>
      </c>
      <c r="D315" s="98" t="s">
        <v>1063</v>
      </c>
      <c r="E315" s="188" t="s">
        <v>1359</v>
      </c>
      <c r="F315" s="101">
        <v>0</v>
      </c>
      <c r="G315" s="101">
        <v>2880</v>
      </c>
      <c r="H315" s="101">
        <v>-2880</v>
      </c>
      <c r="I315" s="101">
        <v>2880</v>
      </c>
    </row>
    <row r="316" spans="1:9">
      <c r="A316" s="98" t="s">
        <v>337</v>
      </c>
      <c r="B316" s="98" t="s">
        <v>334</v>
      </c>
      <c r="C316" s="98" t="s">
        <v>180</v>
      </c>
      <c r="D316" s="98" t="s">
        <v>930</v>
      </c>
      <c r="E316" s="188" t="s">
        <v>1360</v>
      </c>
      <c r="F316" s="101">
        <v>106000</v>
      </c>
      <c r="G316" s="101">
        <v>39248.800000000003</v>
      </c>
      <c r="H316" s="101">
        <v>66751.199999999997</v>
      </c>
      <c r="I316" s="101">
        <v>38773.057999999997</v>
      </c>
    </row>
    <row r="317" spans="1:9">
      <c r="A317" s="98" t="s">
        <v>337</v>
      </c>
      <c r="B317" s="98" t="s">
        <v>334</v>
      </c>
      <c r="C317" s="98" t="s">
        <v>180</v>
      </c>
      <c r="D317" s="98" t="s">
        <v>931</v>
      </c>
      <c r="E317" s="215" t="s">
        <v>1361</v>
      </c>
      <c r="F317" s="101">
        <v>1000</v>
      </c>
      <c r="G317" s="101">
        <v>5907.7</v>
      </c>
      <c r="H317" s="101">
        <v>-4907.7</v>
      </c>
      <c r="I317" s="101">
        <v>7724.7</v>
      </c>
    </row>
    <row r="318" spans="1:9">
      <c r="A318" s="98" t="s">
        <v>337</v>
      </c>
      <c r="B318" s="98" t="s">
        <v>334</v>
      </c>
      <c r="C318" s="98" t="s">
        <v>180</v>
      </c>
      <c r="D318" s="98" t="s">
        <v>1064</v>
      </c>
      <c r="E318" s="215" t="s">
        <v>1362</v>
      </c>
      <c r="F318" s="101">
        <v>3000</v>
      </c>
      <c r="G318" s="101">
        <v>833</v>
      </c>
      <c r="H318" s="101">
        <v>2167</v>
      </c>
      <c r="I318" s="101">
        <v>1152</v>
      </c>
    </row>
    <row r="319" spans="1:9">
      <c r="A319" s="98" t="s">
        <v>337</v>
      </c>
      <c r="B319" s="98" t="s">
        <v>334</v>
      </c>
      <c r="C319" s="98" t="s">
        <v>180</v>
      </c>
      <c r="D319" s="98" t="s">
        <v>1065</v>
      </c>
      <c r="E319" s="215" t="s">
        <v>1363</v>
      </c>
      <c r="F319" s="101">
        <v>0</v>
      </c>
      <c r="G319" s="101">
        <v>0</v>
      </c>
      <c r="H319" s="101">
        <v>0</v>
      </c>
      <c r="I319" s="101">
        <v>300</v>
      </c>
    </row>
    <row r="320" spans="1:9">
      <c r="A320" s="98" t="s">
        <v>337</v>
      </c>
      <c r="B320" s="98" t="s">
        <v>334</v>
      </c>
      <c r="C320" s="98" t="s">
        <v>180</v>
      </c>
      <c r="D320" s="98" t="s">
        <v>932</v>
      </c>
      <c r="E320" s="215" t="s">
        <v>1364</v>
      </c>
      <c r="F320" s="101">
        <v>7000</v>
      </c>
      <c r="G320" s="101">
        <v>3882</v>
      </c>
      <c r="H320" s="101">
        <v>3118</v>
      </c>
      <c r="I320" s="101">
        <v>571</v>
      </c>
    </row>
    <row r="321" spans="1:9">
      <c r="A321" s="98" t="s">
        <v>337</v>
      </c>
      <c r="B321" s="98" t="s">
        <v>334</v>
      </c>
      <c r="C321" s="98" t="s">
        <v>180</v>
      </c>
      <c r="D321" s="98" t="s">
        <v>1066</v>
      </c>
      <c r="E321" s="215" t="s">
        <v>1365</v>
      </c>
      <c r="F321" s="101">
        <v>0</v>
      </c>
      <c r="G321" s="101">
        <v>4534.8100000000004</v>
      </c>
      <c r="H321" s="101">
        <v>-4534.8100000000004</v>
      </c>
      <c r="I321" s="101">
        <v>90</v>
      </c>
    </row>
    <row r="322" spans="1:9">
      <c r="A322" s="98" t="s">
        <v>337</v>
      </c>
      <c r="B322" s="98" t="s">
        <v>334</v>
      </c>
      <c r="C322" s="98" t="s">
        <v>180</v>
      </c>
      <c r="D322" s="98" t="s">
        <v>933</v>
      </c>
      <c r="E322" s="215" t="s">
        <v>1366</v>
      </c>
      <c r="F322" s="101">
        <v>0</v>
      </c>
      <c r="G322" s="101">
        <v>600</v>
      </c>
      <c r="H322" s="101">
        <v>-600</v>
      </c>
      <c r="I322" s="101">
        <v>720</v>
      </c>
    </row>
    <row r="323" spans="1:9">
      <c r="A323" s="98" t="s">
        <v>337</v>
      </c>
      <c r="B323" s="98" t="s">
        <v>334</v>
      </c>
      <c r="C323" s="98" t="s">
        <v>180</v>
      </c>
      <c r="D323" s="98" t="s">
        <v>934</v>
      </c>
      <c r="E323" s="215" t="s">
        <v>1367</v>
      </c>
      <c r="F323" s="101">
        <v>0</v>
      </c>
      <c r="G323" s="101">
        <v>0</v>
      </c>
      <c r="H323" s="101">
        <v>0</v>
      </c>
      <c r="I323" s="101">
        <v>79</v>
      </c>
    </row>
    <row r="324" spans="1:9">
      <c r="A324" s="98" t="s">
        <v>337</v>
      </c>
      <c r="B324" s="98" t="s">
        <v>334</v>
      </c>
      <c r="C324" s="98" t="s">
        <v>180</v>
      </c>
      <c r="D324" s="98" t="s">
        <v>1067</v>
      </c>
      <c r="E324" s="215" t="s">
        <v>1368</v>
      </c>
      <c r="F324" s="101">
        <v>0</v>
      </c>
      <c r="G324" s="101">
        <v>1380</v>
      </c>
      <c r="H324" s="101">
        <v>-1380</v>
      </c>
      <c r="I324" s="101">
        <v>0</v>
      </c>
    </row>
    <row r="325" spans="1:9">
      <c r="A325" s="98" t="s">
        <v>337</v>
      </c>
      <c r="B325" s="98" t="s">
        <v>334</v>
      </c>
      <c r="C325" s="98" t="s">
        <v>180</v>
      </c>
      <c r="D325" s="98" t="s">
        <v>1068</v>
      </c>
      <c r="E325" s="215" t="s">
        <v>1369</v>
      </c>
      <c r="F325" s="101">
        <v>1200</v>
      </c>
      <c r="G325" s="101">
        <v>4530</v>
      </c>
      <c r="H325" s="101">
        <v>-3330</v>
      </c>
      <c r="I325" s="101">
        <v>0</v>
      </c>
    </row>
    <row r="326" spans="1:9">
      <c r="A326" s="98" t="s">
        <v>337</v>
      </c>
      <c r="B326" s="98" t="s">
        <v>334</v>
      </c>
      <c r="C326" s="98" t="s">
        <v>191</v>
      </c>
      <c r="D326" s="98" t="s">
        <v>516</v>
      </c>
      <c r="E326" s="188" t="s">
        <v>631</v>
      </c>
      <c r="F326" s="101">
        <v>2934016</v>
      </c>
      <c r="G326" s="114">
        <v>2874236.7409999999</v>
      </c>
      <c r="H326" s="101">
        <v>59779.259000000078</v>
      </c>
      <c r="I326" s="101">
        <v>2275783.3730000001</v>
      </c>
    </row>
    <row r="327" spans="1:9">
      <c r="A327" s="98" t="s">
        <v>337</v>
      </c>
      <c r="B327" s="98" t="s">
        <v>334</v>
      </c>
      <c r="C327" s="98" t="s">
        <v>191</v>
      </c>
      <c r="D327" s="98" t="s">
        <v>517</v>
      </c>
      <c r="E327" s="188" t="s">
        <v>632</v>
      </c>
      <c r="F327" s="101">
        <v>26713</v>
      </c>
      <c r="G327" s="101">
        <v>33353.856</v>
      </c>
      <c r="H327" s="101">
        <v>-6640.8559999999998</v>
      </c>
      <c r="I327" s="101">
        <v>53035.546000000002</v>
      </c>
    </row>
    <row r="328" spans="1:9">
      <c r="A328" s="98" t="s">
        <v>337</v>
      </c>
      <c r="B328" s="98" t="s">
        <v>334</v>
      </c>
      <c r="C328" s="98" t="s">
        <v>191</v>
      </c>
      <c r="D328" s="98" t="s">
        <v>518</v>
      </c>
      <c r="E328" s="188" t="s">
        <v>633</v>
      </c>
      <c r="F328" s="101">
        <v>219480</v>
      </c>
      <c r="G328" s="101">
        <v>131931.46799999999</v>
      </c>
      <c r="H328" s="101">
        <v>87548.532000000007</v>
      </c>
      <c r="I328" s="101">
        <v>390272.451</v>
      </c>
    </row>
    <row r="329" spans="1:9">
      <c r="A329" s="98" t="s">
        <v>337</v>
      </c>
      <c r="B329" s="98" t="s">
        <v>334</v>
      </c>
      <c r="C329" s="98" t="s">
        <v>191</v>
      </c>
      <c r="D329" s="98" t="s">
        <v>519</v>
      </c>
      <c r="E329" s="188" t="s">
        <v>634</v>
      </c>
      <c r="F329" s="101">
        <v>20000</v>
      </c>
      <c r="G329" s="101">
        <v>19565.940999999999</v>
      </c>
      <c r="H329" s="101">
        <v>434.05900000000111</v>
      </c>
      <c r="I329" s="101">
        <v>44998.678999999996</v>
      </c>
    </row>
    <row r="330" spans="1:9">
      <c r="A330" s="98" t="s">
        <v>337</v>
      </c>
      <c r="B330" s="98" t="s">
        <v>334</v>
      </c>
      <c r="C330" s="98" t="s">
        <v>191</v>
      </c>
      <c r="D330" s="98" t="s">
        <v>520</v>
      </c>
      <c r="E330" s="188" t="s">
        <v>0</v>
      </c>
      <c r="F330" s="101">
        <v>3673209</v>
      </c>
      <c r="G330" s="101">
        <v>5983357.2379999999</v>
      </c>
      <c r="H330" s="101">
        <v>-2310148.2379999999</v>
      </c>
      <c r="I330" s="101">
        <v>8204970.2079999996</v>
      </c>
    </row>
    <row r="331" spans="1:9">
      <c r="A331" s="98" t="s">
        <v>337</v>
      </c>
      <c r="B331" s="98" t="s">
        <v>334</v>
      </c>
      <c r="C331" s="98" t="s">
        <v>191</v>
      </c>
      <c r="D331" s="98" t="s">
        <v>521</v>
      </c>
      <c r="E331" s="188" t="s">
        <v>635</v>
      </c>
      <c r="F331" s="101">
        <v>15030030</v>
      </c>
      <c r="G331" s="101">
        <v>18739483.741999999</v>
      </c>
      <c r="H331" s="101">
        <v>-3709453.7419999987</v>
      </c>
      <c r="I331" s="101">
        <v>24052416.789999999</v>
      </c>
    </row>
    <row r="332" spans="1:9">
      <c r="A332" s="98" t="s">
        <v>337</v>
      </c>
      <c r="B332" s="98" t="s">
        <v>334</v>
      </c>
      <c r="C332" s="98" t="s">
        <v>191</v>
      </c>
      <c r="D332" s="98" t="s">
        <v>522</v>
      </c>
      <c r="E332" s="188" t="s">
        <v>636</v>
      </c>
      <c r="F332" s="101">
        <v>13000</v>
      </c>
      <c r="G332" s="101">
        <v>14647.630999999999</v>
      </c>
      <c r="H332" s="101">
        <v>-1647.6309999999994</v>
      </c>
      <c r="I332" s="101">
        <v>31471</v>
      </c>
    </row>
    <row r="333" spans="1:9">
      <c r="A333" s="98" t="s">
        <v>337</v>
      </c>
      <c r="B333" s="98" t="s">
        <v>334</v>
      </c>
      <c r="C333" s="98" t="s">
        <v>191</v>
      </c>
      <c r="D333" s="98" t="s">
        <v>523</v>
      </c>
      <c r="E333" s="100" t="s">
        <v>637</v>
      </c>
      <c r="F333" s="114">
        <v>2430304</v>
      </c>
      <c r="G333" s="114">
        <v>4438404.0219999999</v>
      </c>
      <c r="H333" s="101">
        <v>-2008100.0219999999</v>
      </c>
      <c r="I333" s="101">
        <v>5989846.7889999999</v>
      </c>
    </row>
    <row r="334" spans="1:9">
      <c r="A334" s="98" t="s">
        <v>337</v>
      </c>
      <c r="B334" s="98" t="s">
        <v>334</v>
      </c>
      <c r="C334" s="98" t="s">
        <v>191</v>
      </c>
      <c r="D334" s="98" t="s">
        <v>524</v>
      </c>
      <c r="E334" s="188" t="s">
        <v>1</v>
      </c>
      <c r="F334" s="114">
        <v>510170</v>
      </c>
      <c r="G334" s="114">
        <v>995654.92</v>
      </c>
      <c r="H334" s="101">
        <v>-485484.92000000004</v>
      </c>
      <c r="I334" s="101">
        <v>678737.56900000002</v>
      </c>
    </row>
    <row r="335" spans="1:9">
      <c r="A335" s="98" t="s">
        <v>337</v>
      </c>
      <c r="B335" s="98" t="s">
        <v>334</v>
      </c>
      <c r="C335" s="98" t="s">
        <v>172</v>
      </c>
      <c r="D335" s="98" t="s">
        <v>525</v>
      </c>
      <c r="E335" s="188" t="s">
        <v>638</v>
      </c>
      <c r="F335" s="114">
        <v>66000</v>
      </c>
      <c r="G335" s="114">
        <v>11358.616</v>
      </c>
      <c r="H335" s="101">
        <v>54641.383999999998</v>
      </c>
      <c r="I335" s="101">
        <v>69468.944000000003</v>
      </c>
    </row>
    <row r="336" spans="1:9">
      <c r="A336" s="98" t="s">
        <v>337</v>
      </c>
      <c r="B336" s="98" t="s">
        <v>334</v>
      </c>
      <c r="C336" s="98" t="s">
        <v>172</v>
      </c>
      <c r="D336" s="98" t="s">
        <v>526</v>
      </c>
      <c r="E336" s="188" t="s">
        <v>639</v>
      </c>
      <c r="F336" s="114">
        <v>0</v>
      </c>
      <c r="G336" s="114">
        <v>8455</v>
      </c>
      <c r="H336" s="101">
        <v>-8455</v>
      </c>
      <c r="I336" s="101">
        <v>28388.216</v>
      </c>
    </row>
    <row r="337" spans="1:9">
      <c r="A337" s="98" t="s">
        <v>337</v>
      </c>
      <c r="B337" s="98" t="s">
        <v>334</v>
      </c>
      <c r="C337" s="98" t="s">
        <v>172</v>
      </c>
      <c r="D337" s="98" t="s">
        <v>527</v>
      </c>
      <c r="E337" s="188" t="s">
        <v>640</v>
      </c>
      <c r="F337" s="114">
        <v>92000</v>
      </c>
      <c r="G337" s="114">
        <v>0</v>
      </c>
      <c r="H337" s="101">
        <v>92000</v>
      </c>
      <c r="I337" s="101">
        <v>151815</v>
      </c>
    </row>
    <row r="338" spans="1:9">
      <c r="A338" s="98" t="s">
        <v>337</v>
      </c>
      <c r="B338" s="98" t="s">
        <v>334</v>
      </c>
      <c r="C338" s="98" t="s">
        <v>172</v>
      </c>
      <c r="D338" s="98" t="s">
        <v>528</v>
      </c>
      <c r="E338" s="188" t="s">
        <v>641</v>
      </c>
      <c r="F338" s="114">
        <v>0</v>
      </c>
      <c r="G338" s="114">
        <v>35825.152999999998</v>
      </c>
      <c r="H338" s="101">
        <v>-35825.152999999998</v>
      </c>
      <c r="I338" s="101">
        <v>37014.578000000001</v>
      </c>
    </row>
    <row r="339" spans="1:9">
      <c r="A339" s="98" t="s">
        <v>337</v>
      </c>
      <c r="B339" s="98" t="s">
        <v>334</v>
      </c>
      <c r="C339" s="98" t="s">
        <v>172</v>
      </c>
      <c r="D339" s="98" t="s">
        <v>798</v>
      </c>
      <c r="E339" s="100" t="s">
        <v>1069</v>
      </c>
      <c r="F339" s="114">
        <v>857776</v>
      </c>
      <c r="G339" s="114">
        <v>916681.15800000005</v>
      </c>
      <c r="H339" s="101">
        <v>-58905.158000000054</v>
      </c>
      <c r="I339" s="101">
        <v>778219.35600000003</v>
      </c>
    </row>
    <row r="340" spans="1:9">
      <c r="A340" s="98" t="s">
        <v>337</v>
      </c>
      <c r="B340" s="98" t="s">
        <v>334</v>
      </c>
      <c r="C340" s="98" t="s">
        <v>172</v>
      </c>
      <c r="D340" s="98" t="s">
        <v>843</v>
      </c>
      <c r="E340" s="100" t="s">
        <v>1070</v>
      </c>
      <c r="F340" s="114">
        <v>71800</v>
      </c>
      <c r="G340" s="114">
        <v>192126.15299999999</v>
      </c>
      <c r="H340" s="101">
        <v>-120326.15299999999</v>
      </c>
      <c r="I340" s="101">
        <v>48449.978999999999</v>
      </c>
    </row>
    <row r="341" spans="1:9">
      <c r="A341" s="98" t="s">
        <v>337</v>
      </c>
      <c r="B341" s="98" t="s">
        <v>334</v>
      </c>
      <c r="C341" s="98" t="s">
        <v>172</v>
      </c>
      <c r="D341" s="98" t="s">
        <v>844</v>
      </c>
      <c r="E341" s="100" t="s">
        <v>1071</v>
      </c>
      <c r="F341" s="114">
        <v>60335</v>
      </c>
      <c r="G341" s="114">
        <v>194314.22700000001</v>
      </c>
      <c r="H341" s="101">
        <v>-133979.22700000001</v>
      </c>
      <c r="I341" s="101">
        <v>68839.657000000007</v>
      </c>
    </row>
    <row r="342" spans="1:9">
      <c r="A342" s="98" t="s">
        <v>337</v>
      </c>
      <c r="B342" s="98" t="s">
        <v>334</v>
      </c>
      <c r="C342" s="98" t="s">
        <v>172</v>
      </c>
      <c r="D342" s="98" t="s">
        <v>845</v>
      </c>
      <c r="E342" s="188" t="s">
        <v>846</v>
      </c>
      <c r="F342" s="114">
        <v>337055</v>
      </c>
      <c r="G342" s="114">
        <v>197190.54800000001</v>
      </c>
      <c r="H342" s="101">
        <v>139864.45199999999</v>
      </c>
      <c r="I342" s="101">
        <v>510760.87099999998</v>
      </c>
    </row>
    <row r="343" spans="1:9">
      <c r="A343" s="98" t="s">
        <v>337</v>
      </c>
      <c r="B343" s="98" t="s">
        <v>334</v>
      </c>
      <c r="C343" s="98" t="s">
        <v>172</v>
      </c>
      <c r="D343" s="98" t="s">
        <v>847</v>
      </c>
      <c r="E343" s="188" t="s">
        <v>848</v>
      </c>
      <c r="F343" s="114">
        <v>30700</v>
      </c>
      <c r="G343" s="114">
        <v>28761.061000000002</v>
      </c>
      <c r="H343" s="101">
        <v>1938.9389999999985</v>
      </c>
      <c r="I343" s="101">
        <v>13724.166999999999</v>
      </c>
    </row>
    <row r="344" spans="1:9">
      <c r="A344" s="98" t="s">
        <v>337</v>
      </c>
      <c r="B344" s="98" t="s">
        <v>334</v>
      </c>
      <c r="C344" s="98" t="s">
        <v>172</v>
      </c>
      <c r="D344" s="98" t="s">
        <v>849</v>
      </c>
      <c r="E344" s="188" t="s">
        <v>850</v>
      </c>
      <c r="F344" s="114">
        <v>187043</v>
      </c>
      <c r="G344" s="114">
        <v>173182.08199999999</v>
      </c>
      <c r="H344" s="101">
        <v>13860.918000000005</v>
      </c>
      <c r="I344" s="101">
        <v>56335.088000000003</v>
      </c>
    </row>
    <row r="345" spans="1:9">
      <c r="A345" s="98" t="s">
        <v>337</v>
      </c>
      <c r="B345" s="98" t="s">
        <v>334</v>
      </c>
      <c r="C345" s="98" t="s">
        <v>172</v>
      </c>
      <c r="D345" s="98" t="s">
        <v>799</v>
      </c>
      <c r="E345" s="188" t="s">
        <v>800</v>
      </c>
      <c r="F345" s="114">
        <v>118768</v>
      </c>
      <c r="G345" s="114">
        <v>156806.54699999999</v>
      </c>
      <c r="H345" s="101">
        <v>-38038.546999999991</v>
      </c>
      <c r="I345" s="101">
        <v>108027.745</v>
      </c>
    </row>
    <row r="346" spans="1:9">
      <c r="A346" s="98" t="s">
        <v>337</v>
      </c>
      <c r="B346" s="98" t="s">
        <v>334</v>
      </c>
      <c r="C346" s="98" t="s">
        <v>172</v>
      </c>
      <c r="D346" s="98" t="s">
        <v>851</v>
      </c>
      <c r="E346" s="188" t="s">
        <v>1370</v>
      </c>
      <c r="F346" s="114">
        <v>49413</v>
      </c>
      <c r="G346" s="114">
        <v>32327.5</v>
      </c>
      <c r="H346" s="101">
        <v>17085.5</v>
      </c>
      <c r="I346" s="101">
        <v>32933.5</v>
      </c>
    </row>
    <row r="347" spans="1:9">
      <c r="A347" s="98" t="s">
        <v>337</v>
      </c>
      <c r="B347" s="98" t="s">
        <v>334</v>
      </c>
      <c r="C347" s="98" t="s">
        <v>172</v>
      </c>
      <c r="D347" s="98" t="s">
        <v>852</v>
      </c>
      <c r="E347" s="188" t="s">
        <v>853</v>
      </c>
      <c r="F347" s="114">
        <v>0</v>
      </c>
      <c r="G347" s="114">
        <v>8183.3320000000003</v>
      </c>
      <c r="H347" s="101">
        <v>-8183.3320000000003</v>
      </c>
      <c r="I347" s="101">
        <v>5700</v>
      </c>
    </row>
    <row r="348" spans="1:9">
      <c r="A348" s="98" t="s">
        <v>337</v>
      </c>
      <c r="B348" s="98" t="s">
        <v>334</v>
      </c>
      <c r="C348" s="98" t="s">
        <v>172</v>
      </c>
      <c r="D348" s="98" t="s">
        <v>936</v>
      </c>
      <c r="E348" s="100" t="s">
        <v>937</v>
      </c>
      <c r="F348" s="114">
        <v>0</v>
      </c>
      <c r="G348" s="114">
        <v>407.6</v>
      </c>
      <c r="H348" s="101">
        <v>-407.6</v>
      </c>
      <c r="I348" s="101">
        <v>0</v>
      </c>
    </row>
    <row r="349" spans="1:9">
      <c r="A349" s="98" t="s">
        <v>337</v>
      </c>
      <c r="B349" s="98" t="s">
        <v>334</v>
      </c>
      <c r="C349" s="98" t="s">
        <v>172</v>
      </c>
      <c r="D349" s="98" t="s">
        <v>854</v>
      </c>
      <c r="E349" s="100" t="s">
        <v>855</v>
      </c>
      <c r="F349" s="114">
        <v>109430</v>
      </c>
      <c r="G349" s="114">
        <v>14375.653</v>
      </c>
      <c r="H349" s="101">
        <v>95054.346999999994</v>
      </c>
      <c r="I349" s="101">
        <v>47839.368000000002</v>
      </c>
    </row>
    <row r="350" spans="1:9">
      <c r="A350" s="98" t="s">
        <v>337</v>
      </c>
      <c r="B350" s="98" t="s">
        <v>334</v>
      </c>
      <c r="C350" s="98" t="s">
        <v>334</v>
      </c>
      <c r="D350" s="98" t="s">
        <v>529</v>
      </c>
      <c r="E350" s="100" t="s">
        <v>642</v>
      </c>
      <c r="F350" s="114">
        <v>63708</v>
      </c>
      <c r="G350" s="114">
        <v>61308.593999999997</v>
      </c>
      <c r="H350" s="101">
        <v>2399.4060000000027</v>
      </c>
      <c r="I350" s="101">
        <v>44577.998</v>
      </c>
    </row>
    <row r="351" spans="1:9">
      <c r="A351" s="98" t="s">
        <v>337</v>
      </c>
      <c r="B351" s="98" t="s">
        <v>334</v>
      </c>
      <c r="C351" s="98" t="s">
        <v>334</v>
      </c>
      <c r="D351" s="98" t="s">
        <v>1072</v>
      </c>
      <c r="E351" s="100" t="s">
        <v>1073</v>
      </c>
      <c r="F351" s="114">
        <v>0</v>
      </c>
      <c r="G351" s="114">
        <v>6184</v>
      </c>
      <c r="H351" s="101">
        <v>-6184</v>
      </c>
      <c r="I351" s="101">
        <v>150</v>
      </c>
    </row>
    <row r="352" spans="1:9">
      <c r="A352" s="98" t="s">
        <v>337</v>
      </c>
      <c r="B352" s="98" t="s">
        <v>334</v>
      </c>
      <c r="C352" s="98" t="s">
        <v>334</v>
      </c>
      <c r="D352" s="98" t="s">
        <v>530</v>
      </c>
      <c r="E352" s="188" t="s">
        <v>643</v>
      </c>
      <c r="F352" s="114">
        <v>2503900</v>
      </c>
      <c r="G352" s="114">
        <v>2986631.9180000001</v>
      </c>
      <c r="H352" s="101">
        <v>-482731.91800000006</v>
      </c>
      <c r="I352" s="101">
        <v>2544548.2119999998</v>
      </c>
    </row>
    <row r="353" spans="1:9">
      <c r="A353" s="98" t="s">
        <v>337</v>
      </c>
      <c r="B353" s="98" t="s">
        <v>334</v>
      </c>
      <c r="C353" s="98" t="s">
        <v>334</v>
      </c>
      <c r="D353" s="98" t="s">
        <v>531</v>
      </c>
      <c r="E353" s="188" t="s">
        <v>644</v>
      </c>
      <c r="F353" s="114">
        <v>4000</v>
      </c>
      <c r="G353" s="114">
        <v>919.4</v>
      </c>
      <c r="H353" s="101">
        <v>3080.6</v>
      </c>
      <c r="I353" s="101">
        <v>0</v>
      </c>
    </row>
    <row r="354" spans="1:9">
      <c r="A354" s="98" t="s">
        <v>337</v>
      </c>
      <c r="B354" s="98" t="s">
        <v>334</v>
      </c>
      <c r="C354" s="98" t="s">
        <v>334</v>
      </c>
      <c r="D354" s="98" t="s">
        <v>707</v>
      </c>
      <c r="E354" s="188" t="s">
        <v>708</v>
      </c>
      <c r="F354" s="114">
        <v>255000</v>
      </c>
      <c r="G354" s="114">
        <v>692886.53099999996</v>
      </c>
      <c r="H354" s="101">
        <v>-437886.53099999996</v>
      </c>
      <c r="I354" s="101">
        <v>257826.15</v>
      </c>
    </row>
    <row r="355" spans="1:9">
      <c r="A355" s="98" t="s">
        <v>337</v>
      </c>
      <c r="B355" s="98" t="s">
        <v>334</v>
      </c>
      <c r="C355" s="98" t="s">
        <v>334</v>
      </c>
      <c r="D355" s="98" t="s">
        <v>1371</v>
      </c>
      <c r="E355" s="188" t="s">
        <v>1372</v>
      </c>
      <c r="F355" s="114">
        <v>10000</v>
      </c>
      <c r="G355" s="114">
        <v>2660.8519999999999</v>
      </c>
      <c r="H355" s="101">
        <v>7339.1480000000001</v>
      </c>
      <c r="I355" s="101">
        <v>0</v>
      </c>
    </row>
    <row r="356" spans="1:9">
      <c r="A356" s="98" t="s">
        <v>337</v>
      </c>
      <c r="B356" s="98" t="s">
        <v>334</v>
      </c>
      <c r="C356" s="98" t="s">
        <v>334</v>
      </c>
      <c r="D356" s="98" t="s">
        <v>522</v>
      </c>
      <c r="E356" s="188" t="s">
        <v>636</v>
      </c>
      <c r="F356" s="114">
        <v>22430</v>
      </c>
      <c r="G356" s="114">
        <v>102957.819</v>
      </c>
      <c r="H356" s="101">
        <v>-80527.819000000003</v>
      </c>
      <c r="I356" s="101">
        <v>18506.966</v>
      </c>
    </row>
    <row r="357" spans="1:9">
      <c r="A357" s="98" t="s">
        <v>337</v>
      </c>
      <c r="B357" s="98" t="s">
        <v>334</v>
      </c>
      <c r="C357" s="98" t="s">
        <v>334</v>
      </c>
      <c r="D357" s="98" t="s">
        <v>532</v>
      </c>
      <c r="E357" s="188" t="s">
        <v>645</v>
      </c>
      <c r="F357" s="114">
        <v>160965</v>
      </c>
      <c r="G357" s="114">
        <v>261333.236</v>
      </c>
      <c r="H357" s="101">
        <v>-100368.236</v>
      </c>
      <c r="I357" s="101">
        <v>45668.841999999997</v>
      </c>
    </row>
    <row r="358" spans="1:9">
      <c r="A358" s="98" t="s">
        <v>337</v>
      </c>
      <c r="B358" s="98" t="s">
        <v>334</v>
      </c>
      <c r="C358" s="98" t="s">
        <v>334</v>
      </c>
      <c r="D358" s="98" t="s">
        <v>533</v>
      </c>
      <c r="E358" s="188" t="s">
        <v>1074</v>
      </c>
      <c r="F358" s="114">
        <v>485199</v>
      </c>
      <c r="G358" s="114">
        <v>564538.31799999997</v>
      </c>
      <c r="H358" s="101">
        <v>-79339.31799999997</v>
      </c>
      <c r="I358" s="101">
        <v>276607.07699999999</v>
      </c>
    </row>
    <row r="359" spans="1:9">
      <c r="A359" s="98" t="s">
        <v>337</v>
      </c>
      <c r="B359" s="98" t="s">
        <v>334</v>
      </c>
      <c r="C359" s="98" t="s">
        <v>334</v>
      </c>
      <c r="D359" s="98" t="s">
        <v>534</v>
      </c>
      <c r="E359" s="188" t="s">
        <v>646</v>
      </c>
      <c r="F359" s="114">
        <v>1843194</v>
      </c>
      <c r="G359" s="114">
        <v>3117303.5430000001</v>
      </c>
      <c r="H359" s="101">
        <v>-1274109.5430000001</v>
      </c>
      <c r="I359" s="101">
        <v>2560294.4950000001</v>
      </c>
    </row>
    <row r="360" spans="1:9">
      <c r="A360" s="98" t="s">
        <v>337</v>
      </c>
      <c r="B360" s="98" t="s">
        <v>334</v>
      </c>
      <c r="C360" s="98" t="s">
        <v>334</v>
      </c>
      <c r="D360" s="98" t="s">
        <v>535</v>
      </c>
      <c r="E360" s="188" t="s">
        <v>647</v>
      </c>
      <c r="F360" s="114">
        <v>329161</v>
      </c>
      <c r="G360" s="114">
        <v>397485.18099999998</v>
      </c>
      <c r="H360" s="101">
        <v>-68324.180999999982</v>
      </c>
      <c r="I360" s="101">
        <v>334524.77899999998</v>
      </c>
    </row>
    <row r="361" spans="1:9">
      <c r="A361" s="98" t="s">
        <v>337</v>
      </c>
      <c r="B361" s="98" t="s">
        <v>334</v>
      </c>
      <c r="C361" s="98" t="s">
        <v>334</v>
      </c>
      <c r="D361" s="98" t="s">
        <v>538</v>
      </c>
      <c r="E361" s="188" t="s">
        <v>1373</v>
      </c>
      <c r="F361" s="114">
        <v>136920</v>
      </c>
      <c r="G361" s="114">
        <v>242866.70600000001</v>
      </c>
      <c r="H361" s="101">
        <v>-105946.70600000001</v>
      </c>
      <c r="I361" s="101">
        <v>63312.712</v>
      </c>
    </row>
    <row r="362" spans="1:9">
      <c r="A362" s="98" t="s">
        <v>337</v>
      </c>
      <c r="B362" s="98" t="s">
        <v>334</v>
      </c>
      <c r="C362" s="98" t="s">
        <v>334</v>
      </c>
      <c r="D362" s="98" t="s">
        <v>536</v>
      </c>
      <c r="E362" s="188" t="s">
        <v>648</v>
      </c>
      <c r="F362" s="114">
        <v>37950</v>
      </c>
      <c r="G362" s="114">
        <v>166769.49799999999</v>
      </c>
      <c r="H362" s="101">
        <v>-128819.49799999999</v>
      </c>
      <c r="I362" s="101">
        <v>469478.77</v>
      </c>
    </row>
    <row r="363" spans="1:9">
      <c r="A363" s="98" t="s">
        <v>337</v>
      </c>
      <c r="B363" s="98" t="s">
        <v>334</v>
      </c>
      <c r="C363" s="98" t="s">
        <v>334</v>
      </c>
      <c r="D363" s="98" t="s">
        <v>537</v>
      </c>
      <c r="E363" s="188" t="s">
        <v>159</v>
      </c>
      <c r="F363" s="114">
        <v>267472</v>
      </c>
      <c r="G363" s="114">
        <v>388731.47600000002</v>
      </c>
      <c r="H363" s="101">
        <v>-121259.47600000002</v>
      </c>
      <c r="I363" s="101">
        <v>190439.51800000001</v>
      </c>
    </row>
    <row r="364" spans="1:9">
      <c r="A364" s="98" t="s">
        <v>337</v>
      </c>
      <c r="B364" s="98" t="s">
        <v>334</v>
      </c>
      <c r="C364" s="98" t="s">
        <v>337</v>
      </c>
      <c r="D364" s="98" t="s">
        <v>538</v>
      </c>
      <c r="E364" s="188" t="s">
        <v>1373</v>
      </c>
      <c r="F364" s="114">
        <v>43300</v>
      </c>
      <c r="G364" s="114">
        <v>15814.771000000001</v>
      </c>
      <c r="H364" s="101">
        <v>27485.228999999999</v>
      </c>
      <c r="I364" s="101">
        <v>167320.45199999999</v>
      </c>
    </row>
    <row r="365" spans="1:9">
      <c r="A365" s="98" t="s">
        <v>337</v>
      </c>
      <c r="B365" s="98" t="s">
        <v>334</v>
      </c>
      <c r="C365" s="98" t="s">
        <v>337</v>
      </c>
      <c r="D365" s="98" t="s">
        <v>539</v>
      </c>
      <c r="E365" s="188" t="s">
        <v>649</v>
      </c>
      <c r="F365" s="114">
        <v>596900</v>
      </c>
      <c r="G365" s="114">
        <v>1050856.949</v>
      </c>
      <c r="H365" s="101">
        <v>-453956.94900000002</v>
      </c>
      <c r="I365" s="101">
        <v>1101954.4850000001</v>
      </c>
    </row>
    <row r="366" spans="1:9">
      <c r="A366" s="98" t="s">
        <v>337</v>
      </c>
      <c r="B366" s="98" t="s">
        <v>334</v>
      </c>
      <c r="C366" s="98" t="s">
        <v>337</v>
      </c>
      <c r="D366" s="98" t="s">
        <v>540</v>
      </c>
      <c r="E366" s="188" t="s">
        <v>650</v>
      </c>
      <c r="F366" s="114">
        <v>190832</v>
      </c>
      <c r="G366" s="114">
        <v>282012.91399999999</v>
      </c>
      <c r="H366" s="101">
        <v>-91180.91399999999</v>
      </c>
      <c r="I366" s="101">
        <v>166524.22399999999</v>
      </c>
    </row>
    <row r="367" spans="1:9">
      <c r="A367" s="98" t="s">
        <v>337</v>
      </c>
      <c r="B367" s="98" t="s">
        <v>334</v>
      </c>
      <c r="C367" s="98" t="s">
        <v>337</v>
      </c>
      <c r="D367" s="98" t="s">
        <v>541</v>
      </c>
      <c r="E367" s="188" t="s">
        <v>651</v>
      </c>
      <c r="F367" s="114">
        <v>115000</v>
      </c>
      <c r="G367" s="114">
        <v>130287.436</v>
      </c>
      <c r="H367" s="101">
        <v>-15287.436000000002</v>
      </c>
      <c r="I367" s="101">
        <v>301440.29599999997</v>
      </c>
    </row>
    <row r="368" spans="1:9">
      <c r="A368" s="98" t="s">
        <v>337</v>
      </c>
      <c r="B368" s="98" t="s">
        <v>334</v>
      </c>
      <c r="C368" s="98" t="s">
        <v>337</v>
      </c>
      <c r="D368" s="98" t="s">
        <v>542</v>
      </c>
      <c r="E368" s="188" t="s">
        <v>652</v>
      </c>
      <c r="F368" s="114">
        <v>862500</v>
      </c>
      <c r="G368" s="114">
        <v>2004311.7120000001</v>
      </c>
      <c r="H368" s="101">
        <v>-1141811.7120000001</v>
      </c>
      <c r="I368" s="101">
        <v>1759356.8840000001</v>
      </c>
    </row>
    <row r="369" spans="1:9">
      <c r="A369" s="98" t="s">
        <v>337</v>
      </c>
      <c r="B369" s="98" t="s">
        <v>334</v>
      </c>
      <c r="C369" s="98" t="s">
        <v>337</v>
      </c>
      <c r="D369" s="98" t="s">
        <v>543</v>
      </c>
      <c r="E369" s="188" t="s">
        <v>1374</v>
      </c>
      <c r="F369" s="114">
        <v>199648</v>
      </c>
      <c r="G369" s="114">
        <v>309874.81099999999</v>
      </c>
      <c r="H369" s="101">
        <v>-110226.81099999999</v>
      </c>
      <c r="I369" s="101">
        <v>285163.85399999999</v>
      </c>
    </row>
    <row r="370" spans="1:9">
      <c r="A370" s="98" t="s">
        <v>337</v>
      </c>
      <c r="B370" s="98" t="s">
        <v>334</v>
      </c>
      <c r="C370" s="98" t="s">
        <v>337</v>
      </c>
      <c r="D370" s="98" t="s">
        <v>544</v>
      </c>
      <c r="E370" s="188" t="s">
        <v>653</v>
      </c>
      <c r="F370" s="114">
        <v>10350</v>
      </c>
      <c r="G370" s="114">
        <v>0</v>
      </c>
      <c r="H370" s="101">
        <v>10350</v>
      </c>
      <c r="I370" s="101">
        <v>0</v>
      </c>
    </row>
    <row r="371" spans="1:9">
      <c r="A371" s="98" t="s">
        <v>337</v>
      </c>
      <c r="B371" s="98" t="s">
        <v>334</v>
      </c>
      <c r="C371" s="98" t="s">
        <v>337</v>
      </c>
      <c r="D371" s="98" t="s">
        <v>536</v>
      </c>
      <c r="E371" s="188" t="s">
        <v>648</v>
      </c>
      <c r="F371" s="114">
        <v>202100</v>
      </c>
      <c r="G371" s="114">
        <v>64343.332000000002</v>
      </c>
      <c r="H371" s="101">
        <v>137756.66800000001</v>
      </c>
      <c r="I371" s="101">
        <v>399556.66100000002</v>
      </c>
    </row>
    <row r="372" spans="1:9">
      <c r="A372" s="98" t="s">
        <v>337</v>
      </c>
      <c r="B372" s="98" t="s">
        <v>334</v>
      </c>
      <c r="C372" s="98" t="s">
        <v>337</v>
      </c>
      <c r="D372" s="98" t="s">
        <v>537</v>
      </c>
      <c r="E372" s="188" t="s">
        <v>159</v>
      </c>
      <c r="F372" s="114">
        <v>624804</v>
      </c>
      <c r="G372" s="114">
        <v>1395227.47</v>
      </c>
      <c r="H372" s="101">
        <v>-770423.47</v>
      </c>
      <c r="I372" s="101">
        <v>500985.02</v>
      </c>
    </row>
    <row r="373" spans="1:9">
      <c r="A373" s="98" t="s">
        <v>337</v>
      </c>
      <c r="B373" s="98" t="s">
        <v>337</v>
      </c>
      <c r="C373" s="98" t="s">
        <v>173</v>
      </c>
      <c r="D373" s="98" t="s">
        <v>412</v>
      </c>
      <c r="E373" s="188" t="s">
        <v>373</v>
      </c>
      <c r="F373" s="114">
        <v>18605400</v>
      </c>
      <c r="G373" s="114">
        <v>18605400.134</v>
      </c>
      <c r="H373" s="101">
        <v>-0.13399999961256981</v>
      </c>
      <c r="I373" s="101">
        <v>19359480.938000001</v>
      </c>
    </row>
    <row r="374" spans="1:9">
      <c r="A374" s="98" t="s">
        <v>337</v>
      </c>
      <c r="B374" s="98" t="s">
        <v>337</v>
      </c>
      <c r="C374" s="98" t="s">
        <v>173</v>
      </c>
      <c r="D374" s="98" t="s">
        <v>545</v>
      </c>
      <c r="E374" s="188" t="s">
        <v>978</v>
      </c>
      <c r="F374" s="114">
        <v>500330229</v>
      </c>
      <c r="G374" s="114">
        <v>485048614.42799997</v>
      </c>
      <c r="H374" s="101">
        <v>15281614.572000027</v>
      </c>
      <c r="I374" s="101">
        <v>523459576.72000003</v>
      </c>
    </row>
    <row r="375" spans="1:9">
      <c r="A375" s="98" t="s">
        <v>337</v>
      </c>
      <c r="B375" s="98" t="s">
        <v>337</v>
      </c>
      <c r="C375" s="98" t="s">
        <v>173</v>
      </c>
      <c r="D375" s="98" t="s">
        <v>546</v>
      </c>
      <c r="E375" s="188" t="s">
        <v>654</v>
      </c>
      <c r="F375" s="114">
        <v>0</v>
      </c>
      <c r="G375" s="114">
        <v>105955.2</v>
      </c>
      <c r="H375" s="101">
        <v>-105955.2</v>
      </c>
      <c r="I375" s="101">
        <v>103622.39999999999</v>
      </c>
    </row>
    <row r="376" spans="1:9">
      <c r="A376" s="98" t="s">
        <v>337</v>
      </c>
      <c r="B376" s="98" t="s">
        <v>350</v>
      </c>
      <c r="C376" s="98" t="s">
        <v>191</v>
      </c>
      <c r="D376" s="98" t="s">
        <v>709</v>
      </c>
      <c r="E376" s="188" t="s">
        <v>1075</v>
      </c>
      <c r="F376" s="114">
        <v>56387345</v>
      </c>
      <c r="G376" s="114">
        <v>84071958.900999993</v>
      </c>
      <c r="H376" s="101">
        <v>-27684613.900999993</v>
      </c>
      <c r="I376" s="101">
        <v>51278026.809</v>
      </c>
    </row>
    <row r="377" spans="1:9">
      <c r="A377" s="98" t="s">
        <v>337</v>
      </c>
      <c r="B377" s="98" t="s">
        <v>350</v>
      </c>
      <c r="C377" s="98" t="s">
        <v>191</v>
      </c>
      <c r="D377" s="98" t="s">
        <v>547</v>
      </c>
      <c r="E377" s="188" t="s">
        <v>655</v>
      </c>
      <c r="F377" s="114">
        <v>18607</v>
      </c>
      <c r="G377" s="114">
        <v>5483.2259999999997</v>
      </c>
      <c r="H377" s="101">
        <v>13123.774000000001</v>
      </c>
      <c r="I377" s="101">
        <v>14883.091</v>
      </c>
    </row>
    <row r="378" spans="1:9">
      <c r="A378" s="98" t="s">
        <v>337</v>
      </c>
      <c r="B378" s="98" t="s">
        <v>350</v>
      </c>
      <c r="C378" s="98" t="s">
        <v>191</v>
      </c>
      <c r="D378" s="98" t="s">
        <v>548</v>
      </c>
      <c r="E378" s="188" t="s">
        <v>656</v>
      </c>
      <c r="F378" s="114">
        <v>2672891</v>
      </c>
      <c r="G378" s="114">
        <v>2161486.5559999999</v>
      </c>
      <c r="H378" s="101">
        <v>511404.44400000013</v>
      </c>
      <c r="I378" s="101">
        <v>2585882.4780000001</v>
      </c>
    </row>
    <row r="379" spans="1:9">
      <c r="A379" s="98" t="s">
        <v>337</v>
      </c>
      <c r="B379" s="98" t="s">
        <v>350</v>
      </c>
      <c r="C379" s="98" t="s">
        <v>191</v>
      </c>
      <c r="D379" s="98" t="s">
        <v>549</v>
      </c>
      <c r="E379" s="188" t="s">
        <v>657</v>
      </c>
      <c r="F379" s="114">
        <v>765674</v>
      </c>
      <c r="G379" s="114">
        <v>608280.40099999995</v>
      </c>
      <c r="H379" s="101">
        <v>157393.59900000005</v>
      </c>
      <c r="I379" s="101">
        <v>719672.83900000004</v>
      </c>
    </row>
    <row r="380" spans="1:9">
      <c r="A380" s="98" t="s">
        <v>337</v>
      </c>
      <c r="B380" s="98" t="s">
        <v>350</v>
      </c>
      <c r="C380" s="98" t="s">
        <v>191</v>
      </c>
      <c r="D380" s="98" t="s">
        <v>550</v>
      </c>
      <c r="E380" s="188" t="s">
        <v>658</v>
      </c>
      <c r="F380" s="114">
        <v>3947952</v>
      </c>
      <c r="G380" s="114">
        <v>3927548.4920000001</v>
      </c>
      <c r="H380" s="101">
        <v>20403.507999999914</v>
      </c>
      <c r="I380" s="101">
        <v>3856744.6</v>
      </c>
    </row>
    <row r="381" spans="1:9">
      <c r="A381" s="98" t="s">
        <v>337</v>
      </c>
      <c r="B381" s="98" t="s">
        <v>350</v>
      </c>
      <c r="C381" s="98" t="s">
        <v>191</v>
      </c>
      <c r="D381" s="98" t="s">
        <v>551</v>
      </c>
      <c r="E381" s="188" t="s">
        <v>659</v>
      </c>
      <c r="F381" s="114">
        <v>94940000</v>
      </c>
      <c r="G381" s="114">
        <v>96589122.895999998</v>
      </c>
      <c r="H381" s="101">
        <v>-1649122.8959999979</v>
      </c>
      <c r="I381" s="101">
        <v>96589122.898000002</v>
      </c>
    </row>
    <row r="382" spans="1:9">
      <c r="A382" s="98" t="s">
        <v>337</v>
      </c>
      <c r="B382" s="98" t="s">
        <v>350</v>
      </c>
      <c r="C382" s="98" t="s">
        <v>191</v>
      </c>
      <c r="D382" s="98" t="s">
        <v>856</v>
      </c>
      <c r="E382" s="188" t="s">
        <v>857</v>
      </c>
      <c r="F382" s="114">
        <v>158945247</v>
      </c>
      <c r="G382" s="114">
        <v>189376080.00299999</v>
      </c>
      <c r="H382" s="101">
        <v>-30430833.002999991</v>
      </c>
      <c r="I382" s="101">
        <v>139684644.32300001</v>
      </c>
    </row>
    <row r="383" spans="1:9">
      <c r="A383" s="98" t="s">
        <v>337</v>
      </c>
      <c r="B383" s="98" t="s">
        <v>350</v>
      </c>
      <c r="C383" s="98" t="s">
        <v>191</v>
      </c>
      <c r="D383" s="98" t="s">
        <v>1375</v>
      </c>
      <c r="E383" s="188" t="s">
        <v>1376</v>
      </c>
      <c r="F383" s="114">
        <v>0</v>
      </c>
      <c r="G383" s="114">
        <v>8418222.2239999995</v>
      </c>
      <c r="H383" s="101">
        <v>-8418222.2239999995</v>
      </c>
      <c r="I383" s="101">
        <v>0</v>
      </c>
    </row>
    <row r="384" spans="1:9">
      <c r="A384" s="98" t="s">
        <v>337</v>
      </c>
      <c r="B384" s="98" t="s">
        <v>350</v>
      </c>
      <c r="C384" s="98" t="s">
        <v>191</v>
      </c>
      <c r="D384" s="98" t="s">
        <v>874</v>
      </c>
      <c r="E384" s="188" t="s">
        <v>979</v>
      </c>
      <c r="F384" s="114">
        <v>87318678</v>
      </c>
      <c r="G384" s="114">
        <v>0</v>
      </c>
      <c r="H384" s="101">
        <v>87318678</v>
      </c>
      <c r="I384" s="101">
        <v>0</v>
      </c>
    </row>
    <row r="385" spans="1:9">
      <c r="A385" s="98" t="s">
        <v>337</v>
      </c>
      <c r="B385" s="98" t="s">
        <v>350</v>
      </c>
      <c r="C385" s="98" t="s">
        <v>172</v>
      </c>
      <c r="D385" s="98" t="s">
        <v>552</v>
      </c>
      <c r="E385" s="188" t="s">
        <v>660</v>
      </c>
      <c r="F385" s="114">
        <v>98727222</v>
      </c>
      <c r="G385" s="114">
        <v>113425000.007</v>
      </c>
      <c r="H385" s="101">
        <v>-14697778.006999999</v>
      </c>
      <c r="I385" s="101">
        <v>94444027.790000007</v>
      </c>
    </row>
    <row r="386" spans="1:9">
      <c r="A386" s="98" t="s">
        <v>337</v>
      </c>
      <c r="B386" s="98" t="s">
        <v>350</v>
      </c>
      <c r="C386" s="98" t="s">
        <v>172</v>
      </c>
      <c r="D386" s="98" t="s">
        <v>553</v>
      </c>
      <c r="E386" s="188" t="s">
        <v>160</v>
      </c>
      <c r="F386" s="114">
        <v>55880000</v>
      </c>
      <c r="G386" s="114">
        <v>76016890.717999995</v>
      </c>
      <c r="H386" s="101">
        <v>-20136890.717999995</v>
      </c>
      <c r="I386" s="101">
        <v>50383302.700000003</v>
      </c>
    </row>
    <row r="387" spans="1:9">
      <c r="A387" s="98" t="s">
        <v>337</v>
      </c>
      <c r="B387" s="98" t="s">
        <v>350</v>
      </c>
      <c r="C387" s="98" t="s">
        <v>172</v>
      </c>
      <c r="D387" s="98" t="s">
        <v>554</v>
      </c>
      <c r="E387" s="188" t="s">
        <v>661</v>
      </c>
      <c r="F387" s="114">
        <v>2670300</v>
      </c>
      <c r="G387" s="114">
        <v>4618701.6670000004</v>
      </c>
      <c r="H387" s="101">
        <v>-1948401.6670000004</v>
      </c>
      <c r="I387" s="101">
        <v>2980234.4539999999</v>
      </c>
    </row>
    <row r="388" spans="1:9">
      <c r="A388" s="98" t="s">
        <v>337</v>
      </c>
      <c r="B388" s="98" t="s">
        <v>350</v>
      </c>
      <c r="C388" s="98" t="s">
        <v>172</v>
      </c>
      <c r="D388" s="98" t="s">
        <v>555</v>
      </c>
      <c r="E388" s="188" t="s">
        <v>662</v>
      </c>
      <c r="F388" s="114">
        <v>40261711</v>
      </c>
      <c r="G388" s="114">
        <v>39381526.115999997</v>
      </c>
      <c r="H388" s="101">
        <v>880184.88400000334</v>
      </c>
      <c r="I388" s="101">
        <v>36681587.783</v>
      </c>
    </row>
    <row r="389" spans="1:9">
      <c r="A389" s="98" t="s">
        <v>337</v>
      </c>
      <c r="B389" s="98" t="s">
        <v>350</v>
      </c>
      <c r="C389" s="98" t="s">
        <v>334</v>
      </c>
      <c r="D389" s="98" t="s">
        <v>556</v>
      </c>
      <c r="E389" s="188" t="s">
        <v>980</v>
      </c>
      <c r="F389" s="114">
        <v>10000000</v>
      </c>
      <c r="G389" s="114">
        <v>9558520</v>
      </c>
      <c r="H389" s="101">
        <f>F389-G389</f>
        <v>441480</v>
      </c>
      <c r="I389" s="101">
        <v>7999885</v>
      </c>
    </row>
    <row r="390" spans="1:9">
      <c r="A390" s="98" t="s">
        <v>337</v>
      </c>
      <c r="B390" s="98" t="s">
        <v>350</v>
      </c>
      <c r="C390" s="98" t="s">
        <v>334</v>
      </c>
      <c r="D390" s="98" t="s">
        <v>557</v>
      </c>
      <c r="E390" s="188" t="s">
        <v>1076</v>
      </c>
      <c r="F390" s="114">
        <v>26342567</v>
      </c>
      <c r="G390" s="114">
        <v>26784047</v>
      </c>
      <c r="H390" s="101">
        <f>F390-G390</f>
        <v>-441480</v>
      </c>
      <c r="I390" s="101">
        <v>26272915</v>
      </c>
    </row>
    <row r="391" spans="1:9">
      <c r="A391" s="98" t="s">
        <v>337</v>
      </c>
      <c r="B391" s="98" t="s">
        <v>350</v>
      </c>
      <c r="C391" s="98" t="s">
        <v>350</v>
      </c>
      <c r="D391" s="98" t="s">
        <v>938</v>
      </c>
      <c r="E391" s="188" t="s">
        <v>939</v>
      </c>
      <c r="F391" s="114">
        <v>0</v>
      </c>
      <c r="G391" s="114">
        <v>865719.85199999996</v>
      </c>
      <c r="H391" s="101">
        <f>F391-G391</f>
        <v>-865719.85199999996</v>
      </c>
      <c r="I391" s="101">
        <v>0</v>
      </c>
    </row>
    <row r="392" spans="1:9">
      <c r="A392" s="98" t="s">
        <v>337</v>
      </c>
      <c r="B392" s="98" t="s">
        <v>350</v>
      </c>
      <c r="C392" s="98" t="s">
        <v>350</v>
      </c>
      <c r="D392" s="98" t="s">
        <v>558</v>
      </c>
      <c r="E392" s="188" t="s">
        <v>161</v>
      </c>
      <c r="F392" s="114">
        <v>1475500</v>
      </c>
      <c r="G392" s="114">
        <v>1508914.8419999999</v>
      </c>
      <c r="H392" s="101">
        <f>F392-G392</f>
        <v>-33414.841999999946</v>
      </c>
      <c r="I392" s="101">
        <v>359500</v>
      </c>
    </row>
    <row r="393" spans="1:9">
      <c r="A393" s="98" t="s">
        <v>337</v>
      </c>
      <c r="B393" s="98" t="s">
        <v>350</v>
      </c>
      <c r="C393" s="98" t="s">
        <v>350</v>
      </c>
      <c r="D393" s="98" t="s">
        <v>559</v>
      </c>
      <c r="E393" s="188" t="s">
        <v>162</v>
      </c>
      <c r="F393" s="114">
        <v>2084059</v>
      </c>
      <c r="G393" s="114">
        <v>1673746.726</v>
      </c>
      <c r="H393" s="101">
        <f>F393-G393</f>
        <v>410312.27399999998</v>
      </c>
      <c r="I393" s="101">
        <v>2085458.47</v>
      </c>
    </row>
    <row r="394" spans="1:9">
      <c r="A394" s="98" t="s">
        <v>337</v>
      </c>
      <c r="B394" s="98" t="s">
        <v>350</v>
      </c>
      <c r="C394" s="98" t="s">
        <v>350</v>
      </c>
      <c r="D394" s="98" t="s">
        <v>560</v>
      </c>
      <c r="E394" s="188" t="s">
        <v>663</v>
      </c>
      <c r="F394" s="114">
        <v>8600</v>
      </c>
      <c r="G394" s="114">
        <v>20000</v>
      </c>
      <c r="H394" s="101">
        <f>F394-G394</f>
        <v>-11400</v>
      </c>
      <c r="I394" s="101">
        <v>10000</v>
      </c>
    </row>
    <row r="395" spans="1:9">
      <c r="A395" s="98" t="s">
        <v>337</v>
      </c>
      <c r="B395" s="98" t="s">
        <v>350</v>
      </c>
      <c r="C395" s="98" t="s">
        <v>350</v>
      </c>
      <c r="D395" s="98" t="s">
        <v>561</v>
      </c>
      <c r="E395" s="188" t="s">
        <v>664</v>
      </c>
      <c r="F395" s="114">
        <v>200000</v>
      </c>
      <c r="G395" s="114">
        <v>200000</v>
      </c>
      <c r="H395" s="101">
        <f>F395-G395</f>
        <v>0</v>
      </c>
      <c r="I395" s="101">
        <v>200000</v>
      </c>
    </row>
    <row r="396" spans="1:9">
      <c r="A396" s="98" t="s">
        <v>337</v>
      </c>
      <c r="B396" s="98" t="s">
        <v>350</v>
      </c>
      <c r="C396" s="98" t="s">
        <v>350</v>
      </c>
      <c r="D396" s="98" t="s">
        <v>562</v>
      </c>
      <c r="E396" s="188" t="s">
        <v>2</v>
      </c>
      <c r="F396" s="114">
        <v>18095643</v>
      </c>
      <c r="G396" s="114">
        <v>16747329.861</v>
      </c>
      <c r="H396" s="101">
        <f>F396-G396</f>
        <v>1348313.1390000004</v>
      </c>
      <c r="I396" s="101">
        <v>16384918.452</v>
      </c>
    </row>
    <row r="397" spans="1:9">
      <c r="A397" s="98" t="s">
        <v>337</v>
      </c>
      <c r="B397" s="98" t="s">
        <v>350</v>
      </c>
      <c r="C397" s="98" t="s">
        <v>350</v>
      </c>
      <c r="D397" s="98" t="s">
        <v>563</v>
      </c>
      <c r="E397" s="188" t="s">
        <v>1077</v>
      </c>
      <c r="F397" s="114">
        <v>128000000</v>
      </c>
      <c r="G397" s="114">
        <v>109397760</v>
      </c>
      <c r="H397" s="101">
        <f>F397-G397</f>
        <v>18602240</v>
      </c>
      <c r="I397" s="101">
        <v>109174680</v>
      </c>
    </row>
    <row r="398" spans="1:9">
      <c r="A398" s="98" t="s">
        <v>337</v>
      </c>
      <c r="B398" s="98" t="s">
        <v>350</v>
      </c>
      <c r="C398" s="98" t="s">
        <v>350</v>
      </c>
      <c r="D398" s="98" t="s">
        <v>710</v>
      </c>
      <c r="E398" s="188" t="s">
        <v>1377</v>
      </c>
      <c r="F398" s="114">
        <v>132000000</v>
      </c>
      <c r="G398" s="114">
        <v>125856949</v>
      </c>
      <c r="H398" s="101">
        <f>F398-G398</f>
        <v>6143051</v>
      </c>
      <c r="I398" s="101">
        <v>116404639.499</v>
      </c>
    </row>
    <row r="399" spans="1:9">
      <c r="A399" s="98" t="s">
        <v>337</v>
      </c>
      <c r="B399" s="98" t="s">
        <v>350</v>
      </c>
      <c r="C399" s="98" t="s">
        <v>350</v>
      </c>
      <c r="D399" s="98" t="s">
        <v>875</v>
      </c>
      <c r="E399" s="188" t="s">
        <v>1078</v>
      </c>
      <c r="F399" s="114">
        <v>394468</v>
      </c>
      <c r="G399" s="114">
        <v>436879.45699999999</v>
      </c>
      <c r="H399" s="101">
        <f>F399-G399</f>
        <v>-42411.456999999995</v>
      </c>
      <c r="I399" s="101">
        <v>405682.66100000002</v>
      </c>
    </row>
    <row r="400" spans="1:9">
      <c r="A400" s="98" t="s">
        <v>337</v>
      </c>
      <c r="B400" s="98" t="s">
        <v>350</v>
      </c>
      <c r="C400" s="98" t="s">
        <v>350</v>
      </c>
      <c r="D400" s="98" t="s">
        <v>876</v>
      </c>
      <c r="E400" s="188" t="s">
        <v>1079</v>
      </c>
      <c r="F400" s="114">
        <v>609889</v>
      </c>
      <c r="G400" s="114">
        <v>745972.85499999998</v>
      </c>
      <c r="H400" s="101">
        <f>F400-G400</f>
        <v>-136083.85499999998</v>
      </c>
      <c r="I400" s="101">
        <v>645919</v>
      </c>
    </row>
    <row r="401" spans="1:9">
      <c r="A401" s="98" t="s">
        <v>337</v>
      </c>
      <c r="B401" s="98" t="s">
        <v>350</v>
      </c>
      <c r="C401" s="98" t="s">
        <v>350</v>
      </c>
      <c r="D401" s="98" t="s">
        <v>564</v>
      </c>
      <c r="E401" s="188" t="s">
        <v>665</v>
      </c>
      <c r="F401" s="114">
        <v>120000</v>
      </c>
      <c r="G401" s="114">
        <v>75000</v>
      </c>
      <c r="H401" s="101">
        <f>F401-G401</f>
        <v>45000</v>
      </c>
      <c r="I401" s="101">
        <v>50000</v>
      </c>
    </row>
    <row r="402" spans="1:9">
      <c r="A402" s="98" t="s">
        <v>337</v>
      </c>
      <c r="B402" s="98" t="s">
        <v>350</v>
      </c>
      <c r="C402" s="98" t="s">
        <v>415</v>
      </c>
      <c r="D402" s="98" t="s">
        <v>565</v>
      </c>
      <c r="E402" s="188" t="s">
        <v>163</v>
      </c>
      <c r="F402" s="114">
        <v>40000</v>
      </c>
      <c r="G402" s="114">
        <v>19826.524000000001</v>
      </c>
      <c r="H402" s="101">
        <f>F402-G402</f>
        <v>20173.475999999999</v>
      </c>
      <c r="I402" s="101">
        <v>28151.798999999999</v>
      </c>
    </row>
    <row r="403" spans="1:9">
      <c r="A403" s="98" t="s">
        <v>337</v>
      </c>
      <c r="B403" s="98" t="s">
        <v>350</v>
      </c>
      <c r="C403" s="98" t="s">
        <v>492</v>
      </c>
      <c r="D403" s="98" t="s">
        <v>564</v>
      </c>
      <c r="E403" s="188" t="s">
        <v>665</v>
      </c>
      <c r="F403" s="114">
        <v>1813000</v>
      </c>
      <c r="G403" s="114">
        <v>1663360.8</v>
      </c>
      <c r="H403" s="101">
        <f>F403-G403</f>
        <v>149639.19999999995</v>
      </c>
      <c r="I403" s="101">
        <v>1545671</v>
      </c>
    </row>
    <row r="404" spans="1:9">
      <c r="A404" s="242" t="s">
        <v>28</v>
      </c>
      <c r="B404" s="242"/>
      <c r="C404" s="242"/>
      <c r="D404" s="242"/>
      <c r="E404" s="242"/>
      <c r="F404" s="151">
        <f>SUM(F5:F403)</f>
        <v>3329194000</v>
      </c>
      <c r="G404" s="151">
        <f>SUM(G5:G403)</f>
        <v>3342993116.2650018</v>
      </c>
      <c r="H404" s="189">
        <f>SUM(H5:H403)</f>
        <v>-13799116.265000002</v>
      </c>
      <c r="I404" s="151">
        <f>SUM(I5:I403)</f>
        <v>3182364125.4640002</v>
      </c>
    </row>
    <row r="405" spans="1:9">
      <c r="H405" s="101"/>
    </row>
    <row r="406" spans="1:9">
      <c r="F406" s="186"/>
      <c r="G406" s="186"/>
      <c r="H406" s="186"/>
      <c r="I406" s="186"/>
    </row>
    <row r="408" spans="1:9">
      <c r="F408" s="186"/>
      <c r="G408" s="186"/>
      <c r="H408" s="186"/>
      <c r="I408" s="186"/>
    </row>
  </sheetData>
  <mergeCells count="6">
    <mergeCell ref="A404:E404"/>
    <mergeCell ref="A1:I1"/>
    <mergeCell ref="A3:D3"/>
    <mergeCell ref="E3:E4"/>
    <mergeCell ref="F3:H3"/>
    <mergeCell ref="I3:I4"/>
  </mergeCells>
  <phoneticPr fontId="17" type="noConversion"/>
  <pageMargins left="0.18" right="0.17" top="0.88541666666666696" bottom="0.5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8"/>
  <sheetViews>
    <sheetView showWhiteSpace="0" view="pageBreakPreview" zoomScaleNormal="100" zoomScaleSheetLayoutView="100" zoomScalePageLayoutView="80" workbookViewId="0">
      <selection activeCell="E17" sqref="E17"/>
    </sheetView>
  </sheetViews>
  <sheetFormatPr defaultRowHeight="12.75"/>
  <cols>
    <col min="1" max="1" width="74.85546875" bestFit="1" customWidth="1"/>
    <col min="2" max="3" width="15.7109375" bestFit="1" customWidth="1"/>
    <col min="4" max="4" width="6.85546875" bestFit="1" customWidth="1"/>
    <col min="5" max="5" width="15.7109375" bestFit="1" customWidth="1"/>
  </cols>
  <sheetData>
    <row r="1" spans="1:5" ht="21.75" customHeight="1">
      <c r="A1" s="220" t="s">
        <v>1219</v>
      </c>
      <c r="B1" s="221"/>
      <c r="C1" s="221"/>
      <c r="D1" s="231"/>
      <c r="E1" s="231"/>
    </row>
    <row r="2" spans="1:5" ht="15" customHeight="1">
      <c r="A2" s="9"/>
      <c r="B2" s="9"/>
      <c r="C2" s="9"/>
      <c r="D2" s="9"/>
      <c r="E2" s="44" t="s">
        <v>50</v>
      </c>
    </row>
    <row r="3" spans="1:5" ht="55.5" customHeight="1">
      <c r="A3" s="72" t="s">
        <v>667</v>
      </c>
      <c r="B3" s="89" t="s">
        <v>668</v>
      </c>
      <c r="C3" s="89" t="s">
        <v>669</v>
      </c>
      <c r="D3" s="89" t="s">
        <v>69</v>
      </c>
      <c r="E3" s="89" t="s">
        <v>982</v>
      </c>
    </row>
    <row r="4" spans="1:5" ht="25.5" customHeight="1">
      <c r="A4" s="154" t="s">
        <v>681</v>
      </c>
      <c r="B4" s="109">
        <v>146649194</v>
      </c>
      <c r="C4" s="109">
        <v>141979376</v>
      </c>
      <c r="D4" s="110">
        <v>96.815653824868619</v>
      </c>
      <c r="E4" s="109">
        <v>138163385</v>
      </c>
    </row>
    <row r="5" spans="1:5" ht="25.5" customHeight="1">
      <c r="A5" s="96" t="s">
        <v>967</v>
      </c>
      <c r="B5" s="109">
        <v>19814186</v>
      </c>
      <c r="C5" s="109">
        <v>17811226</v>
      </c>
      <c r="D5" s="110">
        <v>89.891282942433264</v>
      </c>
      <c r="E5" s="109">
        <v>14724585</v>
      </c>
    </row>
    <row r="6" spans="1:5" ht="25.5" customHeight="1">
      <c r="A6" s="155" t="s">
        <v>968</v>
      </c>
      <c r="B6" s="109">
        <v>128000000</v>
      </c>
      <c r="C6" s="109">
        <v>109397760</v>
      </c>
      <c r="D6" s="110">
        <v>85.466999999999999</v>
      </c>
      <c r="E6" s="109">
        <v>109174680</v>
      </c>
    </row>
    <row r="7" spans="1:5" ht="25.5" customHeight="1">
      <c r="A7" s="154" t="s">
        <v>670</v>
      </c>
      <c r="B7" s="109">
        <v>36342567</v>
      </c>
      <c r="C7" s="109">
        <v>36342567</v>
      </c>
      <c r="D7" s="110">
        <v>100</v>
      </c>
      <c r="E7" s="109">
        <v>34272800</v>
      </c>
    </row>
    <row r="8" spans="1:5" ht="25.5" customHeight="1">
      <c r="A8" s="154" t="s">
        <v>736</v>
      </c>
      <c r="B8" s="109">
        <v>19000000</v>
      </c>
      <c r="C8" s="109">
        <v>18129573</v>
      </c>
      <c r="D8" s="110">
        <v>95.418805263157893</v>
      </c>
      <c r="E8" s="109">
        <v>17978224</v>
      </c>
    </row>
    <row r="9" spans="1:5" ht="25.5" customHeight="1">
      <c r="A9" s="154" t="s">
        <v>907</v>
      </c>
      <c r="B9" s="109">
        <v>800000</v>
      </c>
      <c r="C9" s="109">
        <v>0</v>
      </c>
      <c r="D9" s="110">
        <v>0</v>
      </c>
      <c r="E9" s="109">
        <v>13185</v>
      </c>
    </row>
    <row r="10" spans="1:5" ht="25.5" customHeight="1">
      <c r="A10" s="155" t="s">
        <v>908</v>
      </c>
      <c r="B10" s="109">
        <v>18605400</v>
      </c>
      <c r="C10" s="109">
        <v>18605400</v>
      </c>
      <c r="D10" s="110">
        <v>100</v>
      </c>
      <c r="E10" s="109">
        <v>19359481</v>
      </c>
    </row>
    <row r="11" spans="1:5" ht="25.5" customHeight="1">
      <c r="A11" s="154" t="s">
        <v>714</v>
      </c>
      <c r="B11" s="109">
        <v>21500000</v>
      </c>
      <c r="C11" s="109">
        <v>19178000</v>
      </c>
      <c r="D11" s="110">
        <v>89.2</v>
      </c>
      <c r="E11" s="109">
        <v>17700000</v>
      </c>
    </row>
    <row r="12" spans="1:5" ht="25.5" customHeight="1">
      <c r="A12" s="96" t="s">
        <v>969</v>
      </c>
      <c r="B12" s="109">
        <v>132000000</v>
      </c>
      <c r="C12" s="109">
        <v>125856949</v>
      </c>
      <c r="D12" s="110">
        <v>95.346173484848478</v>
      </c>
      <c r="E12" s="109">
        <v>116404639</v>
      </c>
    </row>
    <row r="13" spans="1:5" ht="25.5" customHeight="1">
      <c r="A13" s="154" t="s">
        <v>966</v>
      </c>
      <c r="B13" s="109">
        <v>61000000</v>
      </c>
      <c r="C13" s="109">
        <v>59758600</v>
      </c>
      <c r="D13" s="110">
        <v>97.964918032786883</v>
      </c>
      <c r="E13" s="109">
        <v>56904400</v>
      </c>
    </row>
    <row r="14" spans="1:5" ht="25.5" customHeight="1">
      <c r="A14" s="154" t="s">
        <v>899</v>
      </c>
      <c r="B14" s="109">
        <v>2656000</v>
      </c>
      <c r="C14" s="109">
        <v>1009658</v>
      </c>
      <c r="D14" s="110">
        <v>38.014231927710846</v>
      </c>
      <c r="E14" s="109">
        <v>458849</v>
      </c>
    </row>
    <row r="15" spans="1:5" ht="25.5" customHeight="1">
      <c r="A15" s="154" t="s">
        <v>818</v>
      </c>
      <c r="B15" s="109">
        <v>602535627</v>
      </c>
      <c r="C15" s="109">
        <v>618600301</v>
      </c>
      <c r="D15" s="110">
        <v>102.66617827728881</v>
      </c>
      <c r="E15" s="109">
        <v>479218130</v>
      </c>
    </row>
    <row r="16" spans="1:5" ht="25.5" customHeight="1">
      <c r="A16" s="154" t="s">
        <v>671</v>
      </c>
      <c r="B16" s="109">
        <v>19395070</v>
      </c>
      <c r="C16" s="109">
        <v>17702772</v>
      </c>
      <c r="D16" s="110">
        <v>91.274597101222113</v>
      </c>
      <c r="E16" s="109">
        <v>16197219</v>
      </c>
    </row>
    <row r="17" spans="1:5" ht="21" customHeight="1">
      <c r="A17" s="121" t="s">
        <v>28</v>
      </c>
      <c r="B17" s="152">
        <f>SUM(B4:B16)</f>
        <v>1208298044</v>
      </c>
      <c r="C17" s="152">
        <f>SUM(C4:C16)</f>
        <v>1184372182</v>
      </c>
      <c r="D17" s="153">
        <f>C17/B17*100</f>
        <v>98.019870832464903</v>
      </c>
      <c r="E17" s="152">
        <f>SUM(E4:E16)</f>
        <v>1020569577</v>
      </c>
    </row>
    <row r="18" spans="1:5">
      <c r="A18" s="9"/>
      <c r="B18" s="9"/>
      <c r="C18" s="9"/>
      <c r="D18" s="9"/>
      <c r="E18" s="9"/>
    </row>
  </sheetData>
  <mergeCells count="1">
    <mergeCell ref="A1:E1"/>
  </mergeCells>
  <hyperlinks>
    <hyperlink ref="A8" r:id="rId1" display="https://www.google.com.bh/url?q=http://www.sio.gov.bh/&amp;sa=U&amp;ei=_c6BU5-aAYWo0QWvpIH4Cg&amp;ved=0CB8QFjAA&amp;usg=AFQjCNG3tZdDOSRAwyjqgAtZAL0Ql2FcrQ" xr:uid="{00000000-0004-0000-0A00-000000000000}"/>
  </hyperlinks>
  <pageMargins left="0.7" right="0.7" top="0.859375" bottom="0.75" header="0.25" footer="0.3"/>
  <pageSetup paperSize="9" orientation="landscape" horizontalDpi="300" verticalDpi="300" r:id="rId2"/>
  <headerFooter>
    <oddHeader xml:space="preserve">&amp;R&amp;"Times New Roman,Regular"Kingdom of Bahrain
Consolidated Final Account
For The Year Ended 31 December 2018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8"/>
  <sheetViews>
    <sheetView showWhiteSpace="0" view="pageBreakPreview" topLeftCell="A14" zoomScaleNormal="100" zoomScaleSheetLayoutView="100" workbookViewId="0">
      <selection activeCell="E38" sqref="E38"/>
    </sheetView>
  </sheetViews>
  <sheetFormatPr defaultRowHeight="21.75" customHeight="1"/>
  <cols>
    <col min="1" max="1" width="47.28515625" style="9" customWidth="1"/>
    <col min="2" max="3" width="16.7109375" style="34" customWidth="1"/>
    <col min="4" max="4" width="16.7109375" style="59" customWidth="1"/>
    <col min="5" max="5" width="16.7109375" style="34" customWidth="1"/>
    <col min="6" max="16384" width="9.140625" style="9"/>
  </cols>
  <sheetData>
    <row r="1" spans="1:5" s="57" customFormat="1" ht="26.25" customHeight="1">
      <c r="A1" s="220" t="s">
        <v>1220</v>
      </c>
      <c r="B1" s="245"/>
      <c r="C1" s="245"/>
      <c r="D1" s="245"/>
      <c r="E1" s="245"/>
    </row>
    <row r="2" spans="1:5" ht="17.25" customHeight="1">
      <c r="A2" s="55"/>
      <c r="B2" s="55"/>
      <c r="C2" s="55"/>
      <c r="D2" s="55"/>
      <c r="E2" s="56" t="s">
        <v>50</v>
      </c>
    </row>
    <row r="3" spans="1:5" s="58" customFormat="1" ht="32.25" customHeight="1">
      <c r="A3" s="72" t="s">
        <v>66</v>
      </c>
      <c r="B3" s="72" t="s">
        <v>27</v>
      </c>
      <c r="C3" s="72" t="s">
        <v>49</v>
      </c>
      <c r="D3" s="73" t="s">
        <v>69</v>
      </c>
      <c r="E3" s="73" t="s">
        <v>982</v>
      </c>
    </row>
    <row r="4" spans="1:5" s="58" customFormat="1" ht="32.25" customHeight="1">
      <c r="A4" s="5" t="s">
        <v>885</v>
      </c>
      <c r="B4" s="205">
        <v>0</v>
      </c>
      <c r="C4" s="205">
        <v>0</v>
      </c>
      <c r="D4" s="205">
        <v>0</v>
      </c>
      <c r="E4" s="205">
        <v>1015500</v>
      </c>
    </row>
    <row r="5" spans="1:5" s="58" customFormat="1" ht="24.75" customHeight="1">
      <c r="A5" s="5" t="s">
        <v>40</v>
      </c>
      <c r="B5" s="205">
        <v>13552449</v>
      </c>
      <c r="C5" s="205">
        <v>13552449</v>
      </c>
      <c r="D5" s="205">
        <v>100</v>
      </c>
      <c r="E5" s="205">
        <v>18133497</v>
      </c>
    </row>
    <row r="6" spans="1:5" s="58" customFormat="1" ht="24.75" customHeight="1">
      <c r="A6" s="5" t="s">
        <v>42</v>
      </c>
      <c r="B6" s="205">
        <v>4105500</v>
      </c>
      <c r="C6" s="205">
        <v>2273757</v>
      </c>
      <c r="D6" s="205">
        <v>55.38319327731093</v>
      </c>
      <c r="E6" s="205">
        <v>4250381</v>
      </c>
    </row>
    <row r="7" spans="1:5" s="42" customFormat="1" ht="21.75" customHeight="1">
      <c r="A7" s="5" t="s">
        <v>909</v>
      </c>
      <c r="B7" s="205">
        <v>684100</v>
      </c>
      <c r="C7" s="205">
        <v>311463</v>
      </c>
      <c r="D7" s="205">
        <v>45.528870048238559</v>
      </c>
      <c r="E7" s="205">
        <v>1254459</v>
      </c>
    </row>
    <row r="8" spans="1:5" s="42" customFormat="1" ht="21.75" customHeight="1">
      <c r="A8" s="5" t="s">
        <v>53</v>
      </c>
      <c r="B8" s="205">
        <v>6998200</v>
      </c>
      <c r="C8" s="205">
        <v>3144581</v>
      </c>
      <c r="D8" s="205">
        <v>44.934140207481924</v>
      </c>
      <c r="E8" s="205">
        <v>3736798</v>
      </c>
    </row>
    <row r="9" spans="1:5" s="42" customFormat="1" ht="21.75" customHeight="1">
      <c r="A9" s="5" t="s">
        <v>44</v>
      </c>
      <c r="B9" s="205">
        <v>9542400</v>
      </c>
      <c r="C9" s="205">
        <v>2801683</v>
      </c>
      <c r="D9" s="205">
        <v>29.360360077129442</v>
      </c>
      <c r="E9" s="205">
        <v>4949889</v>
      </c>
    </row>
    <row r="10" spans="1:5" s="42" customFormat="1" ht="21.75" customHeight="1">
      <c r="A10" s="5" t="s">
        <v>889</v>
      </c>
      <c r="B10" s="205">
        <v>6713268</v>
      </c>
      <c r="C10" s="205">
        <v>6713268</v>
      </c>
      <c r="D10" s="205">
        <v>100</v>
      </c>
      <c r="E10" s="205">
        <v>6374719</v>
      </c>
    </row>
    <row r="11" spans="1:5" s="42" customFormat="1" ht="21.75" customHeight="1">
      <c r="A11" s="5" t="s">
        <v>1186</v>
      </c>
      <c r="B11" s="205">
        <v>5865600</v>
      </c>
      <c r="C11" s="205">
        <v>2841470</v>
      </c>
      <c r="D11" s="205">
        <v>48.44295553737043</v>
      </c>
      <c r="E11" s="205">
        <v>2960788</v>
      </c>
    </row>
    <row r="12" spans="1:5" s="42" customFormat="1" ht="21.75" customHeight="1">
      <c r="A12" s="5" t="s">
        <v>1221</v>
      </c>
      <c r="B12" s="205">
        <v>600000</v>
      </c>
      <c r="C12" s="205">
        <v>81479</v>
      </c>
      <c r="D12" s="205">
        <v>13.579833333333333</v>
      </c>
      <c r="E12" s="205">
        <v>103791</v>
      </c>
    </row>
    <row r="13" spans="1:5" s="42" customFormat="1" ht="21.75" customHeight="1">
      <c r="A13" s="5" t="s">
        <v>880</v>
      </c>
      <c r="B13" s="205">
        <v>6201900</v>
      </c>
      <c r="C13" s="205">
        <v>2948853</v>
      </c>
      <c r="D13" s="205">
        <v>47.547574130508394</v>
      </c>
      <c r="E13" s="205">
        <v>4228139</v>
      </c>
    </row>
    <row r="14" spans="1:5" s="42" customFormat="1" ht="21.75" customHeight="1">
      <c r="A14" s="5" t="s">
        <v>384</v>
      </c>
      <c r="B14" s="205">
        <v>104393700</v>
      </c>
      <c r="C14" s="205">
        <v>101689025</v>
      </c>
      <c r="D14" s="205">
        <v>97.409158790233505</v>
      </c>
      <c r="E14" s="205">
        <v>110086323</v>
      </c>
    </row>
    <row r="15" spans="1:5" s="42" customFormat="1" ht="21.75" customHeight="1">
      <c r="A15" s="5" t="s">
        <v>734</v>
      </c>
      <c r="B15" s="205">
        <v>6000000</v>
      </c>
      <c r="C15" s="205">
        <v>6000000</v>
      </c>
      <c r="D15" s="205">
        <v>100</v>
      </c>
      <c r="E15" s="205">
        <v>3000000</v>
      </c>
    </row>
    <row r="16" spans="1:5" s="42" customFormat="1" ht="21.75" customHeight="1">
      <c r="A16" s="5" t="s">
        <v>886</v>
      </c>
      <c r="B16" s="205">
        <v>60000</v>
      </c>
      <c r="C16" s="205">
        <v>60000</v>
      </c>
      <c r="D16" s="205">
        <v>100</v>
      </c>
      <c r="E16" s="205">
        <v>60000</v>
      </c>
    </row>
    <row r="17" spans="1:5" s="42" customFormat="1" ht="21.75" customHeight="1">
      <c r="A17" s="5" t="s">
        <v>723</v>
      </c>
      <c r="B17" s="205">
        <v>750000</v>
      </c>
      <c r="C17" s="205">
        <v>186325</v>
      </c>
      <c r="D17" s="205">
        <v>24.843333333333334</v>
      </c>
      <c r="E17" s="205">
        <v>249986</v>
      </c>
    </row>
    <row r="18" spans="1:5" s="42" customFormat="1" ht="21.75" customHeight="1">
      <c r="A18" s="5" t="s">
        <v>910</v>
      </c>
      <c r="B18" s="205">
        <v>72393088</v>
      </c>
      <c r="C18" s="205">
        <v>58938198</v>
      </c>
      <c r="D18" s="205">
        <v>81.414123403604492</v>
      </c>
      <c r="E18" s="205">
        <v>57663189</v>
      </c>
    </row>
    <row r="19" spans="1:5" s="42" customFormat="1" ht="21.75" customHeight="1">
      <c r="A19" s="5" t="s">
        <v>862</v>
      </c>
      <c r="B19" s="205">
        <v>5289700</v>
      </c>
      <c r="C19" s="205">
        <v>3243025</v>
      </c>
      <c r="D19" s="205">
        <v>61.308297256933287</v>
      </c>
      <c r="E19" s="205">
        <v>2770452</v>
      </c>
    </row>
    <row r="20" spans="1:5" s="42" customFormat="1" ht="21.75" customHeight="1">
      <c r="A20" s="5" t="s">
        <v>68</v>
      </c>
      <c r="B20" s="205">
        <v>3000000</v>
      </c>
      <c r="C20" s="205">
        <v>644616</v>
      </c>
      <c r="D20" s="205">
        <v>21.487200000000001</v>
      </c>
      <c r="E20" s="205">
        <v>2999671</v>
      </c>
    </row>
    <row r="21" spans="1:5" s="42" customFormat="1" ht="21.75" customHeight="1">
      <c r="A21" s="5" t="s">
        <v>1211</v>
      </c>
      <c r="B21" s="205">
        <v>1280000</v>
      </c>
      <c r="C21" s="205">
        <v>985470</v>
      </c>
      <c r="D21" s="205">
        <v>76.989843749999991</v>
      </c>
      <c r="E21" s="205">
        <v>0</v>
      </c>
    </row>
    <row r="22" spans="1:5" s="42" customFormat="1" ht="21.75" customHeight="1">
      <c r="A22" s="5" t="s">
        <v>890</v>
      </c>
      <c r="B22" s="205">
        <v>244200</v>
      </c>
      <c r="C22" s="205">
        <v>194012</v>
      </c>
      <c r="D22" s="205">
        <v>79.447993447993454</v>
      </c>
      <c r="E22" s="205">
        <v>318096</v>
      </c>
    </row>
    <row r="23" spans="1:5" s="42" customFormat="1" ht="21.75" customHeight="1">
      <c r="A23" s="5" t="s">
        <v>23</v>
      </c>
      <c r="B23" s="205">
        <v>104275804</v>
      </c>
      <c r="C23" s="205">
        <v>84804777</v>
      </c>
      <c r="D23" s="205">
        <v>81.327377729928614</v>
      </c>
      <c r="E23" s="205">
        <v>94705291</v>
      </c>
    </row>
    <row r="24" spans="1:5" s="42" customFormat="1" ht="21.75" customHeight="1">
      <c r="A24" s="5" t="s">
        <v>1187</v>
      </c>
      <c r="B24" s="205">
        <v>7982600</v>
      </c>
      <c r="C24" s="205">
        <v>4665400</v>
      </c>
      <c r="D24" s="205">
        <v>58.444617042066497</v>
      </c>
      <c r="E24" s="205">
        <v>5597657</v>
      </c>
    </row>
    <row r="25" spans="1:5" s="42" customFormat="1" ht="21.75" customHeight="1">
      <c r="A25" s="5" t="s">
        <v>879</v>
      </c>
      <c r="B25" s="205">
        <v>12473500</v>
      </c>
      <c r="C25" s="205">
        <v>12998449</v>
      </c>
      <c r="D25" s="205">
        <v>104.20851404978555</v>
      </c>
      <c r="E25" s="205">
        <v>8872225</v>
      </c>
    </row>
    <row r="26" spans="1:5" s="42" customFormat="1" ht="21.75" customHeight="1">
      <c r="A26" s="5" t="s">
        <v>866</v>
      </c>
      <c r="B26" s="205">
        <v>3008712</v>
      </c>
      <c r="C26" s="205">
        <v>3008712</v>
      </c>
      <c r="D26" s="205">
        <v>100</v>
      </c>
      <c r="E26" s="205">
        <v>1587652</v>
      </c>
    </row>
    <row r="27" spans="1:5" s="42" customFormat="1" ht="21.75" customHeight="1">
      <c r="A27" s="5" t="s">
        <v>984</v>
      </c>
      <c r="B27" s="205">
        <v>27000</v>
      </c>
      <c r="C27" s="205">
        <v>0</v>
      </c>
      <c r="D27" s="205">
        <v>0</v>
      </c>
      <c r="E27" s="205">
        <v>0</v>
      </c>
    </row>
    <row r="28" spans="1:5" s="42" customFormat="1" ht="21.75" customHeight="1">
      <c r="A28" s="5" t="s">
        <v>47</v>
      </c>
      <c r="B28" s="205">
        <v>300000</v>
      </c>
      <c r="C28" s="205">
        <v>221123</v>
      </c>
      <c r="D28" s="205">
        <v>73.707666666666668</v>
      </c>
      <c r="E28" s="205">
        <v>273688</v>
      </c>
    </row>
    <row r="29" spans="1:5" s="42" customFormat="1" ht="21.75" customHeight="1">
      <c r="A29" s="5" t="s">
        <v>1218</v>
      </c>
      <c r="B29" s="205">
        <v>5836000</v>
      </c>
      <c r="C29" s="205">
        <v>4231818</v>
      </c>
      <c r="D29" s="205">
        <v>72.512302947224129</v>
      </c>
      <c r="E29" s="205">
        <v>3590338</v>
      </c>
    </row>
    <row r="30" spans="1:5" s="42" customFormat="1" ht="21.75" customHeight="1">
      <c r="A30" s="5" t="s">
        <v>735</v>
      </c>
      <c r="B30" s="205">
        <v>200000</v>
      </c>
      <c r="C30" s="205">
        <v>152352</v>
      </c>
      <c r="D30" s="205">
        <v>76.176000000000002</v>
      </c>
      <c r="E30" s="205">
        <v>72275</v>
      </c>
    </row>
    <row r="31" spans="1:5" s="42" customFormat="1" ht="21.75" customHeight="1">
      <c r="A31" s="5" t="s">
        <v>911</v>
      </c>
      <c r="B31" s="205">
        <v>785000</v>
      </c>
      <c r="C31" s="205">
        <v>395387</v>
      </c>
      <c r="D31" s="205">
        <v>50.367770700636939</v>
      </c>
      <c r="E31" s="205">
        <v>451224</v>
      </c>
    </row>
    <row r="32" spans="1:5" s="42" customFormat="1" ht="21.75" customHeight="1">
      <c r="A32" s="5" t="s">
        <v>52</v>
      </c>
      <c r="B32" s="205">
        <v>2517176</v>
      </c>
      <c r="C32" s="205">
        <v>2046876</v>
      </c>
      <c r="D32" s="205">
        <v>81.316364052414286</v>
      </c>
      <c r="E32" s="205">
        <v>663531</v>
      </c>
    </row>
    <row r="33" spans="1:5" s="42" customFormat="1" ht="21.75" customHeight="1">
      <c r="A33" s="5" t="s">
        <v>1197</v>
      </c>
      <c r="B33" s="205">
        <v>1800000</v>
      </c>
      <c r="C33" s="205">
        <v>1212375</v>
      </c>
      <c r="D33" s="205">
        <v>67.354166666666671</v>
      </c>
      <c r="E33" s="205">
        <v>1142854</v>
      </c>
    </row>
    <row r="34" spans="1:5" s="42" customFormat="1" ht="21.75" customHeight="1">
      <c r="A34" s="5" t="s">
        <v>170</v>
      </c>
      <c r="B34" s="205">
        <v>1680053</v>
      </c>
      <c r="C34" s="205">
        <v>1680053</v>
      </c>
      <c r="D34" s="205">
        <v>100</v>
      </c>
      <c r="E34" s="205">
        <v>1399295</v>
      </c>
    </row>
    <row r="35" spans="1:5" s="42" customFormat="1" ht="21.75" customHeight="1">
      <c r="A35" s="5" t="s">
        <v>1222</v>
      </c>
      <c r="B35" s="205">
        <v>4000000</v>
      </c>
      <c r="C35" s="205">
        <v>4000000</v>
      </c>
      <c r="D35" s="205">
        <v>100</v>
      </c>
      <c r="E35" s="205">
        <v>12000000</v>
      </c>
    </row>
    <row r="36" spans="1:5" s="42" customFormat="1" ht="21.75" customHeight="1">
      <c r="A36" s="5" t="s">
        <v>1213</v>
      </c>
      <c r="B36" s="205">
        <v>1840050</v>
      </c>
      <c r="C36" s="205">
        <v>1119316</v>
      </c>
      <c r="D36" s="205">
        <v>60.830738295155015</v>
      </c>
      <c r="E36" s="205">
        <v>0</v>
      </c>
    </row>
    <row r="37" spans="1:5" s="42" customFormat="1" ht="21.75" customHeight="1">
      <c r="A37" s="5" t="s">
        <v>1215</v>
      </c>
      <c r="B37" s="205">
        <v>600000</v>
      </c>
      <c r="C37" s="205">
        <v>187046</v>
      </c>
      <c r="D37" s="205">
        <v>31.174333333333333</v>
      </c>
      <c r="E37" s="205">
        <v>0</v>
      </c>
    </row>
    <row r="38" spans="1:5" s="42" customFormat="1" ht="26.25" customHeight="1">
      <c r="A38" s="121" t="s">
        <v>28</v>
      </c>
      <c r="B38" s="156">
        <f>SUM(B4:B37)</f>
        <v>395000000</v>
      </c>
      <c r="C38" s="156">
        <f>SUM(C4:C37)</f>
        <v>327333358</v>
      </c>
      <c r="D38" s="156">
        <f>C38/B38*100</f>
        <v>82.869204556962032</v>
      </c>
      <c r="E38" s="156">
        <f>SUM(E4:E37)</f>
        <v>354511708</v>
      </c>
    </row>
  </sheetData>
  <mergeCells count="1">
    <mergeCell ref="A1:E1"/>
  </mergeCells>
  <phoneticPr fontId="0" type="noConversion"/>
  <pageMargins left="0.3" right="0.19" top="0.75" bottom="0.97" header="0.25" footer="0.49"/>
  <pageSetup paperSize="9" scale="85" firstPageNumber="28" orientation="portrait" useFirstPageNumber="1" horizontalDpi="300" verticalDpi="300" r:id="rId1"/>
  <headerFooter>
    <oddHeader>&amp;R&amp;"Times New Roman,Regular"Kingdom of Bahrain
Consolidated Final Account
For The Year Ended 31 December 2018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7"/>
  <sheetViews>
    <sheetView showWhiteSpace="0" view="pageBreakPreview" zoomScaleNormal="100" zoomScaleSheetLayoutView="100" workbookViewId="0">
      <selection activeCell="A36" sqref="A36"/>
    </sheetView>
  </sheetViews>
  <sheetFormatPr defaultRowHeight="12.75"/>
  <cols>
    <col min="1" max="1" width="50" style="9" customWidth="1"/>
    <col min="2" max="2" width="17.5703125" style="9" bestFit="1" customWidth="1"/>
    <col min="3" max="3" width="19.5703125" style="9" customWidth="1"/>
    <col min="4" max="16384" width="9.140625" style="9"/>
  </cols>
  <sheetData>
    <row r="1" spans="1:3" ht="22.5" customHeight="1">
      <c r="A1" s="250" t="s">
        <v>685</v>
      </c>
      <c r="B1" s="251"/>
      <c r="C1" s="94"/>
    </row>
    <row r="2" spans="1:3" ht="13.5" customHeight="1">
      <c r="A2" s="94"/>
      <c r="B2" s="94"/>
      <c r="C2" s="252" t="s">
        <v>50</v>
      </c>
    </row>
    <row r="3" spans="1:3" ht="21" customHeight="1">
      <c r="A3" s="72" t="s">
        <v>4</v>
      </c>
      <c r="B3" s="72">
        <f>C3+1</f>
        <v>2018</v>
      </c>
      <c r="C3" s="72">
        <v>2017</v>
      </c>
    </row>
    <row r="4" spans="1:3" ht="4.5" customHeight="1">
      <c r="A4" s="280"/>
      <c r="B4" s="280"/>
      <c r="C4" s="280"/>
    </row>
    <row r="5" spans="1:3" ht="20.25" customHeight="1">
      <c r="A5" s="253" t="s">
        <v>1380</v>
      </c>
      <c r="B5" s="29"/>
      <c r="C5" s="254"/>
    </row>
    <row r="6" spans="1:3" ht="20.25" customHeight="1">
      <c r="A6" s="255" t="s">
        <v>676</v>
      </c>
      <c r="B6" s="30"/>
      <c r="C6" s="30"/>
    </row>
    <row r="7" spans="1:3" ht="20.25" customHeight="1">
      <c r="A7" s="256" t="s">
        <v>12</v>
      </c>
      <c r="B7" s="159">
        <v>2288340052</v>
      </c>
      <c r="C7" s="159">
        <v>1609403857</v>
      </c>
    </row>
    <row r="8" spans="1:3" ht="20.25" customHeight="1">
      <c r="A8" s="256" t="s">
        <v>13</v>
      </c>
      <c r="B8" s="159">
        <v>293260466</v>
      </c>
      <c r="C8" s="159">
        <v>286037743</v>
      </c>
    </row>
    <row r="9" spans="1:3" ht="20.25" customHeight="1">
      <c r="A9" s="256" t="s">
        <v>678</v>
      </c>
      <c r="B9" s="159">
        <v>86289536</v>
      </c>
      <c r="C9" s="159">
        <v>81561731</v>
      </c>
    </row>
    <row r="10" spans="1:3" ht="20.25" customHeight="1">
      <c r="A10" s="256" t="s">
        <v>15</v>
      </c>
      <c r="B10" s="160">
        <v>0</v>
      </c>
      <c r="C10" s="159">
        <v>28134290</v>
      </c>
    </row>
    <row r="11" spans="1:3" ht="20.25" customHeight="1">
      <c r="A11" s="256" t="s">
        <v>17</v>
      </c>
      <c r="B11" s="159">
        <v>32008866</v>
      </c>
      <c r="C11" s="159">
        <v>46599986</v>
      </c>
    </row>
    <row r="12" spans="1:3" ht="20.25" customHeight="1">
      <c r="A12" s="256" t="s">
        <v>713</v>
      </c>
      <c r="B12" s="159">
        <v>91835048</v>
      </c>
      <c r="C12" s="159">
        <v>91310985</v>
      </c>
    </row>
    <row r="13" spans="1:3" ht="20.25" customHeight="1">
      <c r="A13" s="257" t="s">
        <v>28</v>
      </c>
      <c r="B13" s="161">
        <f>SUM(B7:B12)</f>
        <v>2791733968</v>
      </c>
      <c r="C13" s="161">
        <f>SUM(C7:C12)</f>
        <v>2143048592</v>
      </c>
    </row>
    <row r="14" spans="1:3" ht="20.25" customHeight="1">
      <c r="A14" s="258" t="s">
        <v>675</v>
      </c>
      <c r="B14" s="31"/>
      <c r="C14" s="31"/>
    </row>
    <row r="15" spans="1:3" ht="20.25" customHeight="1">
      <c r="A15" s="256" t="s">
        <v>18</v>
      </c>
      <c r="B15" s="159">
        <v>-1368947228</v>
      </c>
      <c r="C15" s="159">
        <v>-1354203936</v>
      </c>
    </row>
    <row r="16" spans="1:3" ht="20.25" customHeight="1">
      <c r="A16" s="256" t="s">
        <v>19</v>
      </c>
      <c r="B16" s="159">
        <v>-201557299</v>
      </c>
      <c r="C16" s="159">
        <v>-200318107</v>
      </c>
    </row>
    <row r="17" spans="1:3" ht="20.25" customHeight="1">
      <c r="A17" s="256" t="s">
        <v>20</v>
      </c>
      <c r="B17" s="159">
        <v>-88899534</v>
      </c>
      <c r="C17" s="159">
        <v>-66789019</v>
      </c>
    </row>
    <row r="18" spans="1:3" ht="20.25" customHeight="1">
      <c r="A18" s="256" t="s">
        <v>22</v>
      </c>
      <c r="B18" s="159">
        <v>-54803525</v>
      </c>
      <c r="C18" s="159">
        <v>-61160294</v>
      </c>
    </row>
    <row r="19" spans="1:3" ht="20.25" customHeight="1">
      <c r="A19" s="256" t="s">
        <v>23</v>
      </c>
      <c r="B19" s="159">
        <v>-524395722</v>
      </c>
      <c r="C19" s="159">
        <v>-577191173</v>
      </c>
    </row>
    <row r="20" spans="1:3" ht="20.25" customHeight="1">
      <c r="A20" s="256" t="s">
        <v>724</v>
      </c>
      <c r="B20" s="159">
        <v>-902803809</v>
      </c>
      <c r="C20" s="159">
        <v>-744302444</v>
      </c>
    </row>
    <row r="21" spans="1:3" ht="20.25" customHeight="1">
      <c r="A21" s="256" t="s">
        <v>687</v>
      </c>
      <c r="B21" s="159">
        <v>-129120182</v>
      </c>
      <c r="C21" s="159">
        <v>-173683373</v>
      </c>
    </row>
    <row r="22" spans="1:3" ht="20.25" customHeight="1">
      <c r="A22" s="256" t="s">
        <v>912</v>
      </c>
      <c r="B22" s="159">
        <v>-59558579</v>
      </c>
      <c r="C22" s="159">
        <v>-52558863</v>
      </c>
    </row>
    <row r="23" spans="1:3" ht="20.25" customHeight="1">
      <c r="A23" s="257" t="s">
        <v>28</v>
      </c>
      <c r="B23" s="161">
        <f>SUM(B15:B22)</f>
        <v>-3330085878</v>
      </c>
      <c r="C23" s="161">
        <f>SUM(C15:C22)</f>
        <v>-3230207209</v>
      </c>
    </row>
    <row r="24" spans="1:3" ht="20.25" customHeight="1">
      <c r="A24" s="157" t="s">
        <v>1381</v>
      </c>
      <c r="B24" s="76">
        <f>B13+B23</f>
        <v>-538351910</v>
      </c>
      <c r="C24" s="76">
        <f>C13+C23</f>
        <v>-1087158617</v>
      </c>
    </row>
    <row r="25" spans="1:3" ht="20.25" customHeight="1">
      <c r="A25" s="256"/>
      <c r="B25" s="256"/>
      <c r="C25" s="256"/>
    </row>
    <row r="26" spans="1:3" ht="20.25" customHeight="1">
      <c r="A26" s="253" t="s">
        <v>1382</v>
      </c>
      <c r="B26" s="77"/>
      <c r="C26" s="77"/>
    </row>
    <row r="27" spans="1:3" ht="20.25" customHeight="1">
      <c r="A27" s="256" t="s">
        <v>24</v>
      </c>
      <c r="B27" s="159">
        <v>-304639509</v>
      </c>
      <c r="C27" s="159">
        <v>-379942504</v>
      </c>
    </row>
    <row r="28" spans="1:3" ht="20.25" customHeight="1">
      <c r="A28" s="256" t="s">
        <v>677</v>
      </c>
      <c r="B28" s="159">
        <v>-24425813</v>
      </c>
      <c r="C28" s="159">
        <v>-30427714</v>
      </c>
    </row>
    <row r="29" spans="1:3" ht="20.25" customHeight="1">
      <c r="A29" s="256" t="s">
        <v>35</v>
      </c>
      <c r="B29" s="159">
        <v>69913578</v>
      </c>
      <c r="C29" s="159">
        <v>108731917</v>
      </c>
    </row>
    <row r="30" spans="1:3" ht="20.25" customHeight="1">
      <c r="A30" s="256" t="s">
        <v>672</v>
      </c>
      <c r="B30" s="159">
        <v>270169</v>
      </c>
      <c r="C30" s="159">
        <v>289132</v>
      </c>
    </row>
    <row r="31" spans="1:3" ht="20.25" customHeight="1">
      <c r="A31" s="157" t="s">
        <v>1383</v>
      </c>
      <c r="B31" s="76">
        <f>SUM(B27:B30)</f>
        <v>-258881575</v>
      </c>
      <c r="C31" s="76">
        <f>SUM(C27:C30)</f>
        <v>-301349169</v>
      </c>
    </row>
    <row r="32" spans="1:3" ht="20.25" customHeight="1">
      <c r="A32" s="256"/>
      <c r="B32" s="256"/>
      <c r="C32" s="256"/>
    </row>
    <row r="33" spans="1:3" ht="20.25" customHeight="1">
      <c r="A33" s="253" t="s">
        <v>1384</v>
      </c>
      <c r="B33" s="78"/>
      <c r="C33" s="78"/>
    </row>
    <row r="34" spans="1:3" ht="20.25" customHeight="1">
      <c r="A34" s="259" t="s">
        <v>673</v>
      </c>
      <c r="B34" s="196">
        <v>7412656081</v>
      </c>
      <c r="C34" s="196">
        <v>7299693834</v>
      </c>
    </row>
    <row r="35" spans="1:3" ht="20.25" customHeight="1">
      <c r="A35" s="259" t="s">
        <v>683</v>
      </c>
      <c r="B35" s="196">
        <v>-5701416835</v>
      </c>
      <c r="C35" s="196">
        <v>-5439288182</v>
      </c>
    </row>
    <row r="36" spans="1:3" ht="20.25" customHeight="1">
      <c r="A36" s="158" t="s">
        <v>1385</v>
      </c>
      <c r="B36" s="90">
        <f>SUM(B34:B35)</f>
        <v>1711239246</v>
      </c>
      <c r="C36" s="90">
        <f>SUM(C34:C35)</f>
        <v>1860405652</v>
      </c>
    </row>
    <row r="37" spans="1:3" ht="20.25" customHeight="1">
      <c r="A37" s="157" t="s">
        <v>674</v>
      </c>
      <c r="B37" s="76">
        <f>B24+B31+B36</f>
        <v>914005761</v>
      </c>
      <c r="C37" s="76">
        <f>C24+C31+C36</f>
        <v>471897866</v>
      </c>
    </row>
  </sheetData>
  <mergeCells count="1">
    <mergeCell ref="A1:B1"/>
  </mergeCells>
  <pageMargins left="0.7" right="0.7" top="0.86458333333333304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2018
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3"/>
  <sheetViews>
    <sheetView showWhiteSpace="0" view="pageBreakPreview" zoomScaleNormal="100" zoomScaleSheetLayoutView="100" workbookViewId="0">
      <selection activeCell="C13" sqref="C13"/>
    </sheetView>
  </sheetViews>
  <sheetFormatPr defaultRowHeight="12.75"/>
  <cols>
    <col min="1" max="1" width="11.28515625" style="10" customWidth="1"/>
    <col min="2" max="2" width="35.28515625" style="9" customWidth="1"/>
    <col min="3" max="3" width="17.5703125" style="9" bestFit="1" customWidth="1"/>
    <col min="4" max="4" width="21.140625" style="9" customWidth="1"/>
    <col min="5" max="16384" width="9.140625" style="9"/>
  </cols>
  <sheetData>
    <row r="1" spans="1:4" ht="21.75" customHeight="1">
      <c r="A1" s="220" t="s">
        <v>686</v>
      </c>
      <c r="B1" s="221"/>
      <c r="C1" s="221"/>
    </row>
    <row r="2" spans="1:4" ht="14.25" customHeight="1">
      <c r="A2" s="17"/>
      <c r="B2" s="18"/>
      <c r="C2" s="18"/>
      <c r="D2" s="56" t="s">
        <v>50</v>
      </c>
    </row>
    <row r="3" spans="1:4" ht="35.25" customHeight="1">
      <c r="A3" s="79" t="s">
        <v>3</v>
      </c>
      <c r="B3" s="79" t="s">
        <v>4</v>
      </c>
      <c r="C3" s="80">
        <f>D3+1</f>
        <v>2018</v>
      </c>
      <c r="D3" s="81">
        <v>2017</v>
      </c>
    </row>
    <row r="4" spans="1:4" ht="30.75" customHeight="1">
      <c r="A4" s="19">
        <v>1</v>
      </c>
      <c r="B4" s="281" t="s">
        <v>18</v>
      </c>
      <c r="C4" s="282">
        <v>3008228</v>
      </c>
      <c r="D4" s="282">
        <v>1770242</v>
      </c>
    </row>
    <row r="5" spans="1:4" ht="30.75" customHeight="1">
      <c r="A5" s="19">
        <v>2</v>
      </c>
      <c r="B5" s="281" t="s">
        <v>19</v>
      </c>
      <c r="C5" s="282">
        <v>13144276</v>
      </c>
      <c r="D5" s="282">
        <v>13175848</v>
      </c>
    </row>
    <row r="6" spans="1:4" ht="30.75" customHeight="1">
      <c r="A6" s="19">
        <v>3</v>
      </c>
      <c r="B6" s="281" t="s">
        <v>20</v>
      </c>
      <c r="C6" s="282">
        <v>830013</v>
      </c>
      <c r="D6" s="282">
        <v>775534</v>
      </c>
    </row>
    <row r="7" spans="1:4" ht="30.75" customHeight="1">
      <c r="A7" s="19">
        <v>4</v>
      </c>
      <c r="B7" s="281" t="s">
        <v>21</v>
      </c>
      <c r="C7" s="282">
        <v>634253</v>
      </c>
      <c r="D7" s="282">
        <v>626257</v>
      </c>
    </row>
    <row r="8" spans="1:4" ht="30.75" customHeight="1">
      <c r="A8" s="19">
        <v>5</v>
      </c>
      <c r="B8" s="281" t="s">
        <v>22</v>
      </c>
      <c r="C8" s="282">
        <v>701595</v>
      </c>
      <c r="D8" s="282">
        <v>574897</v>
      </c>
    </row>
    <row r="9" spans="1:4" ht="30.75" customHeight="1">
      <c r="A9" s="19">
        <v>6</v>
      </c>
      <c r="B9" s="281" t="s">
        <v>23</v>
      </c>
      <c r="C9" s="282">
        <v>9751482</v>
      </c>
      <c r="D9" s="282">
        <v>17688812</v>
      </c>
    </row>
    <row r="10" spans="1:4" ht="30.75" customHeight="1">
      <c r="A10" s="19">
        <v>7</v>
      </c>
      <c r="B10" s="281" t="s">
        <v>726</v>
      </c>
      <c r="C10" s="282">
        <v>10035585</v>
      </c>
      <c r="D10" s="282">
        <v>11599097</v>
      </c>
    </row>
    <row r="11" spans="1:4" ht="30.75" customHeight="1">
      <c r="A11" s="19">
        <v>8</v>
      </c>
      <c r="B11" s="281" t="s">
        <v>24</v>
      </c>
      <c r="C11" s="282">
        <v>46275397</v>
      </c>
      <c r="D11" s="282">
        <v>48494404</v>
      </c>
    </row>
    <row r="12" spans="1:4" ht="30.75" customHeight="1">
      <c r="A12" s="19" t="s">
        <v>171</v>
      </c>
      <c r="B12" s="281" t="s">
        <v>864</v>
      </c>
      <c r="C12" s="282">
        <v>16219821</v>
      </c>
      <c r="D12" s="282">
        <v>19350252</v>
      </c>
    </row>
    <row r="13" spans="1:4" ht="20.25" customHeight="1">
      <c r="A13" s="247" t="s">
        <v>28</v>
      </c>
      <c r="B13" s="247"/>
      <c r="C13" s="164">
        <f>SUM(C4:C12)</f>
        <v>100600650</v>
      </c>
      <c r="D13" s="164">
        <f>SUM(D4:D12)</f>
        <v>114055343</v>
      </c>
    </row>
    <row r="14" spans="1:4" ht="25.5" customHeight="1">
      <c r="A14" s="9"/>
      <c r="B14" s="23"/>
    </row>
    <row r="15" spans="1:4">
      <c r="A15" s="246"/>
      <c r="B15" s="246"/>
      <c r="C15" s="246"/>
    </row>
    <row r="16" spans="1:4">
      <c r="A16" s="246"/>
      <c r="B16" s="246"/>
      <c r="C16" s="246"/>
    </row>
    <row r="17" spans="1:3">
      <c r="A17" s="246"/>
      <c r="B17" s="246"/>
      <c r="C17" s="246"/>
    </row>
    <row r="18" spans="1:3" ht="2.25" customHeight="1">
      <c r="A18" s="246"/>
      <c r="B18" s="246"/>
      <c r="C18" s="246"/>
    </row>
    <row r="19" spans="1:3" hidden="1">
      <c r="A19" s="246"/>
      <c r="B19" s="246"/>
      <c r="C19" s="246"/>
    </row>
    <row r="20" spans="1:3" ht="7.5" hidden="1" customHeight="1">
      <c r="A20" s="246"/>
      <c r="B20" s="246"/>
      <c r="C20" s="246"/>
    </row>
    <row r="21" spans="1:3" ht="0.75" hidden="1" customHeight="1">
      <c r="A21" s="246"/>
      <c r="B21" s="246"/>
      <c r="C21" s="246"/>
    </row>
    <row r="22" spans="1:3" hidden="1">
      <c r="A22" s="246"/>
      <c r="B22" s="246"/>
      <c r="C22" s="246"/>
    </row>
    <row r="23" spans="1:3" ht="3" customHeight="1">
      <c r="A23" s="246"/>
      <c r="B23" s="246"/>
      <c r="C23" s="246"/>
    </row>
  </sheetData>
  <mergeCells count="3">
    <mergeCell ref="A1:C1"/>
    <mergeCell ref="A15:C23"/>
    <mergeCell ref="A13:B13"/>
  </mergeCells>
  <phoneticPr fontId="17" type="noConversion"/>
  <pageMargins left="0.7" right="0.7" top="0.82291666666666696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4"/>
  <sheetViews>
    <sheetView showWhiteSpace="0" view="pageBreakPreview" zoomScaleNormal="100" zoomScaleSheetLayoutView="100" workbookViewId="0">
      <selection activeCell="D13" sqref="D13"/>
    </sheetView>
  </sheetViews>
  <sheetFormatPr defaultRowHeight="12.75"/>
  <cols>
    <col min="1" max="1" width="11.85546875" style="10" bestFit="1" customWidth="1"/>
    <col min="2" max="2" width="39.7109375" style="9" customWidth="1"/>
    <col min="3" max="4" width="17.5703125" style="9" bestFit="1" customWidth="1"/>
    <col min="5" max="16384" width="9.140625" style="9"/>
  </cols>
  <sheetData>
    <row r="1" spans="1:4" ht="22.5" customHeight="1">
      <c r="A1" s="220" t="s">
        <v>684</v>
      </c>
      <c r="B1" s="221"/>
      <c r="C1" s="221"/>
    </row>
    <row r="2" spans="1:4" ht="14.25" customHeight="1">
      <c r="A2" s="17"/>
      <c r="B2" s="18"/>
      <c r="C2" s="18"/>
      <c r="D2" s="56" t="s">
        <v>50</v>
      </c>
    </row>
    <row r="3" spans="1:4" ht="35.25" customHeight="1">
      <c r="A3" s="79" t="s">
        <v>3</v>
      </c>
      <c r="B3" s="79" t="s">
        <v>4</v>
      </c>
      <c r="C3" s="283">
        <f>D3+1</f>
        <v>2018</v>
      </c>
      <c r="D3" s="284">
        <v>2017</v>
      </c>
    </row>
    <row r="4" spans="1:4" ht="30.75" customHeight="1">
      <c r="A4" s="19">
        <v>1</v>
      </c>
      <c r="B4" s="20" t="s">
        <v>18</v>
      </c>
      <c r="C4" s="285">
        <v>7052685</v>
      </c>
      <c r="D4" s="285">
        <v>2517720</v>
      </c>
    </row>
    <row r="5" spans="1:4" ht="30.75" customHeight="1">
      <c r="A5" s="19">
        <v>2</v>
      </c>
      <c r="B5" s="20" t="s">
        <v>19</v>
      </c>
      <c r="C5" s="285">
        <v>34957373</v>
      </c>
      <c r="D5" s="285">
        <v>29482161</v>
      </c>
    </row>
    <row r="6" spans="1:4" ht="30.75" customHeight="1">
      <c r="A6" s="19">
        <v>3</v>
      </c>
      <c r="B6" s="20" t="s">
        <v>20</v>
      </c>
      <c r="C6" s="285">
        <v>3371344</v>
      </c>
      <c r="D6" s="285">
        <v>4889089</v>
      </c>
    </row>
    <row r="7" spans="1:4" ht="30.75" customHeight="1">
      <c r="A7" s="19">
        <v>4</v>
      </c>
      <c r="B7" s="20" t="s">
        <v>21</v>
      </c>
      <c r="C7" s="285">
        <v>1105822</v>
      </c>
      <c r="D7" s="285">
        <v>1049906</v>
      </c>
    </row>
    <row r="8" spans="1:4" ht="30.75" customHeight="1">
      <c r="A8" s="19">
        <v>5</v>
      </c>
      <c r="B8" s="20" t="s">
        <v>22</v>
      </c>
      <c r="C8" s="285">
        <v>4088634</v>
      </c>
      <c r="D8" s="285">
        <v>3820848</v>
      </c>
    </row>
    <row r="9" spans="1:4" ht="30.75" customHeight="1">
      <c r="A9" s="19">
        <v>6</v>
      </c>
      <c r="B9" s="20" t="s">
        <v>23</v>
      </c>
      <c r="C9" s="285">
        <v>7953765</v>
      </c>
      <c r="D9" s="285">
        <v>3811892</v>
      </c>
    </row>
    <row r="10" spans="1:4" ht="30.75" customHeight="1">
      <c r="A10" s="19">
        <v>7</v>
      </c>
      <c r="B10" s="20" t="s">
        <v>726</v>
      </c>
      <c r="C10" s="285">
        <v>4285622</v>
      </c>
      <c r="D10" s="285">
        <v>2638820</v>
      </c>
    </row>
    <row r="11" spans="1:4" ht="30.75" customHeight="1">
      <c r="A11" s="19">
        <v>8</v>
      </c>
      <c r="B11" s="20" t="s">
        <v>24</v>
      </c>
      <c r="C11" s="285">
        <v>94113275</v>
      </c>
      <c r="D11" s="285">
        <v>71615900</v>
      </c>
    </row>
    <row r="12" spans="1:4" ht="30.75" customHeight="1">
      <c r="A12" s="19" t="s">
        <v>171</v>
      </c>
      <c r="B12" s="20" t="s">
        <v>864</v>
      </c>
      <c r="C12" s="285">
        <v>0</v>
      </c>
      <c r="D12" s="285">
        <v>510492</v>
      </c>
    </row>
    <row r="13" spans="1:4" ht="20.25" customHeight="1">
      <c r="A13" s="247" t="s">
        <v>28</v>
      </c>
      <c r="B13" s="247"/>
      <c r="C13" s="163">
        <f>SUM(C4:C12)</f>
        <v>156928520</v>
      </c>
      <c r="D13" s="163">
        <f>SUM(D4:D12)</f>
        <v>120336828</v>
      </c>
    </row>
    <row r="14" spans="1:4" ht="63.75" customHeight="1">
      <c r="A14" s="21"/>
      <c r="C14" s="22"/>
    </row>
    <row r="15" spans="1:4" ht="25.5" customHeight="1">
      <c r="A15" s="9"/>
      <c r="B15" s="23"/>
    </row>
    <row r="16" spans="1:4">
      <c r="A16" s="246"/>
      <c r="B16" s="246"/>
      <c r="C16" s="246"/>
    </row>
    <row r="17" spans="1:3">
      <c r="A17" s="246"/>
      <c r="B17" s="246"/>
      <c r="C17" s="246"/>
    </row>
    <row r="18" spans="1:3">
      <c r="A18" s="246"/>
      <c r="B18" s="246"/>
      <c r="C18" s="246"/>
    </row>
    <row r="19" spans="1:3" ht="2.25" customHeight="1">
      <c r="A19" s="246"/>
      <c r="B19" s="246"/>
      <c r="C19" s="246"/>
    </row>
    <row r="20" spans="1:3" hidden="1">
      <c r="A20" s="246"/>
      <c r="B20" s="246"/>
      <c r="C20" s="246"/>
    </row>
    <row r="21" spans="1:3" ht="7.5" hidden="1" customHeight="1">
      <c r="A21" s="246"/>
      <c r="B21" s="246"/>
      <c r="C21" s="246"/>
    </row>
    <row r="22" spans="1:3" ht="0.75" hidden="1" customHeight="1">
      <c r="A22" s="246"/>
      <c r="B22" s="246"/>
      <c r="C22" s="246"/>
    </row>
    <row r="23" spans="1:3" hidden="1">
      <c r="A23" s="246"/>
      <c r="B23" s="246"/>
      <c r="C23" s="246"/>
    </row>
    <row r="24" spans="1:3" ht="3" customHeight="1">
      <c r="A24" s="246"/>
      <c r="B24" s="246"/>
      <c r="C24" s="246"/>
    </row>
  </sheetData>
  <mergeCells count="3">
    <mergeCell ref="A1:C1"/>
    <mergeCell ref="A13:B13"/>
    <mergeCell ref="A16:C24"/>
  </mergeCells>
  <phoneticPr fontId="17" type="noConversion"/>
  <pageMargins left="0.7" right="0.7" top="0.83333333333333304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2018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3"/>
  <sheetViews>
    <sheetView view="pageBreakPreview" zoomScaleNormal="100" zoomScaleSheetLayoutView="100" workbookViewId="0">
      <selection activeCell="B4" sqref="B4"/>
    </sheetView>
  </sheetViews>
  <sheetFormatPr defaultRowHeight="12.75"/>
  <cols>
    <col min="1" max="1" width="11.85546875" style="10" bestFit="1" customWidth="1"/>
    <col min="2" max="2" width="39.140625" style="9" customWidth="1"/>
    <col min="3" max="3" width="19.7109375" style="9" bestFit="1" customWidth="1"/>
    <col min="4" max="4" width="17.5703125" style="9" bestFit="1" customWidth="1"/>
    <col min="5" max="16384" width="9.140625" style="9"/>
  </cols>
  <sheetData>
    <row r="1" spans="1:4" ht="21.75" customHeight="1">
      <c r="A1" s="220" t="s">
        <v>727</v>
      </c>
      <c r="B1" s="221"/>
      <c r="C1" s="221"/>
    </row>
    <row r="2" spans="1:4" ht="14.25" customHeight="1">
      <c r="A2" s="17"/>
      <c r="B2" s="18"/>
      <c r="C2" s="18"/>
      <c r="D2" s="56" t="s">
        <v>50</v>
      </c>
    </row>
    <row r="3" spans="1:4" ht="35.25" customHeight="1">
      <c r="A3" s="79" t="s">
        <v>3</v>
      </c>
      <c r="B3" s="79" t="s">
        <v>4</v>
      </c>
      <c r="C3" s="80">
        <f>D3+1</f>
        <v>2018</v>
      </c>
      <c r="D3" s="81">
        <v>2017</v>
      </c>
    </row>
    <row r="4" spans="1:4" ht="30.75" customHeight="1">
      <c r="A4" s="19">
        <v>1</v>
      </c>
      <c r="B4" s="281" t="s">
        <v>18</v>
      </c>
      <c r="C4" s="286">
        <v>4142852</v>
      </c>
      <c r="D4" s="286">
        <v>744961</v>
      </c>
    </row>
    <row r="5" spans="1:4" ht="30.75" customHeight="1">
      <c r="A5" s="19">
        <v>2</v>
      </c>
      <c r="B5" s="281" t="s">
        <v>19</v>
      </c>
      <c r="C5" s="286">
        <v>9150834</v>
      </c>
      <c r="D5" s="286">
        <v>1895368</v>
      </c>
    </row>
    <row r="6" spans="1:4" ht="30.75" customHeight="1">
      <c r="A6" s="19">
        <v>3</v>
      </c>
      <c r="B6" s="281" t="s">
        <v>20</v>
      </c>
      <c r="C6" s="286">
        <v>992024</v>
      </c>
      <c r="D6" s="286">
        <v>1295699</v>
      </c>
    </row>
    <row r="7" spans="1:4" ht="30.75" customHeight="1">
      <c r="A7" s="19">
        <v>4</v>
      </c>
      <c r="B7" s="281" t="s">
        <v>21</v>
      </c>
      <c r="C7" s="286">
        <v>302000</v>
      </c>
      <c r="D7" s="286">
        <v>386372</v>
      </c>
    </row>
    <row r="8" spans="1:4" ht="30.75" customHeight="1">
      <c r="A8" s="19">
        <v>5</v>
      </c>
      <c r="B8" s="281" t="s">
        <v>22</v>
      </c>
      <c r="C8" s="286">
        <v>861095</v>
      </c>
      <c r="D8" s="286">
        <v>691813</v>
      </c>
    </row>
    <row r="9" spans="1:4" ht="30.75" customHeight="1">
      <c r="A9" s="19">
        <v>6</v>
      </c>
      <c r="B9" s="281" t="s">
        <v>23</v>
      </c>
      <c r="C9" s="286">
        <v>295684</v>
      </c>
      <c r="D9" s="286">
        <v>26499</v>
      </c>
    </row>
    <row r="10" spans="1:4" ht="30.75" customHeight="1">
      <c r="A10" s="19">
        <v>7</v>
      </c>
      <c r="B10" s="281" t="s">
        <v>726</v>
      </c>
      <c r="C10" s="286">
        <v>1157861</v>
      </c>
      <c r="D10" s="286">
        <v>27567</v>
      </c>
    </row>
    <row r="11" spans="1:4" ht="30.75" customHeight="1">
      <c r="A11" s="19">
        <v>8</v>
      </c>
      <c r="B11" s="281" t="s">
        <v>24</v>
      </c>
      <c r="C11" s="286">
        <v>57075335</v>
      </c>
      <c r="D11" s="286">
        <v>55360548</v>
      </c>
    </row>
    <row r="12" spans="1:4" ht="20.25" customHeight="1">
      <c r="A12" s="247" t="s">
        <v>28</v>
      </c>
      <c r="B12" s="247"/>
      <c r="C12" s="163">
        <f>SUM(C4:C11)</f>
        <v>73977685</v>
      </c>
      <c r="D12" s="163">
        <f>SUM(D4:D11)</f>
        <v>60428827</v>
      </c>
    </row>
    <row r="13" spans="1:4" ht="63.75" customHeight="1">
      <c r="A13" s="21"/>
      <c r="C13" s="22"/>
    </row>
    <row r="14" spans="1:4" ht="25.5" customHeight="1">
      <c r="A14" s="9"/>
      <c r="B14" s="23"/>
    </row>
    <row r="15" spans="1:4">
      <c r="A15" s="246"/>
      <c r="B15" s="246"/>
      <c r="C15" s="246"/>
    </row>
    <row r="16" spans="1:4">
      <c r="A16" s="246"/>
      <c r="B16" s="246"/>
      <c r="C16" s="246"/>
    </row>
    <row r="17" spans="1:3">
      <c r="A17" s="246"/>
      <c r="B17" s="246"/>
      <c r="C17" s="246"/>
    </row>
    <row r="18" spans="1:3" ht="2.25" customHeight="1">
      <c r="A18" s="246"/>
      <c r="B18" s="246"/>
      <c r="C18" s="246"/>
    </row>
    <row r="19" spans="1:3" hidden="1">
      <c r="A19" s="246"/>
      <c r="B19" s="246"/>
      <c r="C19" s="246"/>
    </row>
    <row r="20" spans="1:3" ht="7.5" hidden="1" customHeight="1">
      <c r="A20" s="246"/>
      <c r="B20" s="246"/>
      <c r="C20" s="246"/>
    </row>
    <row r="21" spans="1:3" ht="0.75" hidden="1" customHeight="1">
      <c r="A21" s="246"/>
      <c r="B21" s="246"/>
      <c r="C21" s="246"/>
    </row>
    <row r="22" spans="1:3" hidden="1">
      <c r="A22" s="246"/>
      <c r="B22" s="246"/>
      <c r="C22" s="246"/>
    </row>
    <row r="23" spans="1:3" ht="3" customHeight="1">
      <c r="A23" s="246"/>
      <c r="B23" s="246"/>
      <c r="C23" s="246"/>
    </row>
  </sheetData>
  <mergeCells count="3">
    <mergeCell ref="A1:C1"/>
    <mergeCell ref="A12:B12"/>
    <mergeCell ref="A15:C23"/>
  </mergeCells>
  <phoneticPr fontId="17" type="noConversion"/>
  <pageMargins left="0.7" right="0.7" top="0.83333333333333337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2018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6"/>
  <sheetViews>
    <sheetView showWhiteSpace="0" view="pageBreakPreview" zoomScaleNormal="100" zoomScaleSheetLayoutView="100" zoomScalePageLayoutView="130" workbookViewId="0">
      <selection activeCell="B16" sqref="B16"/>
    </sheetView>
  </sheetViews>
  <sheetFormatPr defaultRowHeight="12.75"/>
  <cols>
    <col min="1" max="1" width="43.7109375" style="9" bestFit="1" customWidth="1"/>
    <col min="2" max="4" width="16.140625" style="9" customWidth="1"/>
    <col min="5" max="5" width="12.7109375" style="9" bestFit="1" customWidth="1"/>
    <col min="6" max="6" width="16.140625" style="9" customWidth="1"/>
    <col min="7" max="16384" width="9.140625" style="9"/>
  </cols>
  <sheetData>
    <row r="1" spans="1:6" ht="21.75" customHeight="1">
      <c r="A1" s="220" t="s">
        <v>728</v>
      </c>
      <c r="B1" s="248"/>
      <c r="C1" s="248"/>
      <c r="D1" s="248"/>
      <c r="E1" s="248"/>
      <c r="F1" s="248"/>
    </row>
    <row r="2" spans="1:6" ht="14.25" customHeight="1">
      <c r="A2" s="249" t="s">
        <v>167</v>
      </c>
      <c r="B2" s="249"/>
      <c r="C2" s="249"/>
      <c r="D2" s="249"/>
      <c r="E2" s="249"/>
      <c r="F2" s="249"/>
    </row>
    <row r="3" spans="1:6" ht="39" customHeight="1">
      <c r="A3" s="74" t="s">
        <v>29</v>
      </c>
      <c r="B3" s="74" t="s">
        <v>5</v>
      </c>
      <c r="C3" s="74" t="s">
        <v>6</v>
      </c>
      <c r="D3" s="74" t="s">
        <v>7</v>
      </c>
      <c r="E3" s="74" t="s">
        <v>82</v>
      </c>
      <c r="F3" s="74" t="s">
        <v>8</v>
      </c>
    </row>
    <row r="4" spans="1:6" ht="27.75" customHeight="1">
      <c r="A4" s="5" t="s">
        <v>374</v>
      </c>
      <c r="B4" s="287">
        <v>2060000</v>
      </c>
      <c r="C4" s="287">
        <v>4420000</v>
      </c>
      <c r="D4" s="287">
        <v>-4370000</v>
      </c>
      <c r="E4" s="287">
        <v>50000</v>
      </c>
      <c r="F4" s="287">
        <v>2110000</v>
      </c>
    </row>
    <row r="5" spans="1:6" ht="27.75" customHeight="1">
      <c r="A5" s="5" t="s">
        <v>375</v>
      </c>
      <c r="B5" s="287">
        <v>129000</v>
      </c>
      <c r="C5" s="287">
        <v>516000</v>
      </c>
      <c r="D5" s="287">
        <v>-516000</v>
      </c>
      <c r="E5" s="288">
        <v>0</v>
      </c>
      <c r="F5" s="287">
        <v>129000</v>
      </c>
    </row>
    <row r="6" spans="1:6" ht="27.75" customHeight="1">
      <c r="A6" s="5" t="s">
        <v>376</v>
      </c>
      <c r="B6" s="287">
        <v>831000</v>
      </c>
      <c r="C6" s="287">
        <v>412000</v>
      </c>
      <c r="D6" s="287">
        <v>-412000</v>
      </c>
      <c r="E6" s="287">
        <v>0</v>
      </c>
      <c r="F6" s="287">
        <v>831000</v>
      </c>
    </row>
    <row r="7" spans="1:6" ht="27.75" hidden="1" customHeight="1">
      <c r="A7" s="5" t="s">
        <v>378</v>
      </c>
      <c r="B7" s="287">
        <v>0</v>
      </c>
      <c r="C7" s="288">
        <v>0</v>
      </c>
      <c r="D7" s="287">
        <v>0</v>
      </c>
      <c r="E7" s="287">
        <v>0</v>
      </c>
      <c r="F7" s="288">
        <v>0</v>
      </c>
    </row>
    <row r="8" spans="1:6" ht="27.75" customHeight="1">
      <c r="A8" s="5" t="s">
        <v>377</v>
      </c>
      <c r="B8" s="287">
        <v>1970000</v>
      </c>
      <c r="C8" s="287">
        <v>450000</v>
      </c>
      <c r="D8" s="287">
        <v>-100000</v>
      </c>
      <c r="E8" s="287">
        <v>350000</v>
      </c>
      <c r="F8" s="287">
        <v>2320000</v>
      </c>
    </row>
    <row r="9" spans="1:6" ht="27.75" customHeight="1">
      <c r="A9" s="91" t="s">
        <v>9</v>
      </c>
      <c r="B9" s="162">
        <f>SUM(B4:B8)</f>
        <v>4990000</v>
      </c>
      <c r="C9" s="162">
        <f>SUM(C4:C8)</f>
        <v>5798000</v>
      </c>
      <c r="D9" s="162">
        <f>SUM(D4:D8)</f>
        <v>-5398000</v>
      </c>
      <c r="E9" s="162">
        <f>SUM(E4:E8)</f>
        <v>400000</v>
      </c>
      <c r="F9" s="162">
        <f>SUM(F4:F8)</f>
        <v>5390000</v>
      </c>
    </row>
    <row r="10" spans="1:6" ht="6" customHeight="1">
      <c r="A10" s="6"/>
      <c r="B10" s="82"/>
      <c r="C10" s="82"/>
      <c r="D10" s="82"/>
      <c r="E10" s="82"/>
      <c r="F10" s="82"/>
    </row>
    <row r="11" spans="1:6" ht="27" customHeight="1">
      <c r="A11" s="5" t="s">
        <v>380</v>
      </c>
      <c r="B11" s="287">
        <v>1141160</v>
      </c>
      <c r="C11" s="288">
        <v>564000</v>
      </c>
      <c r="D11" s="288">
        <v>-282000</v>
      </c>
      <c r="E11" s="288">
        <v>282000</v>
      </c>
      <c r="F11" s="287">
        <v>1423160</v>
      </c>
    </row>
    <row r="12" spans="1:6" ht="27" customHeight="1">
      <c r="A12" s="5" t="s">
        <v>381</v>
      </c>
      <c r="B12" s="287">
        <v>4455600</v>
      </c>
      <c r="C12" s="287">
        <v>188000</v>
      </c>
      <c r="D12" s="288">
        <v>0</v>
      </c>
      <c r="E12" s="287">
        <v>188000</v>
      </c>
      <c r="F12" s="287">
        <v>4643600</v>
      </c>
    </row>
    <row r="13" spans="1:6" ht="30.75" customHeight="1">
      <c r="A13" s="5" t="s">
        <v>379</v>
      </c>
      <c r="B13" s="287">
        <v>144025</v>
      </c>
      <c r="C13" s="288">
        <v>862895</v>
      </c>
      <c r="D13" s="287">
        <v>-22582</v>
      </c>
      <c r="E13" s="287">
        <v>840313</v>
      </c>
      <c r="F13" s="287">
        <v>984338</v>
      </c>
    </row>
    <row r="14" spans="1:6" ht="30.75" customHeight="1">
      <c r="A14" s="91" t="s">
        <v>382</v>
      </c>
      <c r="B14" s="152">
        <f>SUM(B11:B13)</f>
        <v>5740785</v>
      </c>
      <c r="C14" s="152">
        <f>SUM(C11:C13)</f>
        <v>1614895</v>
      </c>
      <c r="D14" s="152">
        <f>SUM(D11:D13)</f>
        <v>-304582</v>
      </c>
      <c r="E14" s="152">
        <f>SUM(E11:E13)</f>
        <v>1310313</v>
      </c>
      <c r="F14" s="152">
        <f>SUM(F11:F13)</f>
        <v>7051098</v>
      </c>
    </row>
    <row r="15" spans="1:6" ht="6" customHeight="1">
      <c r="A15" s="5"/>
      <c r="B15" s="83"/>
      <c r="C15" s="83"/>
      <c r="D15" s="83"/>
      <c r="E15" s="83"/>
      <c r="F15" s="83"/>
    </row>
    <row r="16" spans="1:6" ht="24.75" customHeight="1">
      <c r="A16" s="91" t="s">
        <v>10</v>
      </c>
      <c r="B16" s="152">
        <f>SUM(B9+B14)</f>
        <v>10730785</v>
      </c>
      <c r="C16" s="152">
        <f>SUM(C9+C14)</f>
        <v>7412895</v>
      </c>
      <c r="D16" s="152">
        <f>SUM(D9+D14)</f>
        <v>-5702582</v>
      </c>
      <c r="E16" s="152">
        <f>SUM(E9+E14)</f>
        <v>1710313</v>
      </c>
      <c r="F16" s="152">
        <f>SUM(F9+F14)</f>
        <v>12441098</v>
      </c>
    </row>
  </sheetData>
  <mergeCells count="2">
    <mergeCell ref="A1:F1"/>
    <mergeCell ref="A2:F2"/>
  </mergeCells>
  <phoneticPr fontId="17" type="noConversion"/>
  <pageMargins left="0.63" right="0.75" top="1.0729166666666701" bottom="1" header="0.5" footer="0.5"/>
  <pageSetup orientation="landscape" horizontalDpi="300" verticalDpi="300" r:id="rId1"/>
  <headerFooter alignWithMargins="0">
    <oddHeader xml:space="preserve">&amp;R&amp;"Times New Roman,Regular"Kingdom of Bahrain
Consolidated Final Account
For The Year Ended 31 December 2018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"/>
  <sheetViews>
    <sheetView view="pageBreakPreview" zoomScaleNormal="100" zoomScaleSheetLayoutView="100" workbookViewId="0">
      <selection activeCell="B2" sqref="B2"/>
    </sheetView>
  </sheetViews>
  <sheetFormatPr defaultRowHeight="12.75"/>
  <cols>
    <col min="1" max="1" width="47.5703125" style="9" customWidth="1"/>
    <col min="2" max="3" width="21.5703125" style="9" customWidth="1"/>
    <col min="4" max="16384" width="9.140625" style="9"/>
  </cols>
  <sheetData>
    <row r="1" spans="1:6" ht="21.75" customHeight="1">
      <c r="A1" s="220" t="s">
        <v>730</v>
      </c>
      <c r="B1" s="221"/>
      <c r="C1" s="221"/>
    </row>
    <row r="2" spans="1:6" ht="14.25" customHeight="1">
      <c r="C2" s="14" t="s">
        <v>167</v>
      </c>
    </row>
    <row r="3" spans="1:6" ht="39.75" customHeight="1">
      <c r="A3" s="74" t="s">
        <v>29</v>
      </c>
      <c r="B3" s="84">
        <f>C3+1</f>
        <v>2018</v>
      </c>
      <c r="C3" s="84">
        <v>2017</v>
      </c>
    </row>
    <row r="4" spans="1:6" ht="29.25" customHeight="1">
      <c r="A4" s="289" t="s">
        <v>733</v>
      </c>
      <c r="B4" s="290">
        <v>125100</v>
      </c>
      <c r="C4" s="290">
        <v>125100</v>
      </c>
      <c r="E4" s="24"/>
      <c r="F4" s="24"/>
    </row>
    <row r="5" spans="1:6" ht="29.25" customHeight="1">
      <c r="A5" s="289" t="s">
        <v>732</v>
      </c>
      <c r="B5" s="290">
        <v>-64150</v>
      </c>
      <c r="C5" s="290">
        <v>-101222</v>
      </c>
      <c r="E5" s="25"/>
      <c r="F5" s="25"/>
    </row>
    <row r="6" spans="1:6" ht="21.75" customHeight="1">
      <c r="A6" s="165" t="s">
        <v>731</v>
      </c>
      <c r="B6" s="166">
        <f>SUM(B4:B5)</f>
        <v>60950</v>
      </c>
      <c r="C6" s="166">
        <f>SUM(C4:C5)</f>
        <v>23878</v>
      </c>
    </row>
  </sheetData>
  <mergeCells count="1">
    <mergeCell ref="A1:C1"/>
  </mergeCells>
  <phoneticPr fontId="17" type="noConversion"/>
  <pageMargins left="0.57999999999999996" right="0.75" top="0.82291666666666663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AED529-B943-4B4D-BB61-5434209C3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0E42A-9DB8-41FF-827D-F7F254512313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customXml/itemProps3.xml><?xml version="1.0" encoding="utf-8"?>
<ds:datastoreItem xmlns:ds="http://schemas.openxmlformats.org/officeDocument/2006/customXml" ds:itemID="{96EFB87B-16A2-4521-9D3F-B77B689C7E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Revenue Expenditure Statement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Amendments!Print_Area</vt:lpstr>
      <vt:lpstr>Encum!Print_Area</vt:lpstr>
      <vt:lpstr>'Rev &amp; Exp '!Print_Area</vt:lpstr>
      <vt:lpstr>'Rev Details'!Print_Area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  <vt:lpstr>Rev.!Print_Titles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Nawara Abdulelah AlMoalem</cp:lastModifiedBy>
  <cp:lastPrinted>2019-07-30T07:47:37Z</cp:lastPrinted>
  <dcterms:created xsi:type="dcterms:W3CDTF">2003-05-10T11:11:16Z</dcterms:created>
  <dcterms:modified xsi:type="dcterms:W3CDTF">2023-12-06T04:31:17Z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0x0101001EDFF2E1B68CE248BC61C48B2234E51B</vt:lpwstr>
  </property>
  <property fmtid="{D5CDD505-2E9C-101B-9397-08002B2CF9AE}" pid="3" name="Order">
    <vt:r8>237600</vt:r8>
  </property>
</Properties>
</file>