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mofbah.sharepoint.com/sites/FinancialSDD/AccountingSection/Shared Documents/Migrated L drive/OLD_ACCOUNTING SECTION_ARCHIVE/0-STAFF/Nawara/FA for Website/2016/"/>
    </mc:Choice>
  </mc:AlternateContent>
  <xr:revisionPtr revIDLastSave="21" documentId="11_4FA6AE6A501BBA0F7817680A7F0247D8099882C3" xr6:coauthVersionLast="47" xr6:coauthVersionMax="47" xr10:uidLastSave="{34DDEC1F-AA4D-4398-AA30-0800D9CE4CE9}"/>
  <bookViews>
    <workbookView xWindow="-120" yWindow="-120" windowWidth="29040" windowHeight="15840" tabRatio="1000" xr2:uid="{00000000-000D-0000-FFFF-FFFF00000000}"/>
  </bookViews>
  <sheets>
    <sheet name=" Revenue Expenditure Statement" sheetId="39" r:id="rId1"/>
    <sheet name="Oil Rev." sheetId="48" r:id="rId2"/>
    <sheet name="Rev &amp; Exp " sheetId="74" r:id="rId3"/>
    <sheet name="Rev." sheetId="26" r:id="rId4"/>
    <sheet name="Rev Details" sheetId="71" r:id="rId5"/>
    <sheet name="Budget" sheetId="41" r:id="rId6"/>
    <sheet name="Amendments" sheetId="72" r:id="rId7"/>
    <sheet name="Exp." sheetId="7" r:id="rId8"/>
    <sheet name="Exp. Detalis" sheetId="50" r:id="rId9"/>
    <sheet name="Tran. Budget Exp" sheetId="59" r:id="rId10"/>
    <sheet name="Projects" sheetId="46" r:id="rId11"/>
    <sheet name="CF" sheetId="60" r:id="rId12"/>
    <sheet name="Account Pay" sheetId="51" r:id="rId13"/>
    <sheet name="Accrued Exp" sheetId="56" r:id="rId14"/>
    <sheet name="Encum" sheetId="52" r:id="rId15"/>
    <sheet name="Financing" sheetId="53" r:id="rId16"/>
    <sheet name="Credits" sheetId="54" r:id="rId17"/>
  </sheets>
  <externalReferences>
    <externalReference r:id="rId18"/>
  </externalReferences>
  <definedNames>
    <definedName name="leer">'[1]تفصيل المصروفات (3)'!$A$2:$A$6</definedName>
    <definedName name="_xlnm.Print_Area" localSheetId="12">'Account Pay'!$A$1:$D$13</definedName>
    <definedName name="_xlnm.Print_Area" localSheetId="13">'Accrued Exp'!$A$1:$D$13</definedName>
    <definedName name="_xlnm.Print_Area" localSheetId="6">Amendments!$A$1:$G$119</definedName>
    <definedName name="_xlnm.Print_Area" localSheetId="14">Encum!$A$1:$D$12</definedName>
    <definedName name="_xlnm.Print_Area" localSheetId="2">'Rev &amp; Exp '!$A$1:$J$53</definedName>
    <definedName name="_xlnm.Print_Titles" localSheetId="6">Amendments!$3:$3</definedName>
    <definedName name="_xlnm.Print_Titles" localSheetId="7">Exp.!$3:$3</definedName>
    <definedName name="_xlnm.Print_Titles" localSheetId="8">'Exp. Detalis'!$3:$4</definedName>
    <definedName name="_xlnm.Print_Titles" localSheetId="2">'Rev &amp; Exp '!$3:$4</definedName>
    <definedName name="_xlnm.Print_Titles" localSheetId="4">'Rev Details'!$3:$4</definedName>
    <definedName name="_xlnm.Print_Titles" localSheetId="3">'Rev.'!$3:$3</definedName>
    <definedName name="المصروفات_حسب_الأبواب_والأقسام_والبنود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6" i="50" l="1"/>
  <c r="H7" i="50"/>
  <c r="H8" i="50"/>
  <c r="H9" i="50"/>
  <c r="H10" i="50"/>
  <c r="H11" i="50"/>
  <c r="H12" i="50"/>
  <c r="H13" i="50"/>
  <c r="H14" i="50"/>
  <c r="H15" i="50"/>
  <c r="H16" i="50"/>
  <c r="H17" i="50"/>
  <c r="H18" i="50"/>
  <c r="H19" i="50"/>
  <c r="H20" i="50"/>
  <c r="H21" i="50"/>
  <c r="H22" i="50"/>
  <c r="H23" i="50"/>
  <c r="H24" i="50"/>
  <c r="H25" i="50"/>
  <c r="H26" i="50"/>
  <c r="H27" i="50"/>
  <c r="H28" i="50"/>
  <c r="H29" i="50"/>
  <c r="H30" i="50"/>
  <c r="H31" i="50"/>
  <c r="H32" i="50"/>
  <c r="H33" i="50"/>
  <c r="H34" i="50"/>
  <c r="H35" i="50"/>
  <c r="H36" i="50"/>
  <c r="H37" i="50"/>
  <c r="H38" i="50"/>
  <c r="H39" i="50"/>
  <c r="H40" i="50"/>
  <c r="H41" i="50"/>
  <c r="H42" i="50"/>
  <c r="H43" i="50"/>
  <c r="H44" i="50"/>
  <c r="H45" i="50"/>
  <c r="H46" i="50"/>
  <c r="H47" i="50"/>
  <c r="H48" i="50"/>
  <c r="H49" i="50"/>
  <c r="H50" i="50"/>
  <c r="H51" i="50"/>
  <c r="H52" i="50"/>
  <c r="H53" i="50"/>
  <c r="H54" i="50"/>
  <c r="H55" i="50"/>
  <c r="H56" i="50"/>
  <c r="H57" i="50"/>
  <c r="H58" i="50"/>
  <c r="H59" i="50"/>
  <c r="H60" i="50"/>
  <c r="H61" i="50"/>
  <c r="H62" i="50"/>
  <c r="H63" i="50"/>
  <c r="H64" i="50"/>
  <c r="H65" i="50"/>
  <c r="H66" i="50"/>
  <c r="H67" i="50"/>
  <c r="H68" i="50"/>
  <c r="H69" i="50"/>
  <c r="H70" i="50"/>
  <c r="H71" i="50"/>
  <c r="H72" i="50"/>
  <c r="H73" i="50"/>
  <c r="H74" i="50"/>
  <c r="H75" i="50"/>
  <c r="H76" i="50"/>
  <c r="H77" i="50"/>
  <c r="H78" i="50"/>
  <c r="H79" i="50"/>
  <c r="H80" i="50"/>
  <c r="H81" i="50"/>
  <c r="H82" i="50"/>
  <c r="H83" i="50"/>
  <c r="H84" i="50"/>
  <c r="H85" i="50"/>
  <c r="H86" i="50"/>
  <c r="H87" i="50"/>
  <c r="H88" i="50"/>
  <c r="H89" i="50"/>
  <c r="H90" i="50"/>
  <c r="H91" i="50"/>
  <c r="H92" i="50"/>
  <c r="H93" i="50"/>
  <c r="H94" i="50"/>
  <c r="H95" i="50"/>
  <c r="H96" i="50"/>
  <c r="H97" i="50"/>
  <c r="H98" i="50"/>
  <c r="H99" i="50"/>
  <c r="H100" i="50"/>
  <c r="H101" i="50"/>
  <c r="H102" i="50"/>
  <c r="H103" i="50"/>
  <c r="H104" i="50"/>
  <c r="H105" i="50"/>
  <c r="H106" i="50"/>
  <c r="H107" i="50"/>
  <c r="H108" i="50"/>
  <c r="H109" i="50"/>
  <c r="H110" i="50"/>
  <c r="H111" i="50"/>
  <c r="H112" i="50"/>
  <c r="H113" i="50"/>
  <c r="H114" i="50"/>
  <c r="H115" i="50"/>
  <c r="H116" i="50"/>
  <c r="H117" i="50"/>
  <c r="H118" i="50"/>
  <c r="H119" i="50"/>
  <c r="H120" i="50"/>
  <c r="H121" i="50"/>
  <c r="H122" i="50"/>
  <c r="H123" i="50"/>
  <c r="H124" i="50"/>
  <c r="H125" i="50"/>
  <c r="H126" i="50"/>
  <c r="H127" i="50"/>
  <c r="H128" i="50"/>
  <c r="H129" i="50"/>
  <c r="H130" i="50"/>
  <c r="H131" i="50"/>
  <c r="H132" i="50"/>
  <c r="H133" i="50"/>
  <c r="H134" i="50"/>
  <c r="H135" i="50"/>
  <c r="H136" i="50"/>
  <c r="H137" i="50"/>
  <c r="H138" i="50"/>
  <c r="H139" i="50"/>
  <c r="H140" i="50"/>
  <c r="H141" i="50"/>
  <c r="H142" i="50"/>
  <c r="H143" i="50"/>
  <c r="H144" i="50"/>
  <c r="H145" i="50"/>
  <c r="H146" i="50"/>
  <c r="H147" i="50"/>
  <c r="H148" i="50"/>
  <c r="H149" i="50"/>
  <c r="H150" i="50"/>
  <c r="H151" i="50"/>
  <c r="H152" i="50"/>
  <c r="H153" i="50"/>
  <c r="H154" i="50"/>
  <c r="H155" i="50"/>
  <c r="H156" i="50"/>
  <c r="H157" i="50"/>
  <c r="H158" i="50"/>
  <c r="H159" i="50"/>
  <c r="H160" i="50"/>
  <c r="H161" i="50"/>
  <c r="H162" i="50"/>
  <c r="H163" i="50"/>
  <c r="H164" i="50"/>
  <c r="H165" i="50"/>
  <c r="H166" i="50"/>
  <c r="H167" i="50"/>
  <c r="H168" i="50"/>
  <c r="H169" i="50"/>
  <c r="H170" i="50"/>
  <c r="H171" i="50"/>
  <c r="H172" i="50"/>
  <c r="H173" i="50"/>
  <c r="H174" i="50"/>
  <c r="H175" i="50"/>
  <c r="H176" i="50"/>
  <c r="H177" i="50"/>
  <c r="H178" i="50"/>
  <c r="H179" i="50"/>
  <c r="H180" i="50"/>
  <c r="H181" i="50"/>
  <c r="H182" i="50"/>
  <c r="H183" i="50"/>
  <c r="H184" i="50"/>
  <c r="H185" i="50"/>
  <c r="H186" i="50"/>
  <c r="H187" i="50"/>
  <c r="H188" i="50"/>
  <c r="H189" i="50"/>
  <c r="H190" i="50"/>
  <c r="H191" i="50"/>
  <c r="H192" i="50"/>
  <c r="H193" i="50"/>
  <c r="H194" i="50"/>
  <c r="H195" i="50"/>
  <c r="H196" i="50"/>
  <c r="H197" i="50"/>
  <c r="H198" i="50"/>
  <c r="H199" i="50"/>
  <c r="H200" i="50"/>
  <c r="H201" i="50"/>
  <c r="H202" i="50"/>
  <c r="H203" i="50"/>
  <c r="H204" i="50"/>
  <c r="H205" i="50"/>
  <c r="H206" i="50"/>
  <c r="H207" i="50"/>
  <c r="H208" i="50"/>
  <c r="H209" i="50"/>
  <c r="H210" i="50"/>
  <c r="H211" i="50"/>
  <c r="H212" i="50"/>
  <c r="H213" i="50"/>
  <c r="H214" i="50"/>
  <c r="H215" i="50"/>
  <c r="H216" i="50"/>
  <c r="H217" i="50"/>
  <c r="H218" i="50"/>
  <c r="H219" i="50"/>
  <c r="H220" i="50"/>
  <c r="H221" i="50"/>
  <c r="H222" i="50"/>
  <c r="H223" i="50"/>
  <c r="H224" i="50"/>
  <c r="H225" i="50"/>
  <c r="H226" i="50"/>
  <c r="H227" i="50"/>
  <c r="H228" i="50"/>
  <c r="H229" i="50"/>
  <c r="H230" i="50"/>
  <c r="H231" i="50"/>
  <c r="H232" i="50"/>
  <c r="H233" i="50"/>
  <c r="H234" i="50"/>
  <c r="H235" i="50"/>
  <c r="H236" i="50"/>
  <c r="H237" i="50"/>
  <c r="H238" i="50"/>
  <c r="H239" i="50"/>
  <c r="H240" i="50"/>
  <c r="H241" i="50"/>
  <c r="H242" i="50"/>
  <c r="H243" i="50"/>
  <c r="H244" i="50"/>
  <c r="H245" i="50"/>
  <c r="H246" i="50"/>
  <c r="H247" i="50"/>
  <c r="H248" i="50"/>
  <c r="H249" i="50"/>
  <c r="H250" i="50"/>
  <c r="H251" i="50"/>
  <c r="H252" i="50"/>
  <c r="H253" i="50"/>
  <c r="H254" i="50"/>
  <c r="H255" i="50"/>
  <c r="H256" i="50"/>
  <c r="H257" i="50"/>
  <c r="H258" i="50"/>
  <c r="H259" i="50"/>
  <c r="H260" i="50"/>
  <c r="H261" i="50"/>
  <c r="H262" i="50"/>
  <c r="H263" i="50"/>
  <c r="H264" i="50"/>
  <c r="H265" i="50"/>
  <c r="H266" i="50"/>
  <c r="H267" i="50"/>
  <c r="H268" i="50"/>
  <c r="H269" i="50"/>
  <c r="H270" i="50"/>
  <c r="H271" i="50"/>
  <c r="H272" i="50"/>
  <c r="H273" i="50"/>
  <c r="H274" i="50"/>
  <c r="H275" i="50"/>
  <c r="H276" i="50"/>
  <c r="H277" i="50"/>
  <c r="H278" i="50"/>
  <c r="H279" i="50"/>
  <c r="H280" i="50"/>
  <c r="H281" i="50"/>
  <c r="H282" i="50"/>
  <c r="H283" i="50"/>
  <c r="H284" i="50"/>
  <c r="H285" i="50"/>
  <c r="H286" i="50"/>
  <c r="H287" i="50"/>
  <c r="H288" i="50"/>
  <c r="H289" i="50"/>
  <c r="H290" i="50"/>
  <c r="H291" i="50"/>
  <c r="H292" i="50"/>
  <c r="H293" i="50"/>
  <c r="H294" i="50"/>
  <c r="H295" i="50"/>
  <c r="H296" i="50"/>
  <c r="H297" i="50"/>
  <c r="H298" i="50"/>
  <c r="H299" i="50"/>
  <c r="H300" i="50"/>
  <c r="H301" i="50"/>
  <c r="H302" i="50"/>
  <c r="H303" i="50"/>
  <c r="H304" i="50"/>
  <c r="H305" i="50"/>
  <c r="H306" i="50"/>
  <c r="H307" i="50"/>
  <c r="H308" i="50"/>
  <c r="H309" i="50"/>
  <c r="H310" i="50"/>
  <c r="H311" i="50"/>
  <c r="H312" i="50"/>
  <c r="H313" i="50"/>
  <c r="H314" i="50"/>
  <c r="H315" i="50"/>
  <c r="H316" i="50"/>
  <c r="H317" i="50"/>
  <c r="H318" i="50"/>
  <c r="H319" i="50"/>
  <c r="H320" i="50"/>
  <c r="H321" i="50"/>
  <c r="H322" i="50"/>
  <c r="H323" i="50"/>
  <c r="H324" i="50"/>
  <c r="H325" i="50"/>
  <c r="H326" i="50"/>
  <c r="H327" i="50"/>
  <c r="H328" i="50"/>
  <c r="H329" i="50"/>
  <c r="H330" i="50"/>
  <c r="H331" i="50"/>
  <c r="H332" i="50"/>
  <c r="H333" i="50"/>
  <c r="H334" i="50"/>
  <c r="H335" i="50"/>
  <c r="H336" i="50"/>
  <c r="H337" i="50"/>
  <c r="H338" i="50"/>
  <c r="H339" i="50"/>
  <c r="H340" i="50"/>
  <c r="H341" i="50"/>
  <c r="H342" i="50"/>
  <c r="H343" i="50"/>
  <c r="H344" i="50"/>
  <c r="H345" i="50"/>
  <c r="H346" i="50"/>
  <c r="H347" i="50"/>
  <c r="H348" i="50"/>
  <c r="H349" i="50"/>
  <c r="H350" i="50"/>
  <c r="H351" i="50"/>
  <c r="H352" i="50"/>
  <c r="H353" i="50"/>
  <c r="H354" i="50"/>
  <c r="H5" i="50"/>
  <c r="H355" i="50" l="1"/>
  <c r="H6" i="71"/>
  <c r="H7" i="71"/>
  <c r="H8" i="71"/>
  <c r="H9" i="71"/>
  <c r="H10" i="71"/>
  <c r="H11" i="71"/>
  <c r="H12" i="71"/>
  <c r="H13" i="71"/>
  <c r="H14" i="71"/>
  <c r="H15" i="71"/>
  <c r="H16" i="71"/>
  <c r="H17" i="71"/>
  <c r="H18" i="71"/>
  <c r="H19" i="71"/>
  <c r="H20" i="71"/>
  <c r="H21" i="71"/>
  <c r="H22" i="71"/>
  <c r="H23" i="71"/>
  <c r="H24" i="71"/>
  <c r="H25" i="71"/>
  <c r="H26" i="71"/>
  <c r="H27" i="71"/>
  <c r="H28" i="71"/>
  <c r="H29" i="71"/>
  <c r="H30" i="71"/>
  <c r="H31" i="71"/>
  <c r="H32" i="71"/>
  <c r="H33" i="71"/>
  <c r="H34" i="71"/>
  <c r="H35" i="71"/>
  <c r="H36" i="71"/>
  <c r="H37" i="71"/>
  <c r="H38" i="71"/>
  <c r="H39" i="71"/>
  <c r="H40" i="71"/>
  <c r="H41" i="71"/>
  <c r="H42" i="71"/>
  <c r="H43" i="71"/>
  <c r="H44" i="71"/>
  <c r="H45" i="71"/>
  <c r="H46" i="71"/>
  <c r="H47" i="71"/>
  <c r="H48" i="71"/>
  <c r="H49" i="71"/>
  <c r="H50" i="71"/>
  <c r="H51" i="71"/>
  <c r="H52" i="71"/>
  <c r="H53" i="71"/>
  <c r="H54" i="71"/>
  <c r="H55" i="71"/>
  <c r="H56" i="71"/>
  <c r="H57" i="71"/>
  <c r="H58" i="71"/>
  <c r="H59" i="71"/>
  <c r="H60" i="71"/>
  <c r="H61" i="71"/>
  <c r="H62" i="71"/>
  <c r="H63" i="71"/>
  <c r="H64" i="71"/>
  <c r="H65" i="71"/>
  <c r="H66" i="71"/>
  <c r="H67" i="71"/>
  <c r="H68" i="71"/>
  <c r="H69" i="71"/>
  <c r="H70" i="71"/>
  <c r="H71" i="71"/>
  <c r="H72" i="71"/>
  <c r="H73" i="71"/>
  <c r="H74" i="71"/>
  <c r="H75" i="71"/>
  <c r="H76" i="71"/>
  <c r="H77" i="71"/>
  <c r="H78" i="71"/>
  <c r="H79" i="71"/>
  <c r="H80" i="71"/>
  <c r="H81" i="71"/>
  <c r="H82" i="71"/>
  <c r="H83" i="71"/>
  <c r="H84" i="71"/>
  <c r="H85" i="71"/>
  <c r="H86" i="71"/>
  <c r="H87" i="71"/>
  <c r="H88" i="71"/>
  <c r="H89" i="71"/>
  <c r="H90" i="71"/>
  <c r="H91" i="71"/>
  <c r="H92" i="71"/>
  <c r="H93" i="71"/>
  <c r="H94" i="71"/>
  <c r="H95" i="71"/>
  <c r="H96" i="71"/>
  <c r="H97" i="71"/>
  <c r="H98" i="71"/>
  <c r="H99" i="71"/>
  <c r="H100" i="71"/>
  <c r="H101" i="71"/>
  <c r="H102" i="71"/>
  <c r="H103" i="71"/>
  <c r="H104" i="71"/>
  <c r="H105" i="71"/>
  <c r="H106" i="71"/>
  <c r="H107" i="71"/>
  <c r="H108" i="71"/>
  <c r="H109" i="71"/>
  <c r="H110" i="71"/>
  <c r="H111" i="71"/>
  <c r="H112" i="71"/>
  <c r="H113" i="71"/>
  <c r="H114" i="71"/>
  <c r="H115" i="71"/>
  <c r="H116" i="71"/>
  <c r="H117" i="71"/>
  <c r="H118" i="71"/>
  <c r="H119" i="71"/>
  <c r="H120" i="71"/>
  <c r="H121" i="71"/>
  <c r="H122" i="71"/>
  <c r="H123" i="71"/>
  <c r="H124" i="71"/>
  <c r="H125" i="71"/>
  <c r="H126" i="71"/>
  <c r="H127" i="71"/>
  <c r="H128" i="71"/>
  <c r="H129" i="71"/>
  <c r="H130" i="71"/>
  <c r="H131" i="71"/>
  <c r="H132" i="71"/>
  <c r="H133" i="71"/>
  <c r="H134" i="71"/>
  <c r="H135" i="71"/>
  <c r="H136" i="71"/>
  <c r="H137" i="71"/>
  <c r="H138" i="71"/>
  <c r="H139" i="71"/>
  <c r="H140" i="71"/>
  <c r="H141" i="71"/>
  <c r="H142" i="71"/>
  <c r="H143" i="71"/>
  <c r="H144" i="71"/>
  <c r="H145" i="71"/>
  <c r="H146" i="71"/>
  <c r="H147" i="71"/>
  <c r="H148" i="71"/>
  <c r="H149" i="71"/>
  <c r="H150" i="71"/>
  <c r="H151" i="71"/>
  <c r="H152" i="71"/>
  <c r="H153" i="71"/>
  <c r="H154" i="71"/>
  <c r="H155" i="71"/>
  <c r="H156" i="71"/>
  <c r="H157" i="71"/>
  <c r="H5" i="71"/>
  <c r="G158" i="71" l="1"/>
  <c r="F355" i="50" l="1"/>
  <c r="G355" i="50"/>
  <c r="I355" i="50"/>
  <c r="B35" i="46" l="1"/>
  <c r="E78" i="72" l="1"/>
  <c r="G78" i="72" s="1"/>
  <c r="E77" i="72"/>
  <c r="G77" i="72" s="1"/>
  <c r="E76" i="72"/>
  <c r="G76" i="72" s="1"/>
  <c r="E75" i="72"/>
  <c r="G75" i="72" s="1"/>
  <c r="E74" i="72"/>
  <c r="G74" i="72" s="1"/>
  <c r="E73" i="72"/>
  <c r="G73" i="72" s="1"/>
  <c r="E72" i="72"/>
  <c r="G72" i="72" s="1"/>
  <c r="E71" i="72"/>
  <c r="G71" i="72" s="1"/>
  <c r="E70" i="72"/>
  <c r="G70" i="72" s="1"/>
  <c r="E69" i="72"/>
  <c r="G69" i="72" s="1"/>
  <c r="E68" i="72"/>
  <c r="G68" i="72" s="1"/>
  <c r="E67" i="72"/>
  <c r="G67" i="72" s="1"/>
  <c r="E66" i="72"/>
  <c r="G66" i="72" s="1"/>
  <c r="E65" i="72"/>
  <c r="G65" i="72" s="1"/>
  <c r="E64" i="72"/>
  <c r="G64" i="72" s="1"/>
  <c r="G63" i="72"/>
  <c r="E62" i="72"/>
  <c r="G62" i="72" s="1"/>
  <c r="E61" i="72"/>
  <c r="G61" i="72" s="1"/>
  <c r="E60" i="72"/>
  <c r="G60" i="72" s="1"/>
  <c r="E59" i="72"/>
  <c r="G59" i="72" s="1"/>
  <c r="E58" i="72"/>
  <c r="G58" i="72" s="1"/>
  <c r="B96" i="72"/>
  <c r="C96" i="72"/>
  <c r="D96" i="72"/>
  <c r="E96" i="72"/>
  <c r="F96" i="72"/>
  <c r="G96" i="72"/>
  <c r="B38" i="72"/>
  <c r="C38" i="72"/>
  <c r="D38" i="72"/>
  <c r="E38" i="72"/>
  <c r="F38" i="72"/>
  <c r="G38" i="72"/>
  <c r="B3" i="60"/>
  <c r="B57" i="72" l="1"/>
  <c r="F13" i="41" l="1"/>
  <c r="I158" i="71" l="1"/>
  <c r="F158" i="71"/>
  <c r="H158" i="71" l="1"/>
  <c r="D37" i="26"/>
  <c r="E37" i="26"/>
  <c r="F37" i="26"/>
  <c r="G37" i="26"/>
  <c r="H37" i="26"/>
  <c r="I37" i="26"/>
  <c r="J37" i="26"/>
  <c r="K37" i="26"/>
  <c r="C37" i="26"/>
  <c r="B37" i="26"/>
  <c r="I53" i="74"/>
  <c r="H53" i="74"/>
  <c r="E53" i="74"/>
  <c r="C53" i="74"/>
  <c r="B53" i="74"/>
  <c r="F53" i="74"/>
  <c r="C13" i="56" l="1"/>
  <c r="D13" i="56"/>
  <c r="F3" i="48" l="1"/>
  <c r="E14" i="39" l="1"/>
  <c r="D14" i="39"/>
  <c r="C14" i="39"/>
  <c r="E34" i="39" l="1"/>
  <c r="D34" i="39"/>
  <c r="E23" i="39"/>
  <c r="E25" i="39" s="1"/>
  <c r="E27" i="39" s="1"/>
  <c r="D23" i="39"/>
  <c r="D25" i="39" s="1"/>
  <c r="D27" i="39" s="1"/>
  <c r="C23" i="39"/>
  <c r="C25" i="39" s="1"/>
  <c r="C27" i="39" s="1"/>
  <c r="G13" i="48"/>
  <c r="F13" i="48"/>
  <c r="G7" i="48"/>
  <c r="G21" i="48" s="1"/>
  <c r="F7" i="48"/>
  <c r="F21" i="48" s="1"/>
  <c r="D53" i="74" l="1"/>
  <c r="G53" i="74"/>
  <c r="J53" i="74"/>
  <c r="I13" i="41" l="1"/>
  <c r="I17" i="41" s="1"/>
  <c r="H13" i="41"/>
  <c r="H17" i="41" s="1"/>
  <c r="G13" i="41"/>
  <c r="G17" i="41" s="1"/>
  <c r="F17" i="41"/>
  <c r="E13" i="41"/>
  <c r="E17" i="41" s="1"/>
  <c r="D13" i="41"/>
  <c r="D17" i="41" s="1"/>
  <c r="B13" i="41"/>
  <c r="B17" i="41" s="1"/>
  <c r="G57" i="72"/>
  <c r="E57" i="72"/>
  <c r="D57" i="72"/>
  <c r="G49" i="72"/>
  <c r="E49" i="72"/>
  <c r="D49" i="72"/>
  <c r="B49" i="72"/>
  <c r="G43" i="72"/>
  <c r="E43" i="72"/>
  <c r="D43" i="72"/>
  <c r="B43" i="72"/>
  <c r="G27" i="72"/>
  <c r="E27" i="72"/>
  <c r="D27" i="72"/>
  <c r="B27" i="72"/>
  <c r="G5" i="72"/>
  <c r="E5" i="72"/>
  <c r="D5" i="72"/>
  <c r="B5" i="72"/>
  <c r="B56" i="72" l="1"/>
  <c r="B119" i="72" s="1"/>
  <c r="E56" i="72"/>
  <c r="E119" i="72" s="1"/>
  <c r="D56" i="72"/>
  <c r="D119" i="72" s="1"/>
  <c r="G56" i="72"/>
  <c r="G119" i="72" s="1"/>
  <c r="K51" i="7"/>
  <c r="J51" i="7"/>
  <c r="I51" i="7"/>
  <c r="H51" i="7"/>
  <c r="G51" i="7"/>
  <c r="F51" i="7"/>
  <c r="E51" i="7"/>
  <c r="D51" i="7"/>
  <c r="C51" i="7"/>
  <c r="B51" i="7"/>
  <c r="C19" i="59" l="1"/>
  <c r="B19" i="59"/>
  <c r="C35" i="46"/>
  <c r="D35" i="46" s="1"/>
  <c r="E35" i="46"/>
  <c r="D19" i="59" l="1"/>
  <c r="C36" i="60"/>
  <c r="B36" i="60"/>
  <c r="C31" i="60"/>
  <c r="B31" i="60"/>
  <c r="C23" i="60"/>
  <c r="B23" i="60"/>
  <c r="C13" i="60"/>
  <c r="B13" i="60"/>
  <c r="D12" i="52"/>
  <c r="C12" i="52"/>
  <c r="C24" i="60" l="1"/>
  <c r="B24" i="60"/>
  <c r="B37" i="60" s="1"/>
  <c r="C37" i="60"/>
  <c r="D13" i="51"/>
  <c r="C13" i="51"/>
  <c r="F14" i="53"/>
  <c r="E14" i="53"/>
  <c r="D14" i="53"/>
  <c r="C14" i="53"/>
  <c r="B14" i="53"/>
  <c r="F9" i="53"/>
  <c r="E9" i="53"/>
  <c r="D9" i="53"/>
  <c r="C9" i="53"/>
  <c r="B9" i="53"/>
  <c r="C6" i="54"/>
  <c r="B6" i="54"/>
  <c r="B16" i="53" l="1"/>
  <c r="D16" i="53"/>
  <c r="F16" i="53"/>
  <c r="C16" i="53"/>
  <c r="E16" i="53"/>
  <c r="E19" i="59"/>
  <c r="C27" i="72" l="1"/>
  <c r="F27" i="72"/>
  <c r="B3" i="54" l="1"/>
  <c r="C3" i="52"/>
  <c r="C3" i="56"/>
  <c r="C3" i="51"/>
  <c r="C57" i="72" l="1"/>
  <c r="F57" i="72"/>
  <c r="F56" i="72" l="1"/>
  <c r="C56" i="72"/>
  <c r="F49" i="72"/>
  <c r="C49" i="72"/>
  <c r="F43" i="72"/>
  <c r="C43" i="72"/>
  <c r="F5" i="72"/>
  <c r="C5" i="72"/>
  <c r="C119" i="72" l="1"/>
  <c r="F119" i="72"/>
</calcChain>
</file>

<file path=xl/sharedStrings.xml><?xml version="1.0" encoding="utf-8"?>
<sst xmlns="http://schemas.openxmlformats.org/spreadsheetml/2006/main" count="3221" uniqueCount="1237">
  <si>
    <t>Ships and Marine Equipment  Maintenance</t>
  </si>
  <si>
    <t>Machines and Instruments  Maintenance</t>
  </si>
  <si>
    <t>Rewarding the Disabled</t>
  </si>
  <si>
    <t>Chapter</t>
  </si>
  <si>
    <t>Descriptions</t>
  </si>
  <si>
    <t>Beginning Balance</t>
  </si>
  <si>
    <t>Amount Received</t>
  </si>
  <si>
    <t>Amount Paid</t>
  </si>
  <si>
    <t>Ending Balance</t>
  </si>
  <si>
    <t xml:space="preserve">Total Local Loans </t>
  </si>
  <si>
    <t>Total (Balance)</t>
  </si>
  <si>
    <t>3- Revenues and Expenditures By Ministries &amp; Government Authorities</t>
  </si>
  <si>
    <t>2- Oil and Gas Revenue</t>
  </si>
  <si>
    <t>4- Revenue By Chapters And Ministries</t>
  </si>
  <si>
    <t>6- Projects &amp; Recurrent Expenditures  Budget</t>
  </si>
  <si>
    <t>7- Initial Budget, Amendments, and Variation of Recurrent Expenditures</t>
  </si>
  <si>
    <t>8- Recurrent Expenditure By Chapters And Ministries</t>
  </si>
  <si>
    <t>11- Projects Expenditures By Ministries &amp; Government Authorities</t>
  </si>
  <si>
    <t>Oil &amp; Gas</t>
  </si>
  <si>
    <t>Taxation &amp; Fees</t>
  </si>
  <si>
    <t>Gov. Goods &amp; Services</t>
  </si>
  <si>
    <t>Grants</t>
  </si>
  <si>
    <t>Sale of Capital Assets</t>
  </si>
  <si>
    <t>Fines, Penalties &amp; Mis.</t>
  </si>
  <si>
    <t>Manpower</t>
  </si>
  <si>
    <t>Services</t>
  </si>
  <si>
    <t>Consumables</t>
  </si>
  <si>
    <t>Assets</t>
  </si>
  <si>
    <t>Maintenance</t>
  </si>
  <si>
    <t>Transfers</t>
  </si>
  <si>
    <t>Projects</t>
  </si>
  <si>
    <t>Recurrent Expenditures</t>
  </si>
  <si>
    <t xml:space="preserve">Total </t>
  </si>
  <si>
    <t>Budget</t>
  </si>
  <si>
    <t>Total</t>
  </si>
  <si>
    <t>Description</t>
  </si>
  <si>
    <t>Total Revenue</t>
  </si>
  <si>
    <t>Revenue</t>
  </si>
  <si>
    <t>Total Recurrent Expenditure</t>
  </si>
  <si>
    <t>Total Expenditure</t>
  </si>
  <si>
    <t>Recurrent Expenditure</t>
  </si>
  <si>
    <t>Investments &amp; Gov. Properties</t>
  </si>
  <si>
    <t>Ahmed Ben Mohammed Al Khalifa</t>
  </si>
  <si>
    <t>Total Carried Forward Budget</t>
  </si>
  <si>
    <t>Budget After Amendment</t>
  </si>
  <si>
    <t>Available Budget</t>
  </si>
  <si>
    <t>Surplus (Exceeding)</t>
  </si>
  <si>
    <t>Ministry of Interior</t>
  </si>
  <si>
    <t>National Security Agency</t>
  </si>
  <si>
    <t>Ministry of Foreign Affairs</t>
  </si>
  <si>
    <t>Ministry Of  Education</t>
  </si>
  <si>
    <t>Ministry of Health</t>
  </si>
  <si>
    <t>National Oil &amp; Gas Authority</t>
  </si>
  <si>
    <t>Oil &amp; Gas Revenue</t>
  </si>
  <si>
    <t>Civil Service Bureau</t>
  </si>
  <si>
    <t>Ministry of Finance</t>
  </si>
  <si>
    <t>National Guard</t>
  </si>
  <si>
    <t>Min. of State For Shura Coun. &amp; Rep. Coun. Aff.</t>
  </si>
  <si>
    <t>Actual</t>
  </si>
  <si>
    <t>BD</t>
  </si>
  <si>
    <t>Revenues</t>
  </si>
  <si>
    <t>Public Administration Sector</t>
  </si>
  <si>
    <t>Survey &amp; Land Registration Bureau</t>
  </si>
  <si>
    <t>Ministry of Education</t>
  </si>
  <si>
    <t>Infrastructure Sector</t>
  </si>
  <si>
    <t>Miscellaneous Budgets</t>
  </si>
  <si>
    <t>Municipalities Councils</t>
  </si>
  <si>
    <t>The Constitutional Court</t>
  </si>
  <si>
    <t>Sunni Awqaf</t>
  </si>
  <si>
    <t>Ja’faria Awqaf</t>
  </si>
  <si>
    <t>University of Bahrain</t>
  </si>
  <si>
    <t>Bait Al-quran</t>
  </si>
  <si>
    <t>Shura Council</t>
  </si>
  <si>
    <t>High Council for Islamic Affairs</t>
  </si>
  <si>
    <t>Economic Development Board</t>
  </si>
  <si>
    <t>Bahrain International Exhibition Center</t>
  </si>
  <si>
    <t>Amendment</t>
  </si>
  <si>
    <t>National Security</t>
  </si>
  <si>
    <t>National Audit Court</t>
  </si>
  <si>
    <t>Projects Budget</t>
  </si>
  <si>
    <t>Amendments</t>
  </si>
  <si>
    <t>Kingdom Of Bahrain</t>
  </si>
  <si>
    <t>% Of Spend</t>
  </si>
  <si>
    <t>Projects Expenditures</t>
  </si>
  <si>
    <t>Ministries or Government Authorities</t>
  </si>
  <si>
    <t>Initial Budget</t>
  </si>
  <si>
    <t xml:space="preserve">National Guard </t>
  </si>
  <si>
    <t xml:space="preserve">% Of Spend </t>
  </si>
  <si>
    <t>Social Services Sector</t>
  </si>
  <si>
    <t>Economic Services Sector</t>
  </si>
  <si>
    <t>Initial  Budget</t>
  </si>
  <si>
    <t>% Of Collec.</t>
  </si>
  <si>
    <t>Notes</t>
  </si>
  <si>
    <t>Ministries &amp; Government Authorities</t>
  </si>
  <si>
    <t>Grand Revenue</t>
  </si>
  <si>
    <t>Grand Costs</t>
  </si>
  <si>
    <t>Net Revenue</t>
  </si>
  <si>
    <t xml:space="preserve">Revenue from Bahrain Field and Refinery   </t>
  </si>
  <si>
    <t>Revenue from Abu-Sa'afa Field</t>
  </si>
  <si>
    <t>Gas Revenue</t>
  </si>
  <si>
    <t>Oil Taxation and Fees</t>
  </si>
  <si>
    <t>Net Revenue from Oil and Gas</t>
  </si>
  <si>
    <t>Code</t>
  </si>
  <si>
    <t>Difference</t>
  </si>
  <si>
    <t>Gas Income Tax</t>
  </si>
  <si>
    <t>Petrol Tax</t>
  </si>
  <si>
    <t>Protection of Domestic Industries</t>
  </si>
  <si>
    <t>Commercial Agencies Registration Fees</t>
  </si>
  <si>
    <t>Residence Permit Fees</t>
  </si>
  <si>
    <t>Population Card Fees</t>
  </si>
  <si>
    <t>Ownership Registration Fees</t>
  </si>
  <si>
    <t>Ownership Transfer Fees</t>
  </si>
  <si>
    <t>Car Registration Fees</t>
  </si>
  <si>
    <t>Driving License Fees</t>
  </si>
  <si>
    <t>Legal Fees</t>
  </si>
  <si>
    <t>Documentation Fees</t>
  </si>
  <si>
    <t>Gold Assaying Fees</t>
  </si>
  <si>
    <t>Pearl Assaying Fees</t>
  </si>
  <si>
    <t>Tender Fees</t>
  </si>
  <si>
    <t>Wireless Equipment Fees</t>
  </si>
  <si>
    <t>Application Fees</t>
  </si>
  <si>
    <t>Airport Information Publication</t>
  </si>
  <si>
    <t>Road Accident Treatment Fees</t>
  </si>
  <si>
    <t>Occupational Injury Treatment Fees</t>
  </si>
  <si>
    <t>Post Box Rental</t>
  </si>
  <si>
    <t>Transit Post Fees</t>
  </si>
  <si>
    <t>Franking Machine Sales</t>
  </si>
  <si>
    <t>Customs Stamp - Containers</t>
  </si>
  <si>
    <t>Aeroplane Landing Fees</t>
  </si>
  <si>
    <t>Aeroplane Parking Fees</t>
  </si>
  <si>
    <t>Telephone Usage Charges</t>
  </si>
  <si>
    <t>Driving Instruction Fees</t>
  </si>
  <si>
    <t>Security Guard Income</t>
  </si>
  <si>
    <t>Printing Press Sales</t>
  </si>
  <si>
    <t>Publication Fees</t>
  </si>
  <si>
    <t>Official Forms and Documents Sales</t>
  </si>
  <si>
    <t>Philatelic Office Sales</t>
  </si>
  <si>
    <t>Land Rent</t>
  </si>
  <si>
    <t>Commercial Stores Rents</t>
  </si>
  <si>
    <t>Equipment Rents</t>
  </si>
  <si>
    <t>Fines</t>
  </si>
  <si>
    <t>Compensations</t>
  </si>
  <si>
    <t>Forfeited Trust Monies</t>
  </si>
  <si>
    <t>Recovery of Fixed Expenses</t>
  </si>
  <si>
    <t>Labour and Employees Cost</t>
  </si>
  <si>
    <t>Handmade Product Sales</t>
  </si>
  <si>
    <t>Basic Salaries</t>
  </si>
  <si>
    <t>Overtime</t>
  </si>
  <si>
    <t>Social Allowance</t>
  </si>
  <si>
    <t>Other Personal Allowances</t>
  </si>
  <si>
    <t>Training Entitlements</t>
  </si>
  <si>
    <t>Computer Course Expenses</t>
  </si>
  <si>
    <t>Garments for Employees</t>
  </si>
  <si>
    <t>Food for Employees</t>
  </si>
  <si>
    <t>Part-Time Labour</t>
  </si>
  <si>
    <t>Internal Budget Transfer</t>
  </si>
  <si>
    <t>Internal Conferences</t>
  </si>
  <si>
    <t>Exhibition Costs</t>
  </si>
  <si>
    <t>Cost of Guest Entertainment</t>
  </si>
  <si>
    <t>Telex Installation &amp; Usage Charges</t>
  </si>
  <si>
    <t>Wireless Instruments</t>
  </si>
  <si>
    <t>Telegram Charges</t>
  </si>
  <si>
    <t>Municipality Fees-Various</t>
  </si>
  <si>
    <t>Land Rental</t>
  </si>
  <si>
    <t>Computer CPU Rental</t>
  </si>
  <si>
    <t>Computer Peripherals Rental</t>
  </si>
  <si>
    <t>Systems &amp; Application Software Rental</t>
  </si>
  <si>
    <t>Insurance on Vehicles</t>
  </si>
  <si>
    <t>Advertising</t>
  </si>
  <si>
    <t>Subscriptions to Various Organizations</t>
  </si>
  <si>
    <t>Printing</t>
  </si>
  <si>
    <t>Scholarships for Non-Employees</t>
  </si>
  <si>
    <t>Overseas Treatment</t>
  </si>
  <si>
    <t>Gas for Other Purposes</t>
  </si>
  <si>
    <t>Fuel &amp; Oil for Generators</t>
  </si>
  <si>
    <t>Fuel for Heavy Vehicles &amp; Machinery</t>
  </si>
  <si>
    <t>Other Fuel &amp; Oil</t>
  </si>
  <si>
    <t>Computer Stationery</t>
  </si>
  <si>
    <t>Stationery</t>
  </si>
  <si>
    <t>Books</t>
  </si>
  <si>
    <t>Surgical Materials</t>
  </si>
  <si>
    <t>X-Ray Materials</t>
  </si>
  <si>
    <t>Laboratory Materials</t>
  </si>
  <si>
    <t>Educational Programs</t>
  </si>
  <si>
    <t>Aircraft Imprest</t>
  </si>
  <si>
    <t>Other Maintenance</t>
  </si>
  <si>
    <t>Elevators Maintenance</t>
  </si>
  <si>
    <t>Public Parks Maintenance</t>
  </si>
  <si>
    <t>Interest on Treasury Bills</t>
  </si>
  <si>
    <t>Grants to Societies</t>
  </si>
  <si>
    <t>Grants to National Clubs</t>
  </si>
  <si>
    <t>Grants to Foreign Bodies</t>
  </si>
  <si>
    <t>Furniture Clearing-In</t>
  </si>
  <si>
    <t>Other Equipment Clearing-In</t>
  </si>
  <si>
    <t>Asset Expense</t>
  </si>
  <si>
    <t>Future Clearing - Expense</t>
  </si>
  <si>
    <t xml:space="preserve">Thousand BD </t>
  </si>
  <si>
    <t>Legislation &amp; Legal Opinion Commission</t>
  </si>
  <si>
    <t>Ministry of Housing</t>
  </si>
  <si>
    <t>Customs Affairs</t>
  </si>
  <si>
    <t>-</t>
  </si>
  <si>
    <t>Legislation &amp; Legal Opinion Comm.</t>
  </si>
  <si>
    <t>4</t>
  </si>
  <si>
    <t>1</t>
  </si>
  <si>
    <t>40011</t>
  </si>
  <si>
    <t>Oil Sales - Bahrain Field</t>
  </si>
  <si>
    <t>40012</t>
  </si>
  <si>
    <t>Oil Sales - Abu-Sa'afa Field</t>
  </si>
  <si>
    <t>40014</t>
  </si>
  <si>
    <t>Future Generations Reserve- Abu-Sa'afa Field</t>
  </si>
  <si>
    <t>2</t>
  </si>
  <si>
    <t>40037</t>
  </si>
  <si>
    <t>Gas Sales to Electricity Power and Water Station</t>
  </si>
  <si>
    <t>40051</t>
  </si>
  <si>
    <t>Gas Sales - Alba</t>
  </si>
  <si>
    <t>40052</t>
  </si>
  <si>
    <t>Gas Sales - Bapco</t>
  </si>
  <si>
    <t>40053</t>
  </si>
  <si>
    <t>Gas Sales - Banagas</t>
  </si>
  <si>
    <t>40054</t>
  </si>
  <si>
    <t>Gas Sales - Other Companies</t>
  </si>
  <si>
    <t>3</t>
  </si>
  <si>
    <t>42011</t>
  </si>
  <si>
    <t>42013</t>
  </si>
  <si>
    <t>45014</t>
  </si>
  <si>
    <t>42501</t>
  </si>
  <si>
    <t>Customs Duty on Essential Trade</t>
  </si>
  <si>
    <t>42503</t>
  </si>
  <si>
    <t>Customs Duty on Vehicles</t>
  </si>
  <si>
    <t>42504</t>
  </si>
  <si>
    <t>Customs Duty on Manuf./Unmanuf. Tabacco</t>
  </si>
  <si>
    <t>42505</t>
  </si>
  <si>
    <t>Customs Duty on Luxury Goods</t>
  </si>
  <si>
    <t>42506</t>
  </si>
  <si>
    <t>Customs Duty on Yachts</t>
  </si>
  <si>
    <t>42507</t>
  </si>
  <si>
    <t>43011</t>
  </si>
  <si>
    <t>General Trade Activities Registration Fees</t>
  </si>
  <si>
    <t>43021</t>
  </si>
  <si>
    <t>Industrial Activities Registration Fees</t>
  </si>
  <si>
    <t>43031</t>
  </si>
  <si>
    <t>Financial Service Activities Registration Fees</t>
  </si>
  <si>
    <t>43041</t>
  </si>
  <si>
    <t>Miscellaneous Service Activities Registration Fees</t>
  </si>
  <si>
    <t>43051</t>
  </si>
  <si>
    <t>43071</t>
  </si>
  <si>
    <t>Organizing Engineering Professional Practice Fees</t>
  </si>
  <si>
    <t>44011</t>
  </si>
  <si>
    <t>Passport Fees</t>
  </si>
  <si>
    <t>44012</t>
  </si>
  <si>
    <t>44013</t>
  </si>
  <si>
    <t>Visa &amp; NOC Fees</t>
  </si>
  <si>
    <t>44015</t>
  </si>
  <si>
    <t>44021</t>
  </si>
  <si>
    <t>44051</t>
  </si>
  <si>
    <t>44052</t>
  </si>
  <si>
    <t>44071</t>
  </si>
  <si>
    <t>44072</t>
  </si>
  <si>
    <t>44091</t>
  </si>
  <si>
    <t>44092</t>
  </si>
  <si>
    <t>44093</t>
  </si>
  <si>
    <t>Certification of Official Documents Fees</t>
  </si>
  <si>
    <t>44111</t>
  </si>
  <si>
    <t>Tourism Services Classification Fees</t>
  </si>
  <si>
    <t>44112</t>
  </si>
  <si>
    <t>Hotel Service Fees</t>
  </si>
  <si>
    <t>44131</t>
  </si>
  <si>
    <t>44132</t>
  </si>
  <si>
    <t>44151</t>
  </si>
  <si>
    <t>Design &amp; Measurement Fees</t>
  </si>
  <si>
    <t>44152</t>
  </si>
  <si>
    <t>Design &amp; Trademark Fees</t>
  </si>
  <si>
    <t>44153</t>
  </si>
  <si>
    <t>Trademarks &amp; Commercial Reg. Amend. Fees</t>
  </si>
  <si>
    <t>44172</t>
  </si>
  <si>
    <t>Entrance Permit Fees</t>
  </si>
  <si>
    <t>44191</t>
  </si>
  <si>
    <t>44211</t>
  </si>
  <si>
    <t>44212</t>
  </si>
  <si>
    <t>Vedio Sales Distribution Rights</t>
  </si>
  <si>
    <t>44904</t>
  </si>
  <si>
    <t>Ship Arrival and Departure Permit Fees</t>
  </si>
  <si>
    <t>44905</t>
  </si>
  <si>
    <t>Lawyer &amp; Pilgrim Contractors Permit</t>
  </si>
  <si>
    <t>44908</t>
  </si>
  <si>
    <t>41011</t>
  </si>
  <si>
    <t>Hospital Private Room Charges</t>
  </si>
  <si>
    <t>41012</t>
  </si>
  <si>
    <t>Primary Health Care Charges</t>
  </si>
  <si>
    <t>41013</t>
  </si>
  <si>
    <t>41014</t>
  </si>
  <si>
    <t>Special Medical Services Charges</t>
  </si>
  <si>
    <t>41015</t>
  </si>
  <si>
    <t>41016</t>
  </si>
  <si>
    <t>Limited Private Practice Charges</t>
  </si>
  <si>
    <t>41017</t>
  </si>
  <si>
    <t>Out-Patient Charges</t>
  </si>
  <si>
    <t>41018</t>
  </si>
  <si>
    <t>Medical Commission Fees</t>
  </si>
  <si>
    <t>41019</t>
  </si>
  <si>
    <t>41020</t>
  </si>
  <si>
    <t>Pre-employment Medical Examination Fees</t>
  </si>
  <si>
    <t>41023</t>
  </si>
  <si>
    <t>X-Ray Fees</t>
  </si>
  <si>
    <t>41024</t>
  </si>
  <si>
    <t>Lab. Fees</t>
  </si>
  <si>
    <t>41025</t>
  </si>
  <si>
    <t>Operations Fees</t>
  </si>
  <si>
    <t>41026</t>
  </si>
  <si>
    <t>Maternity Services</t>
  </si>
  <si>
    <t>41031</t>
  </si>
  <si>
    <t>41032</t>
  </si>
  <si>
    <t>41033</t>
  </si>
  <si>
    <t>41034</t>
  </si>
  <si>
    <t>Stamp Sales</t>
  </si>
  <si>
    <t>41035</t>
  </si>
  <si>
    <t>41052</t>
  </si>
  <si>
    <t>Harbor Services Charges</t>
  </si>
  <si>
    <t>41055</t>
  </si>
  <si>
    <t>41071</t>
  </si>
  <si>
    <t>41072</t>
  </si>
  <si>
    <t>41073</t>
  </si>
  <si>
    <t>Overflying Fees</t>
  </si>
  <si>
    <t>41091</t>
  </si>
  <si>
    <t>41111</t>
  </si>
  <si>
    <t>Vehicle Parking Fees</t>
  </si>
  <si>
    <t>41112</t>
  </si>
  <si>
    <t>41151</t>
  </si>
  <si>
    <t>Advertisement Sales</t>
  </si>
  <si>
    <t>41171</t>
  </si>
  <si>
    <t>41212</t>
  </si>
  <si>
    <t>Subscriptions to Training Programmes</t>
  </si>
  <si>
    <t>41231</t>
  </si>
  <si>
    <t>Water Wells Drilling Income</t>
  </si>
  <si>
    <t>41232</t>
  </si>
  <si>
    <t>Land Survey Charges</t>
  </si>
  <si>
    <t>41901</t>
  </si>
  <si>
    <t>Issue of Certificate Charges</t>
  </si>
  <si>
    <t>41902</t>
  </si>
  <si>
    <t>Examination Charges</t>
  </si>
  <si>
    <t>40111</t>
  </si>
  <si>
    <t>Agricultural Product Sales</t>
  </si>
  <si>
    <t>40112</t>
  </si>
  <si>
    <t>Animal Product Sale</t>
  </si>
  <si>
    <t>40131</t>
  </si>
  <si>
    <t>40132</t>
  </si>
  <si>
    <t>40133</t>
  </si>
  <si>
    <t>Book Sales</t>
  </si>
  <si>
    <t>40134</t>
  </si>
  <si>
    <t>Magazines &amp; Newspaper Sales</t>
  </si>
  <si>
    <t>40135</t>
  </si>
  <si>
    <t>40136</t>
  </si>
  <si>
    <t>40151</t>
  </si>
  <si>
    <t>40914</t>
  </si>
  <si>
    <t>45011</t>
  </si>
  <si>
    <t>Shares Dividends and Capital Income</t>
  </si>
  <si>
    <t>45501</t>
  </si>
  <si>
    <t>Interest of Deposits &amp; Bank Accounts</t>
  </si>
  <si>
    <t>46011</t>
  </si>
  <si>
    <t>46021</t>
  </si>
  <si>
    <t>Industrial Estates Rent</t>
  </si>
  <si>
    <t>46031</t>
  </si>
  <si>
    <t>Houses &amp; Building Rents</t>
  </si>
  <si>
    <t>46041</t>
  </si>
  <si>
    <t>46051</t>
  </si>
  <si>
    <t>Galleries &amp; Theaters Rents</t>
  </si>
  <si>
    <t>46071</t>
  </si>
  <si>
    <t>46081</t>
  </si>
  <si>
    <t>Exhibition Rents</t>
  </si>
  <si>
    <t>45103</t>
  </si>
  <si>
    <t>Government Concessions</t>
  </si>
  <si>
    <t>5</t>
  </si>
  <si>
    <t>47011</t>
  </si>
  <si>
    <t>External Grant Income</t>
  </si>
  <si>
    <t>6</t>
  </si>
  <si>
    <t>48011</t>
  </si>
  <si>
    <t>Income on Sale of Equipment Capital Assets</t>
  </si>
  <si>
    <t>48012</t>
  </si>
  <si>
    <t>Income on Sale of Materials Capital Assets</t>
  </si>
  <si>
    <t>48013</t>
  </si>
  <si>
    <t>Income on Sale of Apparatus Capital Assets</t>
  </si>
  <si>
    <t>48014</t>
  </si>
  <si>
    <t>Income on Sale of Vehicles Capital Assets</t>
  </si>
  <si>
    <t>48015</t>
  </si>
  <si>
    <t>Income on Sale of Furniture Capital Assets</t>
  </si>
  <si>
    <t>48501</t>
  </si>
  <si>
    <t>Income on Auction Sales of Capital Assets</t>
  </si>
  <si>
    <t>7</t>
  </si>
  <si>
    <t>49011</t>
  </si>
  <si>
    <t>49021</t>
  </si>
  <si>
    <t>Penalties (Delay in Works Execution)</t>
  </si>
  <si>
    <t>49031</t>
  </si>
  <si>
    <t>49051</t>
  </si>
  <si>
    <t>Vehicle Towing Fees</t>
  </si>
  <si>
    <t>49052</t>
  </si>
  <si>
    <t>Traffic Accident &amp; Report Fees</t>
  </si>
  <si>
    <t>49061</t>
  </si>
  <si>
    <t>31012</t>
  </si>
  <si>
    <t>Adjustments to Prior Years Results</t>
  </si>
  <si>
    <t>49901</t>
  </si>
  <si>
    <t>49902</t>
  </si>
  <si>
    <t>49903</t>
  </si>
  <si>
    <t>Variance of Revenue Stamp Sales</t>
  </si>
  <si>
    <t>49906</t>
  </si>
  <si>
    <t>Other Institutions Revenues</t>
  </si>
  <si>
    <t>49999</t>
  </si>
  <si>
    <t>Unclassified Revenue</t>
  </si>
  <si>
    <t>Additional Budget</t>
  </si>
  <si>
    <t>Custom Affairs</t>
  </si>
  <si>
    <t>Districts</t>
  </si>
  <si>
    <t>Quality Assurance Authority</t>
  </si>
  <si>
    <t>Issa Award For Human Sciences</t>
  </si>
  <si>
    <t>Contribution to GCC</t>
  </si>
  <si>
    <t>Future Generation Reserve</t>
  </si>
  <si>
    <t>Risk Financing</t>
  </si>
  <si>
    <t>Govt Unemployment Insurance Share</t>
  </si>
  <si>
    <t>Bahrain Institute For Political Development</t>
  </si>
  <si>
    <t>Bahrain Institute of Public Administration</t>
  </si>
  <si>
    <t xml:space="preserve">   Treasyry Bills</t>
  </si>
  <si>
    <t xml:space="preserve">   AL-Salam Islamic Securities</t>
  </si>
  <si>
    <t xml:space="preserve">   Islamic Leasing Securities</t>
  </si>
  <si>
    <t xml:space="preserve">   Government Local Development Bonds</t>
  </si>
  <si>
    <t xml:space="preserve">   Other Local Loans</t>
  </si>
  <si>
    <t xml:space="preserve">   Development Funds Loans</t>
  </si>
  <si>
    <t xml:space="preserve">   International Islamic Leasing Securities</t>
  </si>
  <si>
    <t xml:space="preserve">   International Government Development Bonds</t>
  </si>
  <si>
    <t>Foreign Loans</t>
  </si>
  <si>
    <t>H.H. Prime Minister Court</t>
  </si>
  <si>
    <t>Ministry of  Housing</t>
  </si>
  <si>
    <t>60011</t>
  </si>
  <si>
    <t>60021</t>
  </si>
  <si>
    <t>61011</t>
  </si>
  <si>
    <t>61021</t>
  </si>
  <si>
    <t>61022</t>
  </si>
  <si>
    <t>61031</t>
  </si>
  <si>
    <t>61032</t>
  </si>
  <si>
    <t>61034</t>
  </si>
  <si>
    <t>61035</t>
  </si>
  <si>
    <t>61036</t>
  </si>
  <si>
    <t>61038</t>
  </si>
  <si>
    <t>61043</t>
  </si>
  <si>
    <t>61044</t>
  </si>
  <si>
    <t>61991</t>
  </si>
  <si>
    <t>61041</t>
  </si>
  <si>
    <t>61042</t>
  </si>
  <si>
    <t>61051</t>
  </si>
  <si>
    <t>61052</t>
  </si>
  <si>
    <t>62011</t>
  </si>
  <si>
    <t>62012</t>
  </si>
  <si>
    <t>62021</t>
  </si>
  <si>
    <t>62024</t>
  </si>
  <si>
    <t>74021</t>
  </si>
  <si>
    <t>61059</t>
  </si>
  <si>
    <t>64021</t>
  </si>
  <si>
    <t>64022</t>
  </si>
  <si>
    <t>63011</t>
  </si>
  <si>
    <t>63012</t>
  </si>
  <si>
    <t>63013</t>
  </si>
  <si>
    <t>63014</t>
  </si>
  <si>
    <t>75031</t>
  </si>
  <si>
    <t>75033</t>
  </si>
  <si>
    <t>8</t>
  </si>
  <si>
    <t>65041</t>
  </si>
  <si>
    <t>65042</t>
  </si>
  <si>
    <t>62022</t>
  </si>
  <si>
    <t>62023</t>
  </si>
  <si>
    <t>62031</t>
  </si>
  <si>
    <t>62041</t>
  </si>
  <si>
    <t>62042</t>
  </si>
  <si>
    <t>68021</t>
  </si>
  <si>
    <t>66011</t>
  </si>
  <si>
    <t>66021</t>
  </si>
  <si>
    <t>66031</t>
  </si>
  <si>
    <t>66032</t>
  </si>
  <si>
    <t>66033</t>
  </si>
  <si>
    <t>67011</t>
  </si>
  <si>
    <t>69011</t>
  </si>
  <si>
    <t>69021</t>
  </si>
  <si>
    <t>69039</t>
  </si>
  <si>
    <t>70011</t>
  </si>
  <si>
    <t>70012</t>
  </si>
  <si>
    <t>70014</t>
  </si>
  <si>
    <t>70021</t>
  </si>
  <si>
    <t>70022</t>
  </si>
  <si>
    <t>70023</t>
  </si>
  <si>
    <t>70024</t>
  </si>
  <si>
    <t>70031</t>
  </si>
  <si>
    <t>70032</t>
  </si>
  <si>
    <t>70039</t>
  </si>
  <si>
    <t>65011</t>
  </si>
  <si>
    <t>67029</t>
  </si>
  <si>
    <t>71011</t>
  </si>
  <si>
    <t>71012</t>
  </si>
  <si>
    <t>71021</t>
  </si>
  <si>
    <t>71031</t>
  </si>
  <si>
    <t>71032</t>
  </si>
  <si>
    <t>72019</t>
  </si>
  <si>
    <t>72021</t>
  </si>
  <si>
    <t>72022</t>
  </si>
  <si>
    <t>72023</t>
  </si>
  <si>
    <t>72024</t>
  </si>
  <si>
    <t>72031</t>
  </si>
  <si>
    <t>65031</t>
  </si>
  <si>
    <t>68011</t>
  </si>
  <si>
    <t>68031</t>
  </si>
  <si>
    <t>73059</t>
  </si>
  <si>
    <t>81991</t>
  </si>
  <si>
    <t>81992</t>
  </si>
  <si>
    <t>99991</t>
  </si>
  <si>
    <t>99993</t>
  </si>
  <si>
    <t>75011</t>
  </si>
  <si>
    <t>75019</t>
  </si>
  <si>
    <t>75021</t>
  </si>
  <si>
    <t>75022</t>
  </si>
  <si>
    <t>75023</t>
  </si>
  <si>
    <t>75024</t>
  </si>
  <si>
    <t>75025</t>
  </si>
  <si>
    <t>75026</t>
  </si>
  <si>
    <t>75029</t>
  </si>
  <si>
    <t>75032</t>
  </si>
  <si>
    <t>75041</t>
  </si>
  <si>
    <t>75051</t>
  </si>
  <si>
    <t>75991</t>
  </si>
  <si>
    <t>75999</t>
  </si>
  <si>
    <t>99013</t>
  </si>
  <si>
    <t>99042</t>
  </si>
  <si>
    <t>99995</t>
  </si>
  <si>
    <t>74011</t>
  </si>
  <si>
    <t>74012</t>
  </si>
  <si>
    <t>74013</t>
  </si>
  <si>
    <t>74023</t>
  </si>
  <si>
    <t>74991</t>
  </si>
  <si>
    <t>75061</t>
  </si>
  <si>
    <t>75062</t>
  </si>
  <si>
    <t>75063</t>
  </si>
  <si>
    <t>75064</t>
  </si>
  <si>
    <t>75071</t>
  </si>
  <si>
    <t>75072</t>
  </si>
  <si>
    <t>75073</t>
  </si>
  <si>
    <t>9</t>
  </si>
  <si>
    <t>99994</t>
  </si>
  <si>
    <t>17012</t>
  </si>
  <si>
    <t>17022</t>
  </si>
  <si>
    <t>17082</t>
  </si>
  <si>
    <t>17092</t>
  </si>
  <si>
    <t>17102</t>
  </si>
  <si>
    <t>17052</t>
  </si>
  <si>
    <t>17053</t>
  </si>
  <si>
    <t>17054</t>
  </si>
  <si>
    <t>17062</t>
  </si>
  <si>
    <t>17112</t>
  </si>
  <si>
    <t>17122</t>
  </si>
  <si>
    <t>17132</t>
  </si>
  <si>
    <t>17142</t>
  </si>
  <si>
    <t>17152</t>
  </si>
  <si>
    <t>17162</t>
  </si>
  <si>
    <t>17172</t>
  </si>
  <si>
    <t>17182</t>
  </si>
  <si>
    <t>17902</t>
  </si>
  <si>
    <t>19002</t>
  </si>
  <si>
    <t>19103</t>
  </si>
  <si>
    <t>19111</t>
  </si>
  <si>
    <t>19113</t>
  </si>
  <si>
    <t>19121</t>
  </si>
  <si>
    <t>98011</t>
  </si>
  <si>
    <t>98101</t>
  </si>
  <si>
    <t>98103</t>
  </si>
  <si>
    <t>98121</t>
  </si>
  <si>
    <t>98131</t>
  </si>
  <si>
    <t>78012</t>
  </si>
  <si>
    <t>78013</t>
  </si>
  <si>
    <t>78021</t>
  </si>
  <si>
    <t>78022</t>
  </si>
  <si>
    <t>78023</t>
  </si>
  <si>
    <t>78024</t>
  </si>
  <si>
    <t>78031</t>
  </si>
  <si>
    <t>78034</t>
  </si>
  <si>
    <t>78041</t>
  </si>
  <si>
    <t>78042</t>
  </si>
  <si>
    <t>78043</t>
  </si>
  <si>
    <t>78051</t>
  </si>
  <si>
    <t>78052</t>
  </si>
  <si>
    <t>78053</t>
  </si>
  <si>
    <t>78054</t>
  </si>
  <si>
    <t>78032</t>
  </si>
  <si>
    <t>78035</t>
  </si>
  <si>
    <t>78036</t>
  </si>
  <si>
    <t>78044</t>
  </si>
  <si>
    <t>78045</t>
  </si>
  <si>
    <t>78046</t>
  </si>
  <si>
    <t>78047</t>
  </si>
  <si>
    <t>78998</t>
  </si>
  <si>
    <t>78999</t>
  </si>
  <si>
    <t>78048</t>
  </si>
  <si>
    <t>78091</t>
  </si>
  <si>
    <t>78092</t>
  </si>
  <si>
    <t>78093</t>
  </si>
  <si>
    <t>78094</t>
  </si>
  <si>
    <t>78111</t>
  </si>
  <si>
    <t>78112</t>
  </si>
  <si>
    <t>81901</t>
  </si>
  <si>
    <t>81902</t>
  </si>
  <si>
    <t>88889</t>
  </si>
  <si>
    <t>80021</t>
  </si>
  <si>
    <t>80022</t>
  </si>
  <si>
    <t>80023</t>
  </si>
  <si>
    <t>80024</t>
  </si>
  <si>
    <t>80025</t>
  </si>
  <si>
    <t>80029</t>
  </si>
  <si>
    <t>80011</t>
  </si>
  <si>
    <t>80012</t>
  </si>
  <si>
    <t>80013</t>
  </si>
  <si>
    <t>80014</t>
  </si>
  <si>
    <t>80016</t>
  </si>
  <si>
    <t>81031</t>
  </si>
  <si>
    <t>81032</t>
  </si>
  <si>
    <t>81033</t>
  </si>
  <si>
    <t>81012</t>
  </si>
  <si>
    <t>81013</t>
  </si>
  <si>
    <t>81014</t>
  </si>
  <si>
    <t>81015</t>
  </si>
  <si>
    <t>81017</t>
  </si>
  <si>
    <t>81018</t>
  </si>
  <si>
    <t>81999</t>
  </si>
  <si>
    <t>81021</t>
  </si>
  <si>
    <t>On Call Allowance (Consultant-Doctor)</t>
  </si>
  <si>
    <t>Air Navigation Allowance</t>
  </si>
  <si>
    <t>Housing Cost</t>
  </si>
  <si>
    <t>Other Allowances</t>
  </si>
  <si>
    <t>Expatriate Inducements</t>
  </si>
  <si>
    <t>Recruitment, Termination and Leave Cost</t>
  </si>
  <si>
    <t>Academic Entitlements</t>
  </si>
  <si>
    <t>Books and Stationery (Training)</t>
  </si>
  <si>
    <t>Training Allowances</t>
  </si>
  <si>
    <t>Travel Costs</t>
  </si>
  <si>
    <t>Government Share in Pension Scheme</t>
  </si>
  <si>
    <t>Govt Pension Share for Bahraini Military Persons</t>
  </si>
  <si>
    <t>Govt Incentives for Non- Bahraini Military Persons</t>
  </si>
  <si>
    <t>Supply of Contract Labor</t>
  </si>
  <si>
    <t>Overseas Conferences and Missions</t>
  </si>
  <si>
    <t>Official Business Visit</t>
  </si>
  <si>
    <t>Internal Sports Tournament</t>
  </si>
  <si>
    <t>External Sports Tournament</t>
  </si>
  <si>
    <t>Telephone Installation and Usage Charges</t>
  </si>
  <si>
    <t>Intercom Equipment</t>
  </si>
  <si>
    <t>Postage Charges.</t>
  </si>
  <si>
    <t>Desalinated and Artesian Water Costs</t>
  </si>
  <si>
    <t>Vehicles Including Trucks Rental</t>
  </si>
  <si>
    <t>Tools and Heavy Machinery Rental</t>
  </si>
  <si>
    <t>Instruments and Equipment Rental</t>
  </si>
  <si>
    <t>Cleaning of Buildings and Power Stations</t>
  </si>
  <si>
    <t>Transportation and Freight - Various</t>
  </si>
  <si>
    <t>Insurance for Power and Desalination Stations</t>
  </si>
  <si>
    <t>Insurance on Building &amp; Office Assets</t>
  </si>
  <si>
    <t>Insurance on Machinery and Equipment</t>
  </si>
  <si>
    <t>Insurance on Ships and Planes</t>
  </si>
  <si>
    <t>Subscriptions to Papers and Magazines</t>
  </si>
  <si>
    <t>Subscriptions to Exhibitions, Societies and Clubs</t>
  </si>
  <si>
    <t>Subscriptions to Radio, TV &amp; Press Agencies</t>
  </si>
  <si>
    <t>Guards and Security</t>
  </si>
  <si>
    <t>Fees and Commissions</t>
  </si>
  <si>
    <t>Consultation and Research Costs</t>
  </si>
  <si>
    <t>Other Miscellaneous Costs &amp; Petty Cash</t>
  </si>
  <si>
    <t>Gas for Laboratories and Office Use</t>
  </si>
  <si>
    <t>Aircraft Fuel &amp; Oil</t>
  </si>
  <si>
    <t>Garments and Food for Non-Employees</t>
  </si>
  <si>
    <t>Chemical, Insecticides and Detergents</t>
  </si>
  <si>
    <t>Invoice Price Variance</t>
  </si>
  <si>
    <t>Inventory Write 0n/off</t>
  </si>
  <si>
    <t>Average Cost Adjustment</t>
  </si>
  <si>
    <t>Printing and Photocopying Items</t>
  </si>
  <si>
    <t>Maps and Posters</t>
  </si>
  <si>
    <t>Drugs and Medicines</t>
  </si>
  <si>
    <t>Advertising and Informative Programs</t>
  </si>
  <si>
    <t>Television Programmes</t>
  </si>
  <si>
    <t>Furnishing Additions</t>
  </si>
  <si>
    <t>Passenger Vehicles Additions</t>
  </si>
  <si>
    <t>Heavy Machinery and Tools Additions</t>
  </si>
  <si>
    <t xml:space="preserve"> Machines &amp; Instruments Additions</t>
  </si>
  <si>
    <t>Motorcycle and Bicycles Additions</t>
  </si>
  <si>
    <t>Computer (CPU) Additions</t>
  </si>
  <si>
    <t>Computer Peripherals Additions</t>
  </si>
  <si>
    <t>Personal Computer Additions</t>
  </si>
  <si>
    <t xml:space="preserve"> System and Application Software Addition</t>
  </si>
  <si>
    <t>Television Equipment Additions</t>
  </si>
  <si>
    <t>Broadcasting Equipment Additions</t>
  </si>
  <si>
    <t>Medical Equipment Additions</t>
  </si>
  <si>
    <t>Wire and Wireless Equipment Additions</t>
  </si>
  <si>
    <t>Photocopiers, Printers &amp; Word Processing Equip Add</t>
  </si>
  <si>
    <t>Agricultural Equipment Additions</t>
  </si>
  <si>
    <t>Air Conditioning and Heating Equipment Additions</t>
  </si>
  <si>
    <t>Fire Extinguishing Equipment Additions</t>
  </si>
  <si>
    <t>Other Equipment Additions</t>
  </si>
  <si>
    <t>Recurrent Asset Additions Clearing In</t>
  </si>
  <si>
    <t>Machines &amp; Equipment-Clearing-In</t>
  </si>
  <si>
    <t>Air Conditioning Equipment-Clearing-In</t>
  </si>
  <si>
    <t>Medical Equipment-Clearing-In</t>
  </si>
  <si>
    <t>Other Equipment Clearing - Expense</t>
  </si>
  <si>
    <t>Medical Equipment Clearing - Expense</t>
  </si>
  <si>
    <t>Computer Hardware Clearing -  Expense</t>
  </si>
  <si>
    <t>Residential Buildings Maintenance</t>
  </si>
  <si>
    <t>Office Buildings Maintenance</t>
  </si>
  <si>
    <t>Passenger Vehicle Maintenance</t>
  </si>
  <si>
    <t>Trucks &amp; Transport Vehicle Maintenance</t>
  </si>
  <si>
    <t>Special Purpose Vehicles Maintenance</t>
  </si>
  <si>
    <t>Motorcycles and Bicycles Maintenance</t>
  </si>
  <si>
    <t>Aircraft and Related Equipment Maintenance</t>
  </si>
  <si>
    <t>Furniture  Maintenance</t>
  </si>
  <si>
    <t>Heavy Machinery &amp; Tools Maintenance</t>
  </si>
  <si>
    <t>Computer (CPU) Maintenance</t>
  </si>
  <si>
    <t>Computer Peripherals Maintenance</t>
  </si>
  <si>
    <t>Personal Computers Maintenance</t>
  </si>
  <si>
    <t>System and Application Software Maintenance</t>
  </si>
  <si>
    <t>Television Equipment Maintenance</t>
  </si>
  <si>
    <t>Medical Equipment Maintenance</t>
  </si>
  <si>
    <t>Agricultural Equipment Maintenance</t>
  </si>
  <si>
    <t>Wire and Wireless Equipment Maintenance</t>
  </si>
  <si>
    <t>Air Conditioning and Heating Equipment Maintenance</t>
  </si>
  <si>
    <t>Fire Extinguishing Equipment Maintenance</t>
  </si>
  <si>
    <t>Other Equipment Maintenance</t>
  </si>
  <si>
    <t>Public Water Distribution  Maintenance</t>
  </si>
  <si>
    <t>Water Production Plants  Maintenance</t>
  </si>
  <si>
    <t>Public Power Distribution  Maintenance</t>
  </si>
  <si>
    <t>Power Houses &amp; Sub-Stations  Maintenance</t>
  </si>
  <si>
    <t>Runways Maintenance (Planes) Maintenance</t>
  </si>
  <si>
    <t>Local Transfers Payroll</t>
  </si>
  <si>
    <t>Saudi Development Fund Interest</t>
  </si>
  <si>
    <t>Abu Dhabi Fund for Economic Development Interest</t>
  </si>
  <si>
    <t>Arab Fund - Economic &amp; Social Development Interest</t>
  </si>
  <si>
    <t>Kuwait Fund for Arab Economic Development Interest</t>
  </si>
  <si>
    <t>Islamic Fund - Interest</t>
  </si>
  <si>
    <t>Other External Loans Interest</t>
  </si>
  <si>
    <t>Interest on Development Bonds</t>
  </si>
  <si>
    <t>Interest - Others</t>
  </si>
  <si>
    <t>AL-Salam Islamic Security Interest</t>
  </si>
  <si>
    <t>Interest on Islamic Leasing Security</t>
  </si>
  <si>
    <t>Grants to Overseas Student Clubs</t>
  </si>
  <si>
    <t>Grants to the General Committee of Bahrain Workers</t>
  </si>
  <si>
    <t>Other Grants</t>
  </si>
  <si>
    <t>5,4,2</t>
  </si>
  <si>
    <t>5,4</t>
  </si>
  <si>
    <t>5,4,3</t>
  </si>
  <si>
    <t>9,8,6</t>
  </si>
  <si>
    <t>9,8,7,6,3</t>
  </si>
  <si>
    <t>11,6,3</t>
  </si>
  <si>
    <t>Surplus(Deficit) in Budget</t>
  </si>
  <si>
    <t>Finance Minister</t>
  </si>
  <si>
    <t>10- Transferred Budget Expenditures</t>
  </si>
  <si>
    <t>Government Entity</t>
  </si>
  <si>
    <t xml:space="preserve">Budget </t>
  </si>
  <si>
    <t xml:space="preserve">Actual </t>
  </si>
  <si>
    <t>Food Support</t>
  </si>
  <si>
    <t>Retentions, Forwarded budgets, and Other Commitments</t>
  </si>
  <si>
    <t>Sale of Assets</t>
  </si>
  <si>
    <t>Loans Received</t>
  </si>
  <si>
    <t>Net Increase/Decrease in Cash</t>
  </si>
  <si>
    <t>Payments</t>
  </si>
  <si>
    <t>Receipts</t>
  </si>
  <si>
    <t>Capital Assets</t>
  </si>
  <si>
    <t>Teachers' College (University of Bahrain)</t>
  </si>
  <si>
    <t>Royal Charity Organization</t>
  </si>
  <si>
    <t>15,7,6</t>
  </si>
  <si>
    <t>16,6</t>
  </si>
  <si>
    <t>Goods &amp; Services</t>
  </si>
  <si>
    <t>Fines &amp; Mis.</t>
  </si>
  <si>
    <t>Carried Forward Budget from Prior Years</t>
  </si>
  <si>
    <t>Repayment of Loan Interest</t>
  </si>
  <si>
    <t>Contributions to United Nations</t>
  </si>
  <si>
    <t>Other Estimates</t>
  </si>
  <si>
    <t>Reserve Account (3%)</t>
  </si>
  <si>
    <t>Government Entities with Attached &amp; Independent budgets</t>
  </si>
  <si>
    <t>Distributed Dividends (Oil &amp; Gas Holding Co.)</t>
  </si>
  <si>
    <t>Loans Repayment</t>
  </si>
  <si>
    <t>Appendix 3:  Accrued Expenses</t>
  </si>
  <si>
    <t>Appendix 1: Statement of Receipts &amp; Payments</t>
  </si>
  <si>
    <t>Appendix 2: Account Payable</t>
  </si>
  <si>
    <t>Advance payment and payment of payables</t>
  </si>
  <si>
    <t>Bahrain Stock Exchange Company</t>
  </si>
  <si>
    <t>National Foundation for Human Rights</t>
  </si>
  <si>
    <t>Issa Cultural Centre</t>
  </si>
  <si>
    <t>Sec</t>
  </si>
  <si>
    <t>41905</t>
  </si>
  <si>
    <t>News and Media Services</t>
  </si>
  <si>
    <t>Itm</t>
  </si>
  <si>
    <t>5- Revenue By Chapter, Section, And Item</t>
  </si>
  <si>
    <t>61012</t>
  </si>
  <si>
    <t>Standard of Living Improvement</t>
  </si>
  <si>
    <t>69026</t>
  </si>
  <si>
    <t>72025</t>
  </si>
  <si>
    <t>Other Subscriptions</t>
  </si>
  <si>
    <t>75035</t>
  </si>
  <si>
    <t>Food for Non-Employees (non-stock)</t>
  </si>
  <si>
    <t>75042</t>
  </si>
  <si>
    <t>Chemicals,Insecticides and Detergents (non-stock</t>
  </si>
  <si>
    <t>75065</t>
  </si>
  <si>
    <t>75066</t>
  </si>
  <si>
    <t>75067</t>
  </si>
  <si>
    <t>75068</t>
  </si>
  <si>
    <t>78017</t>
  </si>
  <si>
    <t>Office Building Maintenance (non-stock)</t>
  </si>
  <si>
    <t>78037</t>
  </si>
  <si>
    <t>Medical Equipment Maintenance (non-stock</t>
  </si>
  <si>
    <t>80017</t>
  </si>
  <si>
    <t>81019</t>
  </si>
  <si>
    <t>Ac</t>
  </si>
  <si>
    <t>Ch</t>
  </si>
  <si>
    <t>Amounts received for the benefit of others</t>
  </si>
  <si>
    <t>General Secretariat of the Supreme Defense Council</t>
  </si>
  <si>
    <t>Bahrain International Airshow</t>
  </si>
  <si>
    <t>Social Security Fund</t>
  </si>
  <si>
    <t>IT- IT Training Entitlements</t>
  </si>
  <si>
    <t>IT- IT Travel Costs</t>
  </si>
  <si>
    <t>Operational Services - Rent/Lease Agreement - IT</t>
  </si>
  <si>
    <t>Incentives for Non-Employees</t>
  </si>
  <si>
    <t>99012</t>
  </si>
  <si>
    <t>Rate Variance Gain/Loss</t>
  </si>
  <si>
    <t>9- Recurrent Expenditures By Chapters, Sections, and Items</t>
  </si>
  <si>
    <t>44016</t>
  </si>
  <si>
    <t>49907</t>
  </si>
  <si>
    <t>Operation Surplus</t>
  </si>
  <si>
    <t>49908</t>
  </si>
  <si>
    <t>Budget Surplus</t>
  </si>
  <si>
    <t>Land Registration Bureau</t>
  </si>
  <si>
    <t>Min. of State for Shura Council &amp; Rep. Council Aff.</t>
  </si>
  <si>
    <t>Investments &amp; Properties</t>
  </si>
  <si>
    <t>High Council for Environment</t>
  </si>
  <si>
    <t>Grants &amp; Repayment of Loan Interests</t>
  </si>
  <si>
    <t>Grants &amp; Repayment of Loan Interest</t>
  </si>
  <si>
    <t>Grants &amp; Repayment of Loan Intrests</t>
  </si>
  <si>
    <t>Appendix 4:  Encumbrances By Chapters</t>
  </si>
  <si>
    <t>Appendix 5: Loans</t>
  </si>
  <si>
    <t xml:space="preserve"> Government Entity</t>
  </si>
  <si>
    <t>Appendix 6: Credit Facilities</t>
  </si>
  <si>
    <t>Untilized Credit Facilities at the end of the year</t>
  </si>
  <si>
    <t>Utilized Credit</t>
  </si>
  <si>
    <t>Available Credit Facilities</t>
  </si>
  <si>
    <t>Office of The First Deputy Prime Minister</t>
  </si>
  <si>
    <t>Supreme Judicial Council</t>
  </si>
  <si>
    <t>Social Insurance Organization</t>
  </si>
  <si>
    <t>`</t>
  </si>
  <si>
    <t>Bahrain Internet Exchange</t>
  </si>
  <si>
    <t>61039</t>
  </si>
  <si>
    <t>Nursing Allowance</t>
  </si>
  <si>
    <t>62014</t>
  </si>
  <si>
    <t>IT- Courses Expenses and Tuition Fees for IT</t>
  </si>
  <si>
    <t>74022</t>
  </si>
  <si>
    <t>IT- Cost of Study Materials</t>
  </si>
  <si>
    <t>63015</t>
  </si>
  <si>
    <t>Purchasing Virtual Years Of Service</t>
  </si>
  <si>
    <t>66041</t>
  </si>
  <si>
    <t>IT -Licenses Support -Operating Systems</t>
  </si>
  <si>
    <t>66042</t>
  </si>
  <si>
    <t>IT -Licenses Support -Business Software</t>
  </si>
  <si>
    <t>66043</t>
  </si>
  <si>
    <t>IT -Licenses Support -Productivity Software</t>
  </si>
  <si>
    <t>66046</t>
  </si>
  <si>
    <t>66047</t>
  </si>
  <si>
    <t>70025</t>
  </si>
  <si>
    <t>IT- Operational Services – Rent/Lease Agreements</t>
  </si>
  <si>
    <t>68012</t>
  </si>
  <si>
    <t>Presents for Non- Employees</t>
  </si>
  <si>
    <t>99043</t>
  </si>
  <si>
    <t>Stock Adjustment</t>
  </si>
  <si>
    <t>19201</t>
  </si>
  <si>
    <t>IT- Hardware Acquisition- Communication</t>
  </si>
  <si>
    <t>19202</t>
  </si>
  <si>
    <t>IT- Hardware Acquisition - Server</t>
  </si>
  <si>
    <t>19203</t>
  </si>
  <si>
    <t>IT- Hardware Acquisition - Storage</t>
  </si>
  <si>
    <t>19204</t>
  </si>
  <si>
    <t>IT- Hardware Acquisition - Security</t>
  </si>
  <si>
    <t>19205</t>
  </si>
  <si>
    <t>IT- Hardware Acquisition - Productivity</t>
  </si>
  <si>
    <t>19206</t>
  </si>
  <si>
    <t>19208</t>
  </si>
  <si>
    <t>19209</t>
  </si>
  <si>
    <t>19212</t>
  </si>
  <si>
    <t>IT- License Acquisition - Security Software</t>
  </si>
  <si>
    <t>98012</t>
  </si>
  <si>
    <t>19051</t>
  </si>
  <si>
    <t>Television &amp; Broadcasting Equipments</t>
  </si>
  <si>
    <t>19052</t>
  </si>
  <si>
    <t>Office's Equipments</t>
  </si>
  <si>
    <t>19053</t>
  </si>
  <si>
    <t>Agriculture Equipments</t>
  </si>
  <si>
    <t>19054</t>
  </si>
  <si>
    <t>Fire Extinguishing Equipments - Clearing-In</t>
  </si>
  <si>
    <t>19055</t>
  </si>
  <si>
    <t>Air Conditioning &amp; Heating Equipments Clearing-In</t>
  </si>
  <si>
    <t>19056</t>
  </si>
  <si>
    <t>Medical Equipments Clearing-In</t>
  </si>
  <si>
    <t>19057</t>
  </si>
  <si>
    <t>19058</t>
  </si>
  <si>
    <t>Wireless Equipment Clearing-In</t>
  </si>
  <si>
    <t>19062</t>
  </si>
  <si>
    <t>Education Equipment</t>
  </si>
  <si>
    <t>19063</t>
  </si>
  <si>
    <t>Electrical Equipment</t>
  </si>
  <si>
    <t>19064</t>
  </si>
  <si>
    <t>Machinery Equipment</t>
  </si>
  <si>
    <t>19065</t>
  </si>
  <si>
    <t>Sports Equipment</t>
  </si>
  <si>
    <t>19066</t>
  </si>
  <si>
    <t>Other Equipment</t>
  </si>
  <si>
    <t>78055</t>
  </si>
  <si>
    <t>78205</t>
  </si>
  <si>
    <t>IT- Maintenance - Productivity Hardware</t>
  </si>
  <si>
    <t>78212</t>
  </si>
  <si>
    <t xml:space="preserve"> IT- Security Software Maintenance</t>
  </si>
  <si>
    <t>40035</t>
  </si>
  <si>
    <t>Gas Sales - Hidd Power Station</t>
  </si>
  <si>
    <t xml:space="preserve">Government returns from Oil &amp; Gas Holding Company
</t>
  </si>
  <si>
    <t>44041</t>
  </si>
  <si>
    <t>Pharmaceutical Products Licenses &amp; Fees</t>
  </si>
  <si>
    <t>44042</t>
  </si>
  <si>
    <t>Health Facilities Licenses &amp; Fees</t>
  </si>
  <si>
    <t>44043</t>
  </si>
  <si>
    <t>Health Professions Licenses &amp; Fees</t>
  </si>
  <si>
    <t>44171</t>
  </si>
  <si>
    <t>Departure Fees</t>
  </si>
  <si>
    <t>41051</t>
  </si>
  <si>
    <t>Container Handling &amp; Storage Charges</t>
  </si>
  <si>
    <t>41053</t>
  </si>
  <si>
    <t>Port Operation Charges</t>
  </si>
  <si>
    <t>41054</t>
  </si>
  <si>
    <t>Port Administration Service Charges</t>
  </si>
  <si>
    <t>Actual Expenditure</t>
  </si>
  <si>
    <t>Improvement of  Standard of Living for Retirees</t>
  </si>
  <si>
    <t>Miscellaneous Commitments</t>
  </si>
  <si>
    <r>
      <t>Bahrain Polytechnic</t>
    </r>
    <r>
      <rPr>
        <sz val="8"/>
        <color indexed="8"/>
        <rFont val="Times New Roman"/>
        <family val="1"/>
      </rPr>
      <t xml:space="preserve"> </t>
    </r>
  </si>
  <si>
    <t>Bahrain Chamber for Dispute Resolution</t>
  </si>
  <si>
    <t>Alimony Fund</t>
  </si>
  <si>
    <t>Carried Forward Budget From Previous Years</t>
  </si>
  <si>
    <t>Min. of State for Shura &amp; Rep. Council Affairs</t>
  </si>
  <si>
    <t>Interest on Loans and Securities</t>
  </si>
  <si>
    <t>61033</t>
  </si>
  <si>
    <t>66034</t>
  </si>
  <si>
    <t>Internet Installation &amp; Usage Charges</t>
  </si>
  <si>
    <t>66044</t>
  </si>
  <si>
    <t>66045</t>
  </si>
  <si>
    <t>IT - Licenses Support - Database Software</t>
  </si>
  <si>
    <t>66048</t>
  </si>
  <si>
    <t>IT - Contractual Services</t>
  </si>
  <si>
    <t>66049</t>
  </si>
  <si>
    <t>IT- Operational Service – Change Management</t>
  </si>
  <si>
    <t>99998</t>
  </si>
  <si>
    <t>IT-Expence Consumbles</t>
  </si>
  <si>
    <t>19023</t>
  </si>
  <si>
    <t>Trucks &amp; Transport Vehicles</t>
  </si>
  <si>
    <t>19024</t>
  </si>
  <si>
    <t>Special Purpose Vehicles</t>
  </si>
  <si>
    <t>19026</t>
  </si>
  <si>
    <t>Motorcycles &amp; Bicycles</t>
  </si>
  <si>
    <t>19207</t>
  </si>
  <si>
    <t>IT- License Acquisition - Business Software</t>
  </si>
  <si>
    <t>19211</t>
  </si>
  <si>
    <t>19213</t>
  </si>
  <si>
    <t>19214</t>
  </si>
  <si>
    <t>19061</t>
  </si>
  <si>
    <t>Catering Equipment</t>
  </si>
  <si>
    <t>31013</t>
  </si>
  <si>
    <t>Prior Year Retained Earnings</t>
  </si>
  <si>
    <t>78056</t>
  </si>
  <si>
    <t>78201</t>
  </si>
  <si>
    <t>78202</t>
  </si>
  <si>
    <t>IT- Maintenance - Server Hardware</t>
  </si>
  <si>
    <t>78203</t>
  </si>
  <si>
    <t>IT- Maintenance - Storage Hardware</t>
  </si>
  <si>
    <t>78204</t>
  </si>
  <si>
    <t>IT- Maintenance - Security Hardware</t>
  </si>
  <si>
    <t>78206</t>
  </si>
  <si>
    <t>IT- Maintenance - Supporting Infrastructure Hardwa</t>
  </si>
  <si>
    <t>78207</t>
  </si>
  <si>
    <t>IT- Business Software Maintenance</t>
  </si>
  <si>
    <t>78211</t>
  </si>
  <si>
    <t xml:space="preserve"> IT- Database Software Maintenance</t>
  </si>
  <si>
    <t>78215</t>
  </si>
  <si>
    <t>Other IT -Equipment Maintenance</t>
  </si>
  <si>
    <t>88888</t>
  </si>
  <si>
    <t>External Budget Transfer</t>
  </si>
  <si>
    <t>80035</t>
  </si>
  <si>
    <t>Interest Int.L Bond-2044</t>
  </si>
  <si>
    <t>Parcel &amp; Postal Fees</t>
  </si>
  <si>
    <t>40915</t>
  </si>
  <si>
    <t>Other Product Sales</t>
  </si>
  <si>
    <t>Minister of Energy Office</t>
  </si>
  <si>
    <t>Ministry of Transportation and Communication</t>
  </si>
  <si>
    <t>Consolidated Revenue/Expenditure Statement</t>
  </si>
  <si>
    <t>Other</t>
  </si>
  <si>
    <t>Actual  2015</t>
  </si>
  <si>
    <t xml:space="preserve">         -  </t>
  </si>
  <si>
    <t>Administrative Body in the Public Prosecution</t>
  </si>
  <si>
    <t>Supreme Council Of Health</t>
  </si>
  <si>
    <t>National Commission for Space Sciences</t>
  </si>
  <si>
    <t>41027</t>
  </si>
  <si>
    <t>Public University Tution Fees for Non-Bahrainis</t>
  </si>
  <si>
    <t>41029</t>
  </si>
  <si>
    <t>Public University Fees for Bahrainis</t>
  </si>
  <si>
    <t>41907</t>
  </si>
  <si>
    <t>E-Services Fees</t>
  </si>
  <si>
    <t>41908</t>
  </si>
  <si>
    <t>Bahrain Polytechnic Revenues</t>
  </si>
  <si>
    <t>19022</t>
  </si>
  <si>
    <t>Passenger Vehicles</t>
  </si>
  <si>
    <t>19059</t>
  </si>
  <si>
    <t>Poultry &amp; Animals</t>
  </si>
  <si>
    <t>75992</t>
  </si>
  <si>
    <t>Poultry and Animals</t>
  </si>
  <si>
    <t>78208</t>
  </si>
  <si>
    <t>IT- Productivity Software Maintenance</t>
  </si>
  <si>
    <t>81911</t>
  </si>
  <si>
    <t>Contribution to the GCC</t>
  </si>
  <si>
    <t>80043</t>
  </si>
  <si>
    <t>81023</t>
  </si>
  <si>
    <t>81024</t>
  </si>
  <si>
    <t>Ministry of Labour and Social Development (labour)</t>
  </si>
  <si>
    <t>Office of the Minister of Cabinet Affairs</t>
  </si>
  <si>
    <t>Ministry of Commerce &amp; Industry &amp; Tourism</t>
  </si>
  <si>
    <t>Bahrain Authority for Culture and Antiquities</t>
  </si>
  <si>
    <t>High Authority for Information and communication</t>
  </si>
  <si>
    <t>Ministry of Industry &amp; Commerce &amp; Tourism</t>
  </si>
  <si>
    <t>Recurrent Expenditure Budget</t>
  </si>
  <si>
    <t>Carried Forward Budget</t>
  </si>
  <si>
    <t>Min. of Justice &amp; Islamic Aff. &amp; Awqaf (Justice Aff.)</t>
  </si>
  <si>
    <t>Rashid Equestrian &amp; Horseracing Club</t>
  </si>
  <si>
    <t>Ministry of Labor and Social Development (Social Dev.)</t>
  </si>
  <si>
    <t>H.H Prime Minister Court</t>
  </si>
  <si>
    <t>Offices of the H.H. Prime Minister's Deputies</t>
  </si>
  <si>
    <t>Offices of the H.H. Prime Minister's Advisors</t>
  </si>
  <si>
    <t>Min. of  works &amp; Muni. Aff. &amp; Urban Planning-Works</t>
  </si>
  <si>
    <t>Min. of  works &amp; Muni. Aff. &amp; Urban Plan.-Gnrl Admin.</t>
  </si>
  <si>
    <t>Tender Board</t>
  </si>
  <si>
    <t>Supreme Council Of  Health</t>
  </si>
  <si>
    <t>Administrative Body of the Public Prosecution</t>
  </si>
  <si>
    <t>General Secretariat of the Cabinet</t>
  </si>
  <si>
    <t xml:space="preserve">General Secretariat of the High Counsil of Youth &amp; Sport </t>
  </si>
  <si>
    <t>Min. of Justice &amp; Islamic Aff. &amp; Awqaf (Islamic Aff.)</t>
  </si>
  <si>
    <t>Ministry of  Education</t>
  </si>
  <si>
    <t>Ministry of Labor and Social Development-Social Dev.</t>
  </si>
  <si>
    <t>Ministry of Labour and Social Development-labor</t>
  </si>
  <si>
    <t>The Supreme Council for Environment</t>
  </si>
  <si>
    <t>Ministry Of Parliamentary Affairs Shura and Rep.</t>
  </si>
  <si>
    <t>Min. of Justice &amp; Islamic Aff. &amp; Awqaf -Justice Aff.</t>
  </si>
  <si>
    <t>Min. of Justice &amp; Islamic Aff. &amp; Awqaf -Islamic Aff.</t>
  </si>
  <si>
    <t>Ministry of Labour and Social Dev.-Social Dev.</t>
  </si>
  <si>
    <t xml:space="preserve">Gen. Secretariat of the High Counsil of Youth &amp; Sport </t>
  </si>
  <si>
    <t>Min. of Works and Mun. Aff. and Urban Plan.-Works</t>
  </si>
  <si>
    <t>Min. of Mun. Aff. &amp; Urban Plan.-General Plan.</t>
  </si>
  <si>
    <t>National Auth. for regulating the prof. and health serv.</t>
  </si>
  <si>
    <t>Food subsidy</t>
  </si>
  <si>
    <t>Council of Representatives</t>
  </si>
  <si>
    <t>Labor Market Regulatory Authority</t>
  </si>
  <si>
    <t>Bah. Center for Strategic, Intern. and Energy studies</t>
  </si>
  <si>
    <t>National Social Fund</t>
  </si>
  <si>
    <t xml:space="preserve">Gudaibiya Palace </t>
  </si>
  <si>
    <t>Government Aids</t>
  </si>
  <si>
    <t>Transferred Budget</t>
  </si>
  <si>
    <t>Accounts Under MoF Supervision</t>
  </si>
  <si>
    <t>United Nations Development Program</t>
  </si>
  <si>
    <t xml:space="preserve">Government's Share in Pension </t>
  </si>
  <si>
    <t>Early Retirement Scheme</t>
  </si>
  <si>
    <t xml:space="preserve">Govt Share in Unemployment Insurance </t>
  </si>
  <si>
    <t>Low Income Families Support</t>
  </si>
  <si>
    <t>Council of  Future Generations Reserve Fund</t>
  </si>
  <si>
    <t>Housing Program-Rent Allowance</t>
  </si>
  <si>
    <t>Housing Program-Reduction of  Housing Premium</t>
  </si>
  <si>
    <t>Min. of Justice &amp; Islam. Aff. &amp; Awqaf -Justice</t>
  </si>
  <si>
    <t>Ministry of Labor and Social Development (labor)</t>
  </si>
  <si>
    <t>Ministry of Labor and Social Development-labor</t>
  </si>
  <si>
    <t>Ministry of Labor and Social Dev. -labor</t>
  </si>
  <si>
    <t>Ministry of Labor and Social Dev. -Social</t>
  </si>
  <si>
    <t>Offices of the Prime Minister's Deputies</t>
  </si>
  <si>
    <t>Offices of the Prime Minister's Advisors</t>
  </si>
  <si>
    <t>Ministry of Transportation &amp; Communication</t>
  </si>
  <si>
    <t>Min. of Justice &amp; Islam. Aff. &amp; Awqaf -Islamic. Aff</t>
  </si>
  <si>
    <t xml:space="preserve">General Sec. of the High Counsil of Youth &amp; Sport </t>
  </si>
  <si>
    <t>Min. of  works &amp; Muni. Aff. &amp; Urban Plan.-Gnrl Adm.</t>
  </si>
  <si>
    <t xml:space="preserve">Social Insurance Organization-Social allow. Calc. </t>
  </si>
  <si>
    <t>Social Insurance Organization-Actuarial expenses</t>
  </si>
  <si>
    <t>Social Insurance Organization-Min. pension settl.</t>
  </si>
  <si>
    <t>Social Insurance Organization- Shura &amp; Rep. retir.</t>
  </si>
  <si>
    <t>Government's Share and Contribution in the Social System</t>
  </si>
  <si>
    <t>Early Retirement Program</t>
  </si>
  <si>
    <t>Government's Share in the Unemployment Insurance Program</t>
  </si>
  <si>
    <t>Ministry of Justice &amp; Islamic Affairs &amp; Awqaf - Justice</t>
  </si>
  <si>
    <t>Ministry of Labour and Social Development -Social Dev.</t>
  </si>
  <si>
    <t>Min. of  works &amp; Muni. Aff. &amp; Urban Plan.-Works</t>
  </si>
  <si>
    <t>Min. of Justice &amp; Islamic Affairs &amp; Awqaf - Islamic Aff.</t>
  </si>
  <si>
    <t>Inventory Purchases</t>
  </si>
  <si>
    <t>Actual  2016</t>
  </si>
  <si>
    <t>Budget  2016</t>
  </si>
  <si>
    <t>For The Year Ended 31 December 2016</t>
  </si>
  <si>
    <t>Ministry of Oil</t>
  </si>
  <si>
    <t>National Health Regulatory Authority</t>
  </si>
  <si>
    <t>Actual 2015</t>
  </si>
  <si>
    <t>Contributions to Arab Nations</t>
  </si>
  <si>
    <t>61013</t>
  </si>
  <si>
    <t>Car Allowance</t>
  </si>
  <si>
    <t>61014</t>
  </si>
  <si>
    <t>Year Employee Bonus</t>
  </si>
  <si>
    <t>61016</t>
  </si>
  <si>
    <t>Acting Allowance</t>
  </si>
  <si>
    <t>61018</t>
  </si>
  <si>
    <t>Government Service Reward</t>
  </si>
  <si>
    <t>71051</t>
  </si>
  <si>
    <t>68013</t>
  </si>
  <si>
    <t>81997</t>
  </si>
  <si>
    <t>Other Miscellaneous Services</t>
  </si>
  <si>
    <t>78311</t>
  </si>
  <si>
    <t>78313</t>
  </si>
  <si>
    <t>78315</t>
  </si>
  <si>
    <t>78322</t>
  </si>
  <si>
    <t>78323</t>
  </si>
  <si>
    <t>78326</t>
  </si>
  <si>
    <t>78328</t>
  </si>
  <si>
    <t>Non-Contractual Building Maint - Other Building Ma</t>
  </si>
  <si>
    <t>78329</t>
  </si>
  <si>
    <t>78319</t>
  </si>
  <si>
    <t>78214</t>
  </si>
  <si>
    <t>IT- Operating Systems Maintenance</t>
  </si>
  <si>
    <t>81011</t>
  </si>
  <si>
    <t>Grants to Under-Privileged Families</t>
  </si>
  <si>
    <t>43042</t>
  </si>
  <si>
    <t>Air Transport Activities</t>
  </si>
  <si>
    <t>43043</t>
  </si>
  <si>
    <t>Air Licensing Activities</t>
  </si>
  <si>
    <t>43044</t>
  </si>
  <si>
    <t>Land Transport Licenses</t>
  </si>
  <si>
    <t>43045</t>
  </si>
  <si>
    <t>Post Regulatory Licenses</t>
  </si>
  <si>
    <t>43081</t>
  </si>
  <si>
    <t>Sand Mining License Fees</t>
  </si>
  <si>
    <t>44094</t>
  </si>
  <si>
    <t>Fees on Private Tobacco Goods</t>
  </si>
  <si>
    <t>44095</t>
  </si>
  <si>
    <t>Fees on Private Luxury Goods</t>
  </si>
  <si>
    <t>44181</t>
  </si>
  <si>
    <t>Partial Land Subdivision Fees</t>
  </si>
  <si>
    <t>44182</t>
  </si>
  <si>
    <t>Main Land Subdivision Fees</t>
  </si>
  <si>
    <t>44183</t>
  </si>
  <si>
    <t>Fees of Sand Extraction &amp; Sale</t>
  </si>
  <si>
    <t>45016</t>
  </si>
  <si>
    <t>Government Return from Eskan Bank</t>
  </si>
  <si>
    <t>49913</t>
  </si>
  <si>
    <t>Revenue-Unidentified Customer</t>
  </si>
  <si>
    <t>49914</t>
  </si>
  <si>
    <t>Revenue-Unapplied Invoice</t>
  </si>
  <si>
    <t>Housing Program Support (Rent Allowance-Reduce of Instalments)</t>
  </si>
  <si>
    <t>Contributions in Regional &amp; International Organizations</t>
  </si>
  <si>
    <t>Support for Low-Income Families</t>
  </si>
  <si>
    <t>Allowance for Improvement of  Standard of Living for Retirees</t>
  </si>
  <si>
    <t>Transport Allowance</t>
  </si>
  <si>
    <t>Communication Allowances</t>
  </si>
  <si>
    <t>Exceptional Achievements Reward</t>
  </si>
  <si>
    <t>Special Work Award</t>
  </si>
  <si>
    <t>Discipline Award</t>
  </si>
  <si>
    <t>Dedicated Govt Practice Allowance (Consultant-Doctor)</t>
  </si>
  <si>
    <t>Housing Costs</t>
  </si>
  <si>
    <t>Special Allowance</t>
  </si>
  <si>
    <t>Basic Salaries (Including Lump Sum)</t>
  </si>
  <si>
    <t>Course Expenses and Tuition Fees</t>
  </si>
  <si>
    <t>IT -Licenses Support -Application Infrastructure Software</t>
  </si>
  <si>
    <t>IT- Licenses Support - Security Software</t>
  </si>
  <si>
    <t>IT- Licenses Support - IT Management Software</t>
  </si>
  <si>
    <t>Electricity Supply and Usage Charges</t>
  </si>
  <si>
    <t>Arrears of Electricity &amp; Water Consumption</t>
  </si>
  <si>
    <t>Buildings Rental - Operational</t>
  </si>
  <si>
    <t>Buildings Rental - Financing Lease</t>
  </si>
  <si>
    <t>Medical Insurance for staff and Employees In public Sector</t>
  </si>
  <si>
    <t>Board of Directors, Committees &amp; Sub committees Remuneration Fees</t>
  </si>
  <si>
    <t>Military Expenses</t>
  </si>
  <si>
    <t>Oil &amp; Lubricants</t>
  </si>
  <si>
    <t>Fuel &amp; Oil for Aircrafts</t>
  </si>
  <si>
    <t>Fuel &amp; Oil for Ships</t>
  </si>
  <si>
    <t>Utensils and Miscellaneous Light Equipments</t>
  </si>
  <si>
    <t>Decorating Materials for Special Occasions National Events</t>
  </si>
  <si>
    <t>Miscellaneous Consumables</t>
  </si>
  <si>
    <t>Drugs and Medicines (Non-Stock)</t>
  </si>
  <si>
    <t>Surgical Materials  (Non-Stock)</t>
  </si>
  <si>
    <t>X-Ray Materials  (Non-Stock)</t>
  </si>
  <si>
    <t>Laboratory Materials  (Non-Stock)</t>
  </si>
  <si>
    <t>Petty Cash</t>
  </si>
  <si>
    <t>IT- Hardware Acquisition - Supporting Infrastructure</t>
  </si>
  <si>
    <t>IT- License Acquisition- Productivity Software</t>
  </si>
  <si>
    <t>IT- License acquisition - Application Infra Software</t>
  </si>
  <si>
    <t>IT- License Acquisition - Database Software</t>
  </si>
  <si>
    <t>IT- License Acquisition - IT Management Software</t>
  </si>
  <si>
    <t>IT- License Acquisition - Operating System</t>
  </si>
  <si>
    <t>IT - Asset Expense Consumble</t>
  </si>
  <si>
    <t>Contractual Building Maint - Office &amp; Residential - Mechanical Works</t>
  </si>
  <si>
    <t>Contractual Building Maint - Office &amp; Residential - Civil Works</t>
  </si>
  <si>
    <t>Contractual Building Maint - Office &amp; Residential - Other Maintenance Works</t>
  </si>
  <si>
    <t>Non-Contractual Building Maint - Office &amp; Resident - Civil Works</t>
  </si>
  <si>
    <t>Non-Contractual Building Maint - Office &amp; Resident -Electrical Works</t>
  </si>
  <si>
    <t>Non-Contractual Building Maint - Office &amp; Resident - Other Maintenance Works</t>
  </si>
  <si>
    <t>Non-Contractual Building Maint - Other Building Maint - Mechanical Works</t>
  </si>
  <si>
    <t>Contractual Building Maint - Other Building Maint - Landscaping &amp; Gardening</t>
  </si>
  <si>
    <t>IT - Operational Services - Maintenance Agreements</t>
  </si>
  <si>
    <t xml:space="preserve">IT-Operational Services - Repairs </t>
  </si>
  <si>
    <t>IT- Maintenance - Communication Hardware</t>
  </si>
  <si>
    <t>Photocopiers, Printers and Word Proc Equipmaint</t>
  </si>
  <si>
    <t>Govermant Unemployment Insurance Share</t>
  </si>
  <si>
    <t>Other Local Transfers</t>
  </si>
  <si>
    <t>International Islamic Leasing Sec. No.2 Interest</t>
  </si>
  <si>
    <t>International Development Bond</t>
  </si>
  <si>
    <t>Flour</t>
  </si>
  <si>
    <t xml:space="preserve">Lamb and Beef </t>
  </si>
  <si>
    <t xml:space="preserve">Chicken </t>
  </si>
  <si>
    <t>Reduce Cost of Living for Family</t>
  </si>
  <si>
    <t xml:space="preserve">Improve the Standard of Living for Retires Allowance </t>
  </si>
  <si>
    <t>Childhood Social Program Support</t>
  </si>
  <si>
    <t>Elderly Social Program Support</t>
  </si>
  <si>
    <t>Consuitancy Services Fees</t>
  </si>
  <si>
    <t>Labour Market Regulatory Authority Fees</t>
  </si>
  <si>
    <t>Ministry of Defence (See Note 13)</t>
  </si>
  <si>
    <t>Ministry of  Youth  &amp; Sports Affairs (See Note 17)</t>
  </si>
  <si>
    <t>Mohd Bin Khalifa Al Khalifa Cardiac Center (See Note 13)</t>
  </si>
  <si>
    <t>Electricity &amp; Water Authority (See Note 12)</t>
  </si>
  <si>
    <t>Ministry of Information Affairs (See Note 17)</t>
  </si>
  <si>
    <t>Transfers (See Note 10)</t>
  </si>
  <si>
    <t>Central Informatics Organisation (See Note 17)</t>
  </si>
  <si>
    <t>King Hamad Hospital (See Note 13 &amp;14)</t>
  </si>
  <si>
    <t>Ministry Of Information Affairs (See Note 17)</t>
  </si>
  <si>
    <t>Ministry of Defense (See Note 13)</t>
  </si>
  <si>
    <t>King Hamad Hospital (See Note 13&amp;14)</t>
  </si>
  <si>
    <t>Minister of Information Affairs (See Note 17)</t>
  </si>
  <si>
    <t>Moh’d Bin Khalifa Cardiac Center (See Note 13)</t>
  </si>
  <si>
    <t>Transferred Budget &amp; Accounts Under MoF Supervision  (See Note 10)</t>
  </si>
  <si>
    <t>E-Government Authority - egov (See Note 17)</t>
  </si>
  <si>
    <t>Ministry of Information Affairs  (See Note 17)</t>
  </si>
  <si>
    <t>Cash Flow from Operating  Activities</t>
  </si>
  <si>
    <t xml:space="preserve"> Net Cash Flow from Operating  Activities</t>
  </si>
  <si>
    <t xml:space="preserve"> Cash Flow from Investment Activities</t>
  </si>
  <si>
    <t>Net Cash Flow from Investment Activities</t>
  </si>
  <si>
    <t xml:space="preserve"> Cash Flow from Financing Activities</t>
  </si>
  <si>
    <t xml:space="preserve"> Net Cash Flow from Financing Activities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</si>
</sst>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1" formatCode="_(* #,##0_);_(* \(#,##0\);_(* &quot;-&quot;_);_(@_)"/>
    <numFmt numFmtId="43" formatCode="_(* #,##0.00_);_(* \(#,##0.00\);_(* &quot;-&quot;??_);_(@_)"/>
    <numFmt numFmtId="164" formatCode="_-* #,##0_-;_-* #,##0\-;_-* &quot;-&quot;_-;_-@_-"/>
    <numFmt numFmtId="165" formatCode="_(&quot;د.ب.&quot;\ * #,##0.00_);_(&quot;د.ب.&quot;\ * \(#,##0.00\);_(&quot;د.ب.&quot;\ * &quot;-&quot;??_);_(@_)"/>
    <numFmt numFmtId="166" formatCode="#,##0_-;\(#,##0\)"/>
    <numFmt numFmtId="167" formatCode="_(* #,##0_);_(* \(#,##0\);_(* &quot;-&quot;??_);_(@_)"/>
    <numFmt numFmtId="168" formatCode="_(&quot; &quot;* #,##0_);_(&quot; &quot;* \(#,##0\);_(&quot; &quot;* &quot;-&quot;_);_(@_)"/>
    <numFmt numFmtId="169" formatCode="_-* #,##0.00_-;_-* #,##0.00\-;_-* &quot;-&quot;??_-;_-@_-"/>
    <numFmt numFmtId="170" formatCode="_-* #,##0.00\ _k_r_-;\-* #,##0.00\ _k_r_-;_-* &quot;-&quot;??\ _k_r_-;_-@_-"/>
  </numFmts>
  <fonts count="73">
    <font>
      <sz val="10"/>
      <name val="Arial"/>
      <charset val="178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abic Transparent"/>
      <charset val="178"/>
    </font>
    <font>
      <sz val="11"/>
      <name val="Arabic Transparent"/>
      <charset val="178"/>
    </font>
    <font>
      <b/>
      <sz val="12"/>
      <color indexed="18"/>
      <name val="Arabic Transparent"/>
      <charset val="178"/>
    </font>
    <font>
      <sz val="10"/>
      <name val="MS Sans Serif"/>
      <family val="2"/>
      <charset val="178"/>
    </font>
    <font>
      <b/>
      <sz val="10"/>
      <name val="Times New Roman"/>
      <family val="1"/>
    </font>
    <font>
      <sz val="10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b/>
      <sz val="14"/>
      <name val="Times New Roman"/>
      <family val="1"/>
    </font>
    <font>
      <sz val="14"/>
      <name val="Times New Roman"/>
      <family val="1"/>
    </font>
    <font>
      <b/>
      <sz val="16"/>
      <name val="Times New Roman"/>
      <family val="1"/>
    </font>
    <font>
      <sz val="11"/>
      <name val="Times New Roman"/>
      <family val="1"/>
    </font>
    <font>
      <b/>
      <sz val="11"/>
      <name val="Times New Roman"/>
      <family val="1"/>
    </font>
    <font>
      <sz val="8"/>
      <name val="Arial"/>
      <family val="2"/>
    </font>
    <font>
      <b/>
      <sz val="9"/>
      <name val="Times New Roman"/>
      <family val="1"/>
    </font>
    <font>
      <sz val="13"/>
      <name val="Times New Roman"/>
      <family val="1"/>
    </font>
    <font>
      <u/>
      <sz val="14"/>
      <name val="Times New Roman"/>
      <family val="1"/>
    </font>
    <font>
      <sz val="10"/>
      <name val="Arial"/>
      <family val="2"/>
    </font>
    <font>
      <sz val="8"/>
      <color indexed="8"/>
      <name val="Times New Roman"/>
      <family val="1"/>
    </font>
    <font>
      <sz val="11"/>
      <color indexed="18"/>
      <name val="Times New Roman"/>
      <family val="1"/>
    </font>
    <font>
      <u/>
      <sz val="13"/>
      <name val="Times New Roman"/>
      <family val="1"/>
    </font>
    <font>
      <sz val="14"/>
      <color indexed="8"/>
      <name val="Times New Roman"/>
      <family val="1"/>
    </font>
    <font>
      <b/>
      <sz val="9"/>
      <color indexed="8"/>
      <name val="Times New Roman"/>
      <family val="1"/>
    </font>
    <font>
      <sz val="10"/>
      <color indexed="8"/>
      <name val="Arial"/>
      <family val="2"/>
    </font>
    <font>
      <sz val="10"/>
      <color indexed="8"/>
      <name val="Times New Roman"/>
      <family val="1"/>
    </font>
    <font>
      <sz val="11"/>
      <color theme="1"/>
      <name val="Calibri"/>
      <family val="2"/>
      <scheme val="minor"/>
    </font>
    <font>
      <b/>
      <sz val="10"/>
      <color indexed="8"/>
      <name val="Times New Roman"/>
      <family val="1"/>
    </font>
    <font>
      <sz val="8"/>
      <color indexed="8"/>
      <name val="Times New Roman"/>
      <family val="1"/>
    </font>
    <font>
      <b/>
      <sz val="8"/>
      <name val="Times New Roman"/>
      <family val="1"/>
    </font>
    <font>
      <sz val="8"/>
      <name val="Times New Roman"/>
      <family val="1"/>
    </font>
    <font>
      <b/>
      <sz val="12"/>
      <name val="Cambria"/>
      <family val="1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indexed="9"/>
      <name val="Arial"/>
      <family val="2"/>
    </font>
    <font>
      <sz val="10"/>
      <color indexed="20"/>
      <name val="Arial"/>
      <family val="2"/>
    </font>
    <font>
      <b/>
      <sz val="10"/>
      <color indexed="52"/>
      <name val="Arial"/>
      <family val="2"/>
    </font>
    <font>
      <b/>
      <sz val="10"/>
      <color indexed="9"/>
      <name val="Arial"/>
      <family val="2"/>
    </font>
    <font>
      <i/>
      <sz val="10"/>
      <color indexed="23"/>
      <name val="Arial"/>
      <family val="2"/>
    </font>
    <font>
      <sz val="10"/>
      <color indexed="17"/>
      <name val="Arial"/>
      <family val="2"/>
    </font>
    <font>
      <b/>
      <sz val="15"/>
      <color indexed="56"/>
      <name val="Arial"/>
      <family val="2"/>
    </font>
    <font>
      <b/>
      <sz val="13"/>
      <color indexed="56"/>
      <name val="Arial"/>
      <family val="2"/>
    </font>
    <font>
      <b/>
      <sz val="11"/>
      <color indexed="56"/>
      <name val="Arial"/>
      <family val="2"/>
    </font>
    <font>
      <sz val="10"/>
      <color indexed="62"/>
      <name val="Arial"/>
      <family val="2"/>
    </font>
    <font>
      <sz val="10"/>
      <color indexed="52"/>
      <name val="Arial"/>
      <family val="2"/>
    </font>
    <font>
      <sz val="10"/>
      <color indexed="60"/>
      <name val="Arial"/>
      <family val="2"/>
    </font>
    <font>
      <b/>
      <sz val="10"/>
      <color indexed="63"/>
      <name val="Arial"/>
      <family val="2"/>
    </font>
    <font>
      <b/>
      <sz val="18"/>
      <color indexed="56"/>
      <name val="Cambria"/>
      <family val="2"/>
    </font>
    <font>
      <b/>
      <sz val="10"/>
      <color indexed="8"/>
      <name val="Arial"/>
      <family val="2"/>
    </font>
    <font>
      <sz val="10"/>
      <color indexed="10"/>
      <name val="Arial"/>
      <family val="2"/>
    </font>
    <font>
      <b/>
      <sz val="18"/>
      <color theme="3"/>
      <name val="Cambria"/>
      <family val="2"/>
      <scheme val="major"/>
    </font>
    <font>
      <sz val="11"/>
      <color rgb="FF000000"/>
      <name val="Calibri"/>
      <family val="2"/>
      <charset val="204"/>
    </font>
    <font>
      <sz val="12"/>
      <color theme="1"/>
      <name val="Arial"/>
      <family val="2"/>
    </font>
    <font>
      <sz val="12"/>
      <color theme="1"/>
      <name val="Calibri"/>
      <family val="2"/>
    </font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78"/>
      <scheme val="minor"/>
    </font>
    <font>
      <b/>
      <sz val="8"/>
      <color indexed="8"/>
      <name val="Times New Roman"/>
      <family val="1"/>
    </font>
  </fonts>
  <fills count="63">
    <fill>
      <patternFill patternType="none"/>
    </fill>
    <fill>
      <patternFill patternType="gray125"/>
    </fill>
    <fill>
      <patternFill patternType="solid">
        <fgColor indexed="22"/>
        <bgColor indexed="2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14999847407452621"/>
        <bgColor indexed="22"/>
      </patternFill>
    </fill>
    <fill>
      <patternFill patternType="solid">
        <fgColor theme="0" tint="-0.14999847407452621"/>
        <bgColor indexed="8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42">
    <border>
      <left/>
      <right/>
      <top/>
      <bottom/>
      <diagonal/>
    </border>
    <border>
      <left/>
      <right/>
      <top style="thick">
        <color indexed="21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/>
      <right style="medium">
        <color theme="0"/>
      </right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/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768">
    <xf numFmtId="0" fontId="0" fillId="0" borderId="0"/>
    <xf numFmtId="0" fontId="6" fillId="2" borderId="1" applyNumberFormat="0" applyAlignment="0">
      <alignment horizontal="center" vertical="center"/>
    </xf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4" fillId="0" borderId="0" applyNumberFormat="0">
      <alignment horizontal="right"/>
    </xf>
    <xf numFmtId="0" fontId="21" fillId="0" borderId="0"/>
    <xf numFmtId="0" fontId="29" fillId="0" borderId="0"/>
    <xf numFmtId="0" fontId="27" fillId="0" borderId="0"/>
    <xf numFmtId="0" fontId="3" fillId="0" borderId="0"/>
    <xf numFmtId="0" fontId="7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27" fillId="41" borderId="0" applyNumberFormat="0" applyBorder="0" applyAlignment="0" applyProtection="0"/>
    <xf numFmtId="0" fontId="27" fillId="42" borderId="0" applyNumberFormat="0" applyBorder="0" applyAlignment="0" applyProtection="0"/>
    <xf numFmtId="0" fontId="27" fillId="43" borderId="0" applyNumberFormat="0" applyBorder="0" applyAlignment="0" applyProtection="0"/>
    <xf numFmtId="0" fontId="27" fillId="44" borderId="0" applyNumberFormat="0" applyBorder="0" applyAlignment="0" applyProtection="0"/>
    <xf numFmtId="0" fontId="27" fillId="45" borderId="0" applyNumberFormat="0" applyBorder="0" applyAlignment="0" applyProtection="0"/>
    <xf numFmtId="0" fontId="27" fillId="46" borderId="0" applyNumberFormat="0" applyBorder="0" applyAlignment="0" applyProtection="0"/>
    <xf numFmtId="0" fontId="27" fillId="47" borderId="0" applyNumberFormat="0" applyBorder="0" applyAlignment="0" applyProtection="0"/>
    <xf numFmtId="0" fontId="27" fillId="48" borderId="0" applyNumberFormat="0" applyBorder="0" applyAlignment="0" applyProtection="0"/>
    <xf numFmtId="0" fontId="27" fillId="49" borderId="0" applyNumberFormat="0" applyBorder="0" applyAlignment="0" applyProtection="0"/>
    <xf numFmtId="0" fontId="27" fillId="44" borderId="0" applyNumberFormat="0" applyBorder="0" applyAlignment="0" applyProtection="0"/>
    <xf numFmtId="0" fontId="27" fillId="47" borderId="0" applyNumberFormat="0" applyBorder="0" applyAlignment="0" applyProtection="0"/>
    <xf numFmtId="0" fontId="27" fillId="50" borderId="0" applyNumberFormat="0" applyBorder="0" applyAlignment="0" applyProtection="0"/>
    <xf numFmtId="0" fontId="50" fillId="51" borderId="0" applyNumberFormat="0" applyBorder="0" applyAlignment="0" applyProtection="0"/>
    <xf numFmtId="0" fontId="50" fillId="48" borderId="0" applyNumberFormat="0" applyBorder="0" applyAlignment="0" applyProtection="0"/>
    <xf numFmtId="0" fontId="50" fillId="49" borderId="0" applyNumberFormat="0" applyBorder="0" applyAlignment="0" applyProtection="0"/>
    <xf numFmtId="0" fontId="50" fillId="52" borderId="0" applyNumberFormat="0" applyBorder="0" applyAlignment="0" applyProtection="0"/>
    <xf numFmtId="0" fontId="50" fillId="53" borderId="0" applyNumberFormat="0" applyBorder="0" applyAlignment="0" applyProtection="0"/>
    <xf numFmtId="0" fontId="50" fillId="54" borderId="0" applyNumberFormat="0" applyBorder="0" applyAlignment="0" applyProtection="0"/>
    <xf numFmtId="0" fontId="62" fillId="59" borderId="40" applyNumberFormat="0" applyAlignment="0" applyProtection="0"/>
    <xf numFmtId="0" fontId="50" fillId="55" borderId="0" applyNumberFormat="0" applyBorder="0" applyAlignment="0" applyProtection="0"/>
    <xf numFmtId="0" fontId="50" fillId="56" borderId="0" applyNumberFormat="0" applyBorder="0" applyAlignment="0" applyProtection="0"/>
    <xf numFmtId="0" fontId="50" fillId="57" borderId="0" applyNumberFormat="0" applyBorder="0" applyAlignment="0" applyProtection="0"/>
    <xf numFmtId="0" fontId="50" fillId="52" borderId="0" applyNumberFormat="0" applyBorder="0" applyAlignment="0" applyProtection="0"/>
    <xf numFmtId="0" fontId="50" fillId="53" borderId="0" applyNumberFormat="0" applyBorder="0" applyAlignment="0" applyProtection="0"/>
    <xf numFmtId="0" fontId="50" fillId="58" borderId="0" applyNumberFormat="0" applyBorder="0" applyAlignment="0" applyProtection="0"/>
    <xf numFmtId="0" fontId="51" fillId="42" borderId="0" applyNumberFormat="0" applyBorder="0" applyAlignment="0" applyProtection="0"/>
    <xf numFmtId="0" fontId="52" fillId="59" borderId="25" applyNumberFormat="0" applyAlignment="0" applyProtection="0"/>
    <xf numFmtId="0" fontId="53" fillId="60" borderId="26" applyNumberFormat="0" applyAlignment="0" applyProtection="0"/>
    <xf numFmtId="0" fontId="64" fillId="0" borderId="41" applyNumberFormat="0" applyFill="0" applyAlignment="0" applyProtection="0"/>
    <xf numFmtId="43" fontId="3" fillId="0" borderId="0" applyFont="0" applyFill="0" applyBorder="0" applyAlignment="0" applyProtection="0"/>
    <xf numFmtId="0" fontId="54" fillId="0" borderId="0" applyNumberFormat="0" applyFill="0" applyBorder="0" applyAlignment="0" applyProtection="0"/>
    <xf numFmtId="0" fontId="55" fillId="43" borderId="0" applyNumberFormat="0" applyBorder="0" applyAlignment="0" applyProtection="0"/>
    <xf numFmtId="0" fontId="56" fillId="0" borderId="27" applyNumberFormat="0" applyFill="0" applyAlignment="0" applyProtection="0"/>
    <xf numFmtId="0" fontId="57" fillId="0" borderId="28" applyNumberFormat="0" applyFill="0" applyAlignment="0" applyProtection="0"/>
    <xf numFmtId="0" fontId="58" fillId="0" borderId="29" applyNumberFormat="0" applyFill="0" applyAlignment="0" applyProtection="0"/>
    <xf numFmtId="0" fontId="58" fillId="0" borderId="0" applyNumberFormat="0" applyFill="0" applyBorder="0" applyAlignment="0" applyProtection="0"/>
    <xf numFmtId="0" fontId="59" fillId="46" borderId="25" applyNumberFormat="0" applyAlignment="0" applyProtection="0"/>
    <xf numFmtId="0" fontId="60" fillId="0" borderId="30" applyNumberFormat="0" applyFill="0" applyAlignment="0" applyProtection="0"/>
    <xf numFmtId="0" fontId="61" fillId="61" borderId="0" applyNumberFormat="0" applyBorder="0" applyAlignment="0" applyProtection="0"/>
    <xf numFmtId="0" fontId="3" fillId="0" borderId="0"/>
    <xf numFmtId="0" fontId="3" fillId="62" borderId="31" applyNumberFormat="0" applyFont="0" applyAlignment="0" applyProtection="0"/>
    <xf numFmtId="0" fontId="62" fillId="59" borderId="32" applyNumberFormat="0" applyAlignment="0" applyProtection="0"/>
    <xf numFmtId="0" fontId="63" fillId="0" borderId="0" applyNumberFormat="0" applyFill="0" applyBorder="0" applyAlignment="0" applyProtection="0"/>
    <xf numFmtId="0" fontId="64" fillId="0" borderId="33" applyNumberFormat="0" applyFill="0" applyAlignment="0" applyProtection="0"/>
    <xf numFmtId="0" fontId="65" fillId="0" borderId="0" applyNumberFormat="0" applyFill="0" applyBorder="0" applyAlignment="0" applyProtection="0"/>
    <xf numFmtId="0" fontId="3" fillId="0" borderId="0"/>
    <xf numFmtId="0" fontId="3" fillId="62" borderId="39" applyNumberFormat="0" applyFont="0" applyAlignment="0" applyProtection="0"/>
    <xf numFmtId="0" fontId="2" fillId="0" borderId="0"/>
    <xf numFmtId="0" fontId="66" fillId="0" borderId="0" applyNumberFormat="0" applyFill="0" applyBorder="0" applyAlignment="0" applyProtection="0"/>
    <xf numFmtId="0" fontId="35" fillId="0" borderId="16" applyNumberFormat="0" applyFill="0" applyAlignment="0" applyProtection="0"/>
    <xf numFmtId="0" fontId="36" fillId="0" borderId="17" applyNumberFormat="0" applyFill="0" applyAlignment="0" applyProtection="0"/>
    <xf numFmtId="0" fontId="37" fillId="0" borderId="18" applyNumberFormat="0" applyFill="0" applyAlignment="0" applyProtection="0"/>
    <xf numFmtId="0" fontId="37" fillId="0" borderId="0" applyNumberFormat="0" applyFill="0" applyBorder="0" applyAlignment="0" applyProtection="0"/>
    <xf numFmtId="0" fontId="38" fillId="10" borderId="0" applyNumberFormat="0" applyBorder="0" applyAlignment="0" applyProtection="0"/>
    <xf numFmtId="0" fontId="39" fillId="11" borderId="0" applyNumberFormat="0" applyBorder="0" applyAlignment="0" applyProtection="0"/>
    <xf numFmtId="0" fontId="40" fillId="12" borderId="0" applyNumberFormat="0" applyBorder="0" applyAlignment="0" applyProtection="0"/>
    <xf numFmtId="0" fontId="41" fillId="13" borderId="19" applyNumberFormat="0" applyAlignment="0" applyProtection="0"/>
    <xf numFmtId="0" fontId="42" fillId="14" borderId="20" applyNumberFormat="0" applyAlignment="0" applyProtection="0"/>
    <xf numFmtId="0" fontId="43" fillId="14" borderId="19" applyNumberFormat="0" applyAlignment="0" applyProtection="0"/>
    <xf numFmtId="0" fontId="44" fillId="0" borderId="21" applyNumberFormat="0" applyFill="0" applyAlignment="0" applyProtection="0"/>
    <xf numFmtId="0" fontId="45" fillId="15" borderId="22" applyNumberFormat="0" applyAlignment="0" applyProtection="0"/>
    <xf numFmtId="0" fontId="46" fillId="0" borderId="0" applyNumberFormat="0" applyFill="0" applyBorder="0" applyAlignment="0" applyProtection="0"/>
    <xf numFmtId="0" fontId="2" fillId="16" borderId="23" applyNumberFormat="0" applyFont="0" applyAlignment="0" applyProtection="0"/>
    <xf numFmtId="0" fontId="47" fillId="0" borderId="0" applyNumberFormat="0" applyFill="0" applyBorder="0" applyAlignment="0" applyProtection="0"/>
    <xf numFmtId="0" fontId="48" fillId="0" borderId="24" applyNumberFormat="0" applyFill="0" applyAlignment="0" applyProtection="0"/>
    <xf numFmtId="0" fontId="49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49" fillId="20" borderId="0" applyNumberFormat="0" applyBorder="0" applyAlignment="0" applyProtection="0"/>
    <xf numFmtId="0" fontId="49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49" fillId="24" borderId="0" applyNumberFormat="0" applyBorder="0" applyAlignment="0" applyProtection="0"/>
    <xf numFmtId="0" fontId="49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49" fillId="28" borderId="0" applyNumberFormat="0" applyBorder="0" applyAlignment="0" applyProtection="0"/>
    <xf numFmtId="0" fontId="49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49" fillId="32" borderId="0" applyNumberFormat="0" applyBorder="0" applyAlignment="0" applyProtection="0"/>
    <xf numFmtId="0" fontId="49" fillId="33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49" fillId="36" borderId="0" applyNumberFormat="0" applyBorder="0" applyAlignment="0" applyProtection="0"/>
    <xf numFmtId="0" fontId="49" fillId="37" borderId="0" applyNumberFormat="0" applyBorder="0" applyAlignment="0" applyProtection="0"/>
    <xf numFmtId="0" fontId="2" fillId="38" borderId="0" applyNumberFormat="0" applyBorder="0" applyAlignment="0" applyProtection="0"/>
    <xf numFmtId="0" fontId="2" fillId="39" borderId="0" applyNumberFormat="0" applyBorder="0" applyAlignment="0" applyProtection="0"/>
    <xf numFmtId="0" fontId="49" fillId="40" borderId="0" applyNumberFormat="0" applyBorder="0" applyAlignment="0" applyProtection="0"/>
    <xf numFmtId="0" fontId="2" fillId="0" borderId="0"/>
    <xf numFmtId="0" fontId="67" fillId="0" borderId="0"/>
    <xf numFmtId="0" fontId="67" fillId="0" borderId="0"/>
    <xf numFmtId="43" fontId="3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27" fillId="42" borderId="0" applyNumberFormat="0" applyBorder="0" applyAlignment="0" applyProtection="0"/>
    <xf numFmtId="0" fontId="3" fillId="0" borderId="0"/>
    <xf numFmtId="43" fontId="3" fillId="0" borderId="0" applyFont="0" applyFill="0" applyBorder="0" applyProtection="0"/>
    <xf numFmtId="41" fontId="3" fillId="0" borderId="0" applyFont="0" applyFill="0" applyBorder="0" applyAlignment="0" applyProtection="0"/>
    <xf numFmtId="43" fontId="3" fillId="0" borderId="0" applyFont="0" applyFill="0" applyBorder="0" applyProtection="0"/>
    <xf numFmtId="0" fontId="27" fillId="41" borderId="0" applyNumberFormat="0" applyBorder="0" applyAlignment="0" applyProtection="0"/>
    <xf numFmtId="0" fontId="27" fillId="43" borderId="0" applyNumberFormat="0" applyBorder="0" applyAlignment="0" applyProtection="0"/>
    <xf numFmtId="0" fontId="27" fillId="44" borderId="0" applyNumberFormat="0" applyBorder="0" applyAlignment="0" applyProtection="0"/>
    <xf numFmtId="0" fontId="27" fillId="45" borderId="0" applyNumberFormat="0" applyBorder="0" applyAlignment="0" applyProtection="0"/>
    <xf numFmtId="0" fontId="27" fillId="46" borderId="0" applyNumberFormat="0" applyBorder="0" applyAlignment="0" applyProtection="0"/>
    <xf numFmtId="0" fontId="27" fillId="47" borderId="0" applyNumberFormat="0" applyBorder="0" applyAlignment="0" applyProtection="0"/>
    <xf numFmtId="0" fontId="27" fillId="48" borderId="0" applyNumberFormat="0" applyBorder="0" applyAlignment="0" applyProtection="0"/>
    <xf numFmtId="0" fontId="27" fillId="49" borderId="0" applyNumberFormat="0" applyBorder="0" applyAlignment="0" applyProtection="0"/>
    <xf numFmtId="0" fontId="27" fillId="44" borderId="0" applyNumberFormat="0" applyBorder="0" applyAlignment="0" applyProtection="0"/>
    <xf numFmtId="0" fontId="27" fillId="47" borderId="0" applyNumberFormat="0" applyBorder="0" applyAlignment="0" applyProtection="0"/>
    <xf numFmtId="0" fontId="27" fillId="50" borderId="0" applyNumberFormat="0" applyBorder="0" applyAlignment="0" applyProtection="0"/>
    <xf numFmtId="0" fontId="50" fillId="51" borderId="0" applyNumberFormat="0" applyBorder="0" applyAlignment="0" applyProtection="0"/>
    <xf numFmtId="0" fontId="50" fillId="48" borderId="0" applyNumberFormat="0" applyBorder="0" applyAlignment="0" applyProtection="0"/>
    <xf numFmtId="0" fontId="50" fillId="49" borderId="0" applyNumberFormat="0" applyBorder="0" applyAlignment="0" applyProtection="0"/>
    <xf numFmtId="0" fontId="50" fillId="52" borderId="0" applyNumberFormat="0" applyBorder="0" applyAlignment="0" applyProtection="0"/>
    <xf numFmtId="0" fontId="50" fillId="53" borderId="0" applyNumberFormat="0" applyBorder="0" applyAlignment="0" applyProtection="0"/>
    <xf numFmtId="0" fontId="50" fillId="54" borderId="0" applyNumberFormat="0" applyBorder="0" applyAlignment="0" applyProtection="0"/>
    <xf numFmtId="0" fontId="50" fillId="55" borderId="0" applyNumberFormat="0" applyBorder="0" applyAlignment="0" applyProtection="0"/>
    <xf numFmtId="0" fontId="50" fillId="56" borderId="0" applyNumberFormat="0" applyBorder="0" applyAlignment="0" applyProtection="0"/>
    <xf numFmtId="0" fontId="50" fillId="57" borderId="0" applyNumberFormat="0" applyBorder="0" applyAlignment="0" applyProtection="0"/>
    <xf numFmtId="0" fontId="50" fillId="52" borderId="0" applyNumberFormat="0" applyBorder="0" applyAlignment="0" applyProtection="0"/>
    <xf numFmtId="0" fontId="50" fillId="53" borderId="0" applyNumberFormat="0" applyBorder="0" applyAlignment="0" applyProtection="0"/>
    <xf numFmtId="0" fontId="50" fillId="58" borderId="0" applyNumberFormat="0" applyBorder="0" applyAlignment="0" applyProtection="0"/>
    <xf numFmtId="0" fontId="51" fillId="42" borderId="0" applyNumberFormat="0" applyBorder="0" applyAlignment="0" applyProtection="0"/>
    <xf numFmtId="0" fontId="52" fillId="59" borderId="25" applyNumberFormat="0" applyAlignment="0" applyProtection="0"/>
    <xf numFmtId="0" fontId="53" fillId="60" borderId="26" applyNumberFormat="0" applyAlignment="0" applyProtection="0"/>
    <xf numFmtId="38" fontId="7" fillId="0" borderId="0" applyFont="0" applyFill="0" applyBorder="0" applyAlignment="0" applyProtection="0"/>
    <xf numFmtId="38" fontId="7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54" fillId="0" borderId="0" applyNumberFormat="0" applyFill="0" applyBorder="0" applyAlignment="0" applyProtection="0"/>
    <xf numFmtId="0" fontId="55" fillId="43" borderId="0" applyNumberFormat="0" applyBorder="0" applyAlignment="0" applyProtection="0"/>
    <xf numFmtId="0" fontId="56" fillId="0" borderId="27" applyNumberFormat="0" applyFill="0" applyAlignment="0" applyProtection="0"/>
    <xf numFmtId="0" fontId="57" fillId="0" borderId="28" applyNumberFormat="0" applyFill="0" applyAlignment="0" applyProtection="0"/>
    <xf numFmtId="0" fontId="58" fillId="0" borderId="29" applyNumberFormat="0" applyFill="0" applyAlignment="0" applyProtection="0"/>
    <xf numFmtId="0" fontId="58" fillId="0" borderId="0" applyNumberFormat="0" applyFill="0" applyBorder="0" applyAlignment="0" applyProtection="0"/>
    <xf numFmtId="0" fontId="59" fillId="46" borderId="25" applyNumberFormat="0" applyAlignment="0" applyProtection="0"/>
    <xf numFmtId="0" fontId="60" fillId="0" borderId="30" applyNumberFormat="0" applyFill="0" applyAlignment="0" applyProtection="0"/>
    <xf numFmtId="0" fontId="61" fillId="61" borderId="0" applyNumberFormat="0" applyBorder="0" applyAlignment="0" applyProtection="0"/>
    <xf numFmtId="0" fontId="7" fillId="0" borderId="0"/>
    <xf numFmtId="0" fontId="3" fillId="0" borderId="0"/>
    <xf numFmtId="0" fontId="3" fillId="0" borderId="0"/>
    <xf numFmtId="0" fontId="3" fillId="0" borderId="0"/>
    <xf numFmtId="0" fontId="68" fillId="0" borderId="0"/>
    <xf numFmtId="0" fontId="2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2" fillId="0" borderId="0"/>
    <xf numFmtId="0" fontId="69" fillId="0" borderId="0"/>
    <xf numFmtId="0" fontId="3" fillId="62" borderId="31" applyNumberFormat="0" applyFont="0" applyAlignment="0" applyProtection="0"/>
    <xf numFmtId="0" fontId="2" fillId="16" borderId="23" applyNumberFormat="0" applyFont="0" applyAlignment="0" applyProtection="0"/>
    <xf numFmtId="0" fontId="62" fillId="59" borderId="32" applyNumberFormat="0" applyAlignment="0" applyProtection="0"/>
    <xf numFmtId="0" fontId="63" fillId="0" borderId="0" applyNumberFormat="0" applyFill="0" applyBorder="0" applyAlignment="0" applyProtection="0"/>
    <xf numFmtId="0" fontId="64" fillId="0" borderId="33" applyNumberFormat="0" applyFill="0" applyAlignment="0" applyProtection="0"/>
    <xf numFmtId="0" fontId="65" fillId="0" borderId="0" applyNumberFormat="0" applyFill="0" applyBorder="0" applyAlignment="0" applyProtection="0"/>
    <xf numFmtId="43" fontId="3" fillId="0" borderId="0" applyFont="0" applyFill="0" applyBorder="0" applyProtection="0"/>
    <xf numFmtId="43" fontId="3" fillId="0" borderId="0" applyFont="0" applyFill="0" applyBorder="0" applyProtection="0"/>
    <xf numFmtId="43" fontId="3" fillId="0" borderId="0" applyFont="0" applyFill="0" applyBorder="0" applyProtection="0"/>
    <xf numFmtId="43" fontId="3" fillId="0" borderId="0" applyFont="0" applyFill="0" applyBorder="0" applyProtection="0"/>
    <xf numFmtId="0" fontId="2" fillId="0" borderId="0"/>
    <xf numFmtId="0" fontId="3" fillId="62" borderId="31" applyNumberFormat="0" applyFont="0" applyAlignment="0" applyProtection="0"/>
    <xf numFmtId="0" fontId="59" fillId="46" borderId="25" applyNumberFormat="0" applyAlignment="0" applyProtection="0"/>
    <xf numFmtId="0" fontId="52" fillId="59" borderId="25" applyNumberFormat="0" applyAlignment="0" applyProtection="0"/>
    <xf numFmtId="0" fontId="2" fillId="0" borderId="0"/>
    <xf numFmtId="0" fontId="2" fillId="16" borderId="23" applyNumberFormat="0" applyFont="0" applyAlignment="0" applyProtection="0"/>
    <xf numFmtId="0" fontId="62" fillId="59" borderId="32" applyNumberFormat="0" applyAlignment="0" applyProtection="0"/>
    <xf numFmtId="0" fontId="64" fillId="0" borderId="33" applyNumberFormat="0" applyFill="0" applyAlignment="0" applyProtection="0"/>
    <xf numFmtId="0" fontId="70" fillId="0" borderId="0"/>
    <xf numFmtId="170" fontId="70" fillId="0" borderId="0" applyFont="0" applyFill="0" applyBorder="0" applyAlignment="0" applyProtection="0"/>
    <xf numFmtId="0" fontId="71" fillId="0" borderId="0"/>
    <xf numFmtId="9" fontId="70" fillId="0" borderId="0" applyFont="0" applyFill="0" applyBorder="0" applyAlignment="0" applyProtection="0"/>
    <xf numFmtId="170" fontId="70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2" fillId="0" borderId="0"/>
    <xf numFmtId="43" fontId="3" fillId="0" borderId="0" applyNumberFormat="0" applyFont="0" applyFill="0" applyBorder="0" applyAlignment="0" applyProtection="0"/>
    <xf numFmtId="43" fontId="3" fillId="0" borderId="0" applyNumberFormat="0" applyFont="0" applyFill="0" applyBorder="0" applyAlignment="0" applyProtection="0"/>
    <xf numFmtId="43" fontId="3" fillId="0" borderId="0" applyFont="0" applyFill="0" applyBorder="0" applyProtection="0"/>
    <xf numFmtId="0" fontId="2" fillId="0" borderId="0"/>
    <xf numFmtId="0" fontId="2" fillId="0" borderId="0"/>
    <xf numFmtId="0" fontId="3" fillId="0" borderId="0"/>
    <xf numFmtId="43" fontId="3" fillId="0" borderId="0" applyFont="0" applyFill="0" applyBorder="0" applyProtection="0"/>
    <xf numFmtId="0" fontId="3" fillId="0" borderId="0"/>
    <xf numFmtId="169" fontId="3" fillId="0" borderId="0" applyFont="0" applyFill="0" applyBorder="0" applyAlignment="0" applyProtection="0"/>
    <xf numFmtId="0" fontId="2" fillId="16" borderId="23" applyNumberFormat="0" applyFont="0" applyAlignment="0" applyProtection="0"/>
    <xf numFmtId="9" fontId="7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62" fillId="59" borderId="32" applyNumberFormat="0" applyAlignment="0" applyProtection="0"/>
    <xf numFmtId="0" fontId="59" fillId="46" borderId="25" applyNumberFormat="0" applyAlignment="0" applyProtection="0"/>
    <xf numFmtId="0" fontId="64" fillId="0" borderId="33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6" borderId="23" applyNumberFormat="0" applyFont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64" fillId="0" borderId="33" applyNumberFormat="0" applyFill="0" applyAlignment="0" applyProtection="0"/>
    <xf numFmtId="0" fontId="62" fillId="59" borderId="32" applyNumberFormat="0" applyAlignment="0" applyProtection="0"/>
    <xf numFmtId="0" fontId="52" fillId="59" borderId="25" applyNumberFormat="0" applyAlignment="0" applyProtection="0"/>
    <xf numFmtId="0" fontId="59" fillId="46" borderId="25" applyNumberFormat="0" applyAlignment="0" applyProtection="0"/>
    <xf numFmtId="0" fontId="3" fillId="62" borderId="31" applyNumberFormat="0" applyFont="0" applyAlignment="0" applyProtection="0"/>
    <xf numFmtId="0" fontId="3" fillId="62" borderId="31" applyNumberFormat="0" applyFont="0" applyAlignment="0" applyProtection="0"/>
    <xf numFmtId="0" fontId="59" fillId="46" borderId="25" applyNumberFormat="0" applyAlignment="0" applyProtection="0"/>
    <xf numFmtId="0" fontId="52" fillId="59" borderId="25" applyNumberFormat="0" applyAlignment="0" applyProtection="0"/>
    <xf numFmtId="0" fontId="62" fillId="59" borderId="32" applyNumberFormat="0" applyAlignment="0" applyProtection="0"/>
    <xf numFmtId="0" fontId="64" fillId="0" borderId="33" applyNumberFormat="0" applyFill="0" applyAlignment="0" applyProtection="0"/>
    <xf numFmtId="0" fontId="3" fillId="62" borderId="31" applyNumberFormat="0" applyFont="0" applyAlignment="0" applyProtection="0"/>
    <xf numFmtId="0" fontId="52" fillId="59" borderId="25" applyNumberFormat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62" borderId="31" applyNumberFormat="0" applyFont="0" applyAlignment="0" applyProtection="0"/>
    <xf numFmtId="0" fontId="59" fillId="46" borderId="25" applyNumberFormat="0" applyAlignment="0" applyProtection="0"/>
    <xf numFmtId="0" fontId="52" fillId="59" borderId="25" applyNumberFormat="0" applyAlignment="0" applyProtection="0"/>
    <xf numFmtId="0" fontId="62" fillId="59" borderId="32" applyNumberFormat="0" applyAlignment="0" applyProtection="0"/>
    <xf numFmtId="0" fontId="64" fillId="0" borderId="33" applyNumberFormat="0" applyFill="0" applyAlignment="0" applyProtection="0"/>
    <xf numFmtId="0" fontId="64" fillId="0" borderId="33" applyNumberFormat="0" applyFill="0" applyAlignment="0" applyProtection="0"/>
    <xf numFmtId="0" fontId="62" fillId="59" borderId="32" applyNumberFormat="0" applyAlignment="0" applyProtection="0"/>
    <xf numFmtId="0" fontId="52" fillId="59" borderId="25" applyNumberFormat="0" applyAlignment="0" applyProtection="0"/>
    <xf numFmtId="0" fontId="59" fillId="46" borderId="25" applyNumberFormat="0" applyAlignment="0" applyProtection="0"/>
    <xf numFmtId="0" fontId="3" fillId="62" borderId="31" applyNumberFormat="0" applyFont="0" applyAlignment="0" applyProtection="0"/>
    <xf numFmtId="0" fontId="3" fillId="62" borderId="31" applyNumberFormat="0" applyFont="0" applyAlignment="0" applyProtection="0"/>
    <xf numFmtId="0" fontId="59" fillId="46" borderId="25" applyNumberFormat="0" applyAlignment="0" applyProtection="0"/>
    <xf numFmtId="0" fontId="52" fillId="59" borderId="25" applyNumberFormat="0" applyAlignment="0" applyProtection="0"/>
    <xf numFmtId="0" fontId="62" fillId="59" borderId="32" applyNumberFormat="0" applyAlignment="0" applyProtection="0"/>
    <xf numFmtId="0" fontId="64" fillId="0" borderId="33" applyNumberFormat="0" applyFill="0" applyAlignment="0" applyProtection="0"/>
    <xf numFmtId="0" fontId="3" fillId="62" borderId="31" applyNumberFormat="0" applyFont="0" applyAlignment="0" applyProtection="0"/>
    <xf numFmtId="0" fontId="59" fillId="46" borderId="25" applyNumberFormat="0" applyAlignment="0" applyProtection="0"/>
    <xf numFmtId="0" fontId="52" fillId="59" borderId="25" applyNumberFormat="0" applyAlignment="0" applyProtection="0"/>
    <xf numFmtId="0" fontId="62" fillId="59" borderId="32" applyNumberFormat="0" applyAlignment="0" applyProtection="0"/>
    <xf numFmtId="0" fontId="64" fillId="0" borderId="33" applyNumberFormat="0" applyFill="0" applyAlignment="0" applyProtection="0"/>
    <xf numFmtId="0" fontId="62" fillId="59" borderId="32" applyNumberFormat="0" applyAlignment="0" applyProtection="0"/>
    <xf numFmtId="0" fontId="64" fillId="0" borderId="33" applyNumberFormat="0" applyFill="0" applyAlignment="0" applyProtection="0"/>
    <xf numFmtId="0" fontId="64" fillId="0" borderId="33" applyNumberFormat="0" applyFill="0" applyAlignment="0" applyProtection="0"/>
    <xf numFmtId="0" fontId="62" fillId="59" borderId="32" applyNumberFormat="0" applyAlignment="0" applyProtection="0"/>
    <xf numFmtId="0" fontId="52" fillId="59" borderId="25" applyNumberFormat="0" applyAlignment="0" applyProtection="0"/>
    <xf numFmtId="0" fontId="59" fillId="46" borderId="25" applyNumberFormat="0" applyAlignment="0" applyProtection="0"/>
    <xf numFmtId="0" fontId="3" fillId="62" borderId="31" applyNumberFormat="0" applyFont="0" applyAlignment="0" applyProtection="0"/>
    <xf numFmtId="0" fontId="3" fillId="62" borderId="31" applyNumberFormat="0" applyFont="0" applyAlignment="0" applyProtection="0"/>
    <xf numFmtId="0" fontId="59" fillId="46" borderId="25" applyNumberFormat="0" applyAlignment="0" applyProtection="0"/>
    <xf numFmtId="0" fontId="52" fillId="59" borderId="25" applyNumberFormat="0" applyAlignment="0" applyProtection="0"/>
    <xf numFmtId="0" fontId="3" fillId="62" borderId="31" applyNumberFormat="0" applyFont="0" applyAlignment="0" applyProtection="0"/>
    <xf numFmtId="0" fontId="59" fillId="46" borderId="25" applyNumberFormat="0" applyAlignment="0" applyProtection="0"/>
    <xf numFmtId="0" fontId="52" fillId="59" borderId="25" applyNumberFormat="0" applyAlignment="0" applyProtection="0"/>
    <xf numFmtId="0" fontId="62" fillId="59" borderId="32" applyNumberFormat="0" applyAlignment="0" applyProtection="0"/>
    <xf numFmtId="0" fontId="64" fillId="0" borderId="33" applyNumberFormat="0" applyFill="0" applyAlignment="0" applyProtection="0"/>
    <xf numFmtId="0" fontId="3" fillId="62" borderId="31" applyNumberFormat="0" applyFont="0" applyAlignment="0" applyProtection="0"/>
    <xf numFmtId="0" fontId="59" fillId="46" borderId="25" applyNumberFormat="0" applyAlignment="0" applyProtection="0"/>
    <xf numFmtId="0" fontId="52" fillId="59" borderId="25" applyNumberFormat="0" applyAlignment="0" applyProtection="0"/>
    <xf numFmtId="0" fontId="62" fillId="59" borderId="32" applyNumberFormat="0" applyAlignment="0" applyProtection="0"/>
    <xf numFmtId="0" fontId="64" fillId="0" borderId="33" applyNumberFormat="0" applyFill="0" applyAlignment="0" applyProtection="0"/>
    <xf numFmtId="0" fontId="64" fillId="0" borderId="33" applyNumberFormat="0" applyFill="0" applyAlignment="0" applyProtection="0"/>
    <xf numFmtId="0" fontId="62" fillId="59" borderId="32" applyNumberFormat="0" applyAlignment="0" applyProtection="0"/>
    <xf numFmtId="0" fontId="52" fillId="59" borderId="25" applyNumberFormat="0" applyAlignment="0" applyProtection="0"/>
    <xf numFmtId="0" fontId="59" fillId="46" borderId="25" applyNumberFormat="0" applyAlignment="0" applyProtection="0"/>
    <xf numFmtId="0" fontId="3" fillId="62" borderId="31" applyNumberFormat="0" applyFont="0" applyAlignment="0" applyProtection="0"/>
    <xf numFmtId="0" fontId="3" fillId="62" borderId="31" applyNumberFormat="0" applyFont="0" applyAlignment="0" applyProtection="0"/>
    <xf numFmtId="0" fontId="59" fillId="46" borderId="25" applyNumberFormat="0" applyAlignment="0" applyProtection="0"/>
    <xf numFmtId="0" fontId="52" fillId="59" borderId="25" applyNumberFormat="0" applyAlignment="0" applyProtection="0"/>
    <xf numFmtId="0" fontId="62" fillId="59" borderId="32" applyNumberFormat="0" applyAlignment="0" applyProtection="0"/>
    <xf numFmtId="0" fontId="64" fillId="0" borderId="33" applyNumberFormat="0" applyFill="0" applyAlignment="0" applyProtection="0"/>
    <xf numFmtId="0" fontId="3" fillId="0" borderId="0"/>
    <xf numFmtId="0" fontId="27" fillId="41" borderId="0" applyNumberFormat="0" applyBorder="0" applyAlignment="0" applyProtection="0"/>
    <xf numFmtId="0" fontId="27" fillId="42" borderId="0" applyNumberFormat="0" applyBorder="0" applyAlignment="0" applyProtection="0"/>
    <xf numFmtId="0" fontId="27" fillId="43" borderId="0" applyNumberFormat="0" applyBorder="0" applyAlignment="0" applyProtection="0"/>
    <xf numFmtId="0" fontId="27" fillId="44" borderId="0" applyNumberFormat="0" applyBorder="0" applyAlignment="0" applyProtection="0"/>
    <xf numFmtId="0" fontId="27" fillId="45" borderId="0" applyNumberFormat="0" applyBorder="0" applyAlignment="0" applyProtection="0"/>
    <xf numFmtId="0" fontId="27" fillId="46" borderId="0" applyNumberFormat="0" applyBorder="0" applyAlignment="0" applyProtection="0"/>
    <xf numFmtId="0" fontId="27" fillId="47" borderId="0" applyNumberFormat="0" applyBorder="0" applyAlignment="0" applyProtection="0"/>
    <xf numFmtId="0" fontId="27" fillId="48" borderId="0" applyNumberFormat="0" applyBorder="0" applyAlignment="0" applyProtection="0"/>
    <xf numFmtId="0" fontId="27" fillId="49" borderId="0" applyNumberFormat="0" applyBorder="0" applyAlignment="0" applyProtection="0"/>
    <xf numFmtId="0" fontId="27" fillId="44" borderId="0" applyNumberFormat="0" applyBorder="0" applyAlignment="0" applyProtection="0"/>
    <xf numFmtId="0" fontId="27" fillId="47" borderId="0" applyNumberFormat="0" applyBorder="0" applyAlignment="0" applyProtection="0"/>
    <xf numFmtId="0" fontId="27" fillId="50" borderId="0" applyNumberFormat="0" applyBorder="0" applyAlignment="0" applyProtection="0"/>
    <xf numFmtId="0" fontId="50" fillId="51" borderId="0" applyNumberFormat="0" applyBorder="0" applyAlignment="0" applyProtection="0"/>
    <xf numFmtId="0" fontId="50" fillId="48" borderId="0" applyNumberFormat="0" applyBorder="0" applyAlignment="0" applyProtection="0"/>
    <xf numFmtId="0" fontId="50" fillId="49" borderId="0" applyNumberFormat="0" applyBorder="0" applyAlignment="0" applyProtection="0"/>
    <xf numFmtId="0" fontId="50" fillId="52" borderId="0" applyNumberFormat="0" applyBorder="0" applyAlignment="0" applyProtection="0"/>
    <xf numFmtId="0" fontId="50" fillId="53" borderId="0" applyNumberFormat="0" applyBorder="0" applyAlignment="0" applyProtection="0"/>
    <xf numFmtId="0" fontId="50" fillId="54" borderId="0" applyNumberFormat="0" applyBorder="0" applyAlignment="0" applyProtection="0"/>
    <xf numFmtId="0" fontId="50" fillId="55" borderId="0" applyNumberFormat="0" applyBorder="0" applyAlignment="0" applyProtection="0"/>
    <xf numFmtId="0" fontId="50" fillId="56" borderId="0" applyNumberFormat="0" applyBorder="0" applyAlignment="0" applyProtection="0"/>
    <xf numFmtId="0" fontId="50" fillId="57" borderId="0" applyNumberFormat="0" applyBorder="0" applyAlignment="0" applyProtection="0"/>
    <xf numFmtId="0" fontId="50" fillId="52" borderId="0" applyNumberFormat="0" applyBorder="0" applyAlignment="0" applyProtection="0"/>
    <xf numFmtId="0" fontId="50" fillId="53" borderId="0" applyNumberFormat="0" applyBorder="0" applyAlignment="0" applyProtection="0"/>
    <xf numFmtId="0" fontId="50" fillId="58" borderId="0" applyNumberFormat="0" applyBorder="0" applyAlignment="0" applyProtection="0"/>
    <xf numFmtId="0" fontId="51" fillId="42" borderId="0" applyNumberFormat="0" applyBorder="0" applyAlignment="0" applyProtection="0"/>
    <xf numFmtId="0" fontId="52" fillId="59" borderId="25" applyNumberFormat="0" applyAlignment="0" applyProtection="0"/>
    <xf numFmtId="0" fontId="53" fillId="60" borderId="26" applyNumberFormat="0" applyAlignment="0" applyProtection="0"/>
    <xf numFmtId="43" fontId="3" fillId="0" borderId="0" applyFont="0" applyFill="0" applyBorder="0" applyAlignment="0" applyProtection="0"/>
    <xf numFmtId="0" fontId="54" fillId="0" borderId="0" applyNumberFormat="0" applyFill="0" applyBorder="0" applyAlignment="0" applyProtection="0"/>
    <xf numFmtId="0" fontId="55" fillId="43" borderId="0" applyNumberFormat="0" applyBorder="0" applyAlignment="0" applyProtection="0"/>
    <xf numFmtId="0" fontId="56" fillId="0" borderId="27" applyNumberFormat="0" applyFill="0" applyAlignment="0" applyProtection="0"/>
    <xf numFmtId="0" fontId="57" fillId="0" borderId="28" applyNumberFormat="0" applyFill="0" applyAlignment="0" applyProtection="0"/>
    <xf numFmtId="0" fontId="58" fillId="0" borderId="29" applyNumberFormat="0" applyFill="0" applyAlignment="0" applyProtection="0"/>
    <xf numFmtId="0" fontId="58" fillId="0" borderId="0" applyNumberFormat="0" applyFill="0" applyBorder="0" applyAlignment="0" applyProtection="0"/>
    <xf numFmtId="0" fontId="59" fillId="46" borderId="25" applyNumberFormat="0" applyAlignment="0" applyProtection="0"/>
    <xf numFmtId="0" fontId="60" fillId="0" borderId="30" applyNumberFormat="0" applyFill="0" applyAlignment="0" applyProtection="0"/>
    <xf numFmtId="0" fontId="61" fillId="61" borderId="0" applyNumberFormat="0" applyBorder="0" applyAlignment="0" applyProtection="0"/>
    <xf numFmtId="0" fontId="3" fillId="0" borderId="0"/>
    <xf numFmtId="0" fontId="3" fillId="62" borderId="31" applyNumberFormat="0" applyFont="0" applyAlignment="0" applyProtection="0"/>
    <xf numFmtId="0" fontId="62" fillId="59" borderId="32" applyNumberFormat="0" applyAlignment="0" applyProtection="0"/>
    <xf numFmtId="0" fontId="63" fillId="0" borderId="0" applyNumberFormat="0" applyFill="0" applyBorder="0" applyAlignment="0" applyProtection="0"/>
    <xf numFmtId="0" fontId="64" fillId="0" borderId="33" applyNumberFormat="0" applyFill="0" applyAlignment="0" applyProtection="0"/>
    <xf numFmtId="0" fontId="65" fillId="0" borderId="0" applyNumberFormat="0" applyFill="0" applyBorder="0" applyAlignment="0" applyProtection="0"/>
    <xf numFmtId="0" fontId="2" fillId="0" borderId="0"/>
    <xf numFmtId="0" fontId="2" fillId="16" borderId="23" applyNumberFormat="0" applyFont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38" borderId="0" applyNumberFormat="0" applyBorder="0" applyAlignment="0" applyProtection="0"/>
    <xf numFmtId="0" fontId="2" fillId="39" borderId="0" applyNumberFormat="0" applyBorder="0" applyAlignment="0" applyProtection="0"/>
    <xf numFmtId="0" fontId="2" fillId="0" borderId="0"/>
    <xf numFmtId="0" fontId="52" fillId="59" borderId="25" applyNumberFormat="0" applyAlignment="0" applyProtection="0"/>
    <xf numFmtId="0" fontId="59" fillId="46" borderId="25" applyNumberFormat="0" applyAlignment="0" applyProtection="0"/>
    <xf numFmtId="0" fontId="2" fillId="0" borderId="0"/>
    <xf numFmtId="0" fontId="2" fillId="0" borderId="0"/>
    <xf numFmtId="0" fontId="3" fillId="62" borderId="31" applyNumberFormat="0" applyFont="0" applyAlignment="0" applyProtection="0"/>
    <xf numFmtId="0" fontId="2" fillId="16" borderId="23" applyNumberFormat="0" applyFont="0" applyAlignment="0" applyProtection="0"/>
    <xf numFmtId="0" fontId="62" fillId="59" borderId="32" applyNumberFormat="0" applyAlignment="0" applyProtection="0"/>
    <xf numFmtId="0" fontId="64" fillId="0" borderId="33" applyNumberFormat="0" applyFill="0" applyAlignment="0" applyProtection="0"/>
    <xf numFmtId="0" fontId="2" fillId="0" borderId="0"/>
    <xf numFmtId="0" fontId="2" fillId="0" borderId="0"/>
    <xf numFmtId="0" fontId="2" fillId="16" borderId="23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16" borderId="23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6" borderId="23" applyNumberFormat="0" applyFont="0" applyAlignment="0" applyProtection="0"/>
    <xf numFmtId="0" fontId="3" fillId="62" borderId="31" applyNumberFormat="0" applyFont="0" applyAlignment="0" applyProtection="0"/>
    <xf numFmtId="0" fontId="59" fillId="46" borderId="25" applyNumberFormat="0" applyAlignment="0" applyProtection="0"/>
    <xf numFmtId="0" fontId="52" fillId="59" borderId="25" applyNumberFormat="0" applyAlignment="0" applyProtection="0"/>
    <xf numFmtId="0" fontId="62" fillId="59" borderId="32" applyNumberFormat="0" applyAlignment="0" applyProtection="0"/>
    <xf numFmtId="0" fontId="64" fillId="0" borderId="33" applyNumberFormat="0" applyFill="0" applyAlignment="0" applyProtection="0"/>
    <xf numFmtId="0" fontId="62" fillId="59" borderId="32" applyNumberFormat="0" applyAlignment="0" applyProtection="0"/>
    <xf numFmtId="0" fontId="64" fillId="0" borderId="33" applyNumberFormat="0" applyFill="0" applyAlignment="0" applyProtection="0"/>
    <xf numFmtId="0" fontId="64" fillId="0" borderId="33" applyNumberFormat="0" applyFill="0" applyAlignment="0" applyProtection="0"/>
    <xf numFmtId="0" fontId="62" fillId="59" borderId="32" applyNumberFormat="0" applyAlignment="0" applyProtection="0"/>
    <xf numFmtId="0" fontId="52" fillId="59" borderId="25" applyNumberFormat="0" applyAlignment="0" applyProtection="0"/>
    <xf numFmtId="0" fontId="59" fillId="46" borderId="25" applyNumberFormat="0" applyAlignment="0" applyProtection="0"/>
    <xf numFmtId="0" fontId="3" fillId="62" borderId="31" applyNumberFormat="0" applyFont="0" applyAlignment="0" applyProtection="0"/>
    <xf numFmtId="0" fontId="3" fillId="62" borderId="31" applyNumberFormat="0" applyFont="0" applyAlignment="0" applyProtection="0"/>
    <xf numFmtId="0" fontId="59" fillId="46" borderId="25" applyNumberFormat="0" applyAlignment="0" applyProtection="0"/>
    <xf numFmtId="0" fontId="52" fillId="59" borderId="25" applyNumberFormat="0" applyAlignment="0" applyProtection="0"/>
    <xf numFmtId="0" fontId="3" fillId="62" borderId="31" applyNumberFormat="0" applyFont="0" applyAlignment="0" applyProtection="0"/>
    <xf numFmtId="0" fontId="59" fillId="46" borderId="25" applyNumberFormat="0" applyAlignment="0" applyProtection="0"/>
    <xf numFmtId="0" fontId="52" fillId="59" borderId="25" applyNumberFormat="0" applyAlignment="0" applyProtection="0"/>
    <xf numFmtId="0" fontId="62" fillId="59" borderId="32" applyNumberFormat="0" applyAlignment="0" applyProtection="0"/>
    <xf numFmtId="0" fontId="64" fillId="0" borderId="33" applyNumberFormat="0" applyFill="0" applyAlignment="0" applyProtection="0"/>
    <xf numFmtId="0" fontId="3" fillId="62" borderId="31" applyNumberFormat="0" applyFont="0" applyAlignment="0" applyProtection="0"/>
    <xf numFmtId="0" fontId="59" fillId="46" borderId="25" applyNumberFormat="0" applyAlignment="0" applyProtection="0"/>
    <xf numFmtId="0" fontId="52" fillId="59" borderId="25" applyNumberFormat="0" applyAlignment="0" applyProtection="0"/>
    <xf numFmtId="0" fontId="62" fillId="59" borderId="32" applyNumberFormat="0" applyAlignment="0" applyProtection="0"/>
    <xf numFmtId="0" fontId="64" fillId="0" borderId="33" applyNumberFormat="0" applyFill="0" applyAlignment="0" applyProtection="0"/>
    <xf numFmtId="0" fontId="64" fillId="0" borderId="33" applyNumberFormat="0" applyFill="0" applyAlignment="0" applyProtection="0"/>
    <xf numFmtId="0" fontId="62" fillId="59" borderId="32" applyNumberFormat="0" applyAlignment="0" applyProtection="0"/>
    <xf numFmtId="0" fontId="52" fillId="59" borderId="25" applyNumberFormat="0" applyAlignment="0" applyProtection="0"/>
    <xf numFmtId="0" fontId="59" fillId="46" borderId="25" applyNumberFormat="0" applyAlignment="0" applyProtection="0"/>
    <xf numFmtId="0" fontId="3" fillId="62" borderId="31" applyNumberFormat="0" applyFont="0" applyAlignment="0" applyProtection="0"/>
    <xf numFmtId="0" fontId="3" fillId="62" borderId="31" applyNumberFormat="0" applyFont="0" applyAlignment="0" applyProtection="0"/>
    <xf numFmtId="0" fontId="59" fillId="46" borderId="25" applyNumberFormat="0" applyAlignment="0" applyProtection="0"/>
    <xf numFmtId="0" fontId="52" fillId="59" borderId="25" applyNumberFormat="0" applyAlignment="0" applyProtection="0"/>
    <xf numFmtId="0" fontId="62" fillId="59" borderId="32" applyNumberFormat="0" applyAlignment="0" applyProtection="0"/>
    <xf numFmtId="0" fontId="64" fillId="0" borderId="33" applyNumberFormat="0" applyFill="0" applyAlignment="0" applyProtection="0"/>
    <xf numFmtId="0" fontId="3" fillId="0" borderId="0"/>
    <xf numFmtId="0" fontId="27" fillId="41" borderId="0" applyNumberFormat="0" applyBorder="0" applyAlignment="0" applyProtection="0"/>
    <xf numFmtId="0" fontId="27" fillId="42" borderId="0" applyNumberFormat="0" applyBorder="0" applyAlignment="0" applyProtection="0"/>
    <xf numFmtId="0" fontId="27" fillId="43" borderId="0" applyNumberFormat="0" applyBorder="0" applyAlignment="0" applyProtection="0"/>
    <xf numFmtId="0" fontId="27" fillId="44" borderId="0" applyNumberFormat="0" applyBorder="0" applyAlignment="0" applyProtection="0"/>
    <xf numFmtId="0" fontId="27" fillId="45" borderId="0" applyNumberFormat="0" applyBorder="0" applyAlignment="0" applyProtection="0"/>
    <xf numFmtId="0" fontId="27" fillId="46" borderId="0" applyNumberFormat="0" applyBorder="0" applyAlignment="0" applyProtection="0"/>
    <xf numFmtId="0" fontId="27" fillId="47" borderId="0" applyNumberFormat="0" applyBorder="0" applyAlignment="0" applyProtection="0"/>
    <xf numFmtId="0" fontId="27" fillId="48" borderId="0" applyNumberFormat="0" applyBorder="0" applyAlignment="0" applyProtection="0"/>
    <xf numFmtId="0" fontId="27" fillId="49" borderId="0" applyNumberFormat="0" applyBorder="0" applyAlignment="0" applyProtection="0"/>
    <xf numFmtId="0" fontId="27" fillId="44" borderId="0" applyNumberFormat="0" applyBorder="0" applyAlignment="0" applyProtection="0"/>
    <xf numFmtId="0" fontId="27" fillId="47" borderId="0" applyNumberFormat="0" applyBorder="0" applyAlignment="0" applyProtection="0"/>
    <xf numFmtId="0" fontId="27" fillId="50" borderId="0" applyNumberFormat="0" applyBorder="0" applyAlignment="0" applyProtection="0"/>
    <xf numFmtId="0" fontId="50" fillId="51" borderId="0" applyNumberFormat="0" applyBorder="0" applyAlignment="0" applyProtection="0"/>
    <xf numFmtId="0" fontId="50" fillId="48" borderId="0" applyNumberFormat="0" applyBorder="0" applyAlignment="0" applyProtection="0"/>
    <xf numFmtId="0" fontId="50" fillId="49" borderId="0" applyNumberFormat="0" applyBorder="0" applyAlignment="0" applyProtection="0"/>
    <xf numFmtId="0" fontId="50" fillId="52" borderId="0" applyNumberFormat="0" applyBorder="0" applyAlignment="0" applyProtection="0"/>
    <xf numFmtId="0" fontId="50" fillId="53" borderId="0" applyNumberFormat="0" applyBorder="0" applyAlignment="0" applyProtection="0"/>
    <xf numFmtId="0" fontId="50" fillId="54" borderId="0" applyNumberFormat="0" applyBorder="0" applyAlignment="0" applyProtection="0"/>
    <xf numFmtId="0" fontId="50" fillId="55" borderId="0" applyNumberFormat="0" applyBorder="0" applyAlignment="0" applyProtection="0"/>
    <xf numFmtId="0" fontId="50" fillId="56" borderId="0" applyNumberFormat="0" applyBorder="0" applyAlignment="0" applyProtection="0"/>
    <xf numFmtId="0" fontId="50" fillId="57" borderId="0" applyNumberFormat="0" applyBorder="0" applyAlignment="0" applyProtection="0"/>
    <xf numFmtId="0" fontId="50" fillId="52" borderId="0" applyNumberFormat="0" applyBorder="0" applyAlignment="0" applyProtection="0"/>
    <xf numFmtId="0" fontId="50" fillId="53" borderId="0" applyNumberFormat="0" applyBorder="0" applyAlignment="0" applyProtection="0"/>
    <xf numFmtId="0" fontId="50" fillId="58" borderId="0" applyNumberFormat="0" applyBorder="0" applyAlignment="0" applyProtection="0"/>
    <xf numFmtId="0" fontId="51" fillId="42" borderId="0" applyNumberFormat="0" applyBorder="0" applyAlignment="0" applyProtection="0"/>
    <xf numFmtId="0" fontId="52" fillId="59" borderId="25" applyNumberFormat="0" applyAlignment="0" applyProtection="0"/>
    <xf numFmtId="0" fontId="53" fillId="60" borderId="26" applyNumberFormat="0" applyAlignment="0" applyProtection="0"/>
    <xf numFmtId="43" fontId="3" fillId="0" borderId="0" applyFont="0" applyFill="0" applyBorder="0" applyAlignment="0" applyProtection="0"/>
    <xf numFmtId="0" fontId="54" fillId="0" borderId="0" applyNumberFormat="0" applyFill="0" applyBorder="0" applyAlignment="0" applyProtection="0"/>
    <xf numFmtId="0" fontId="55" fillId="43" borderId="0" applyNumberFormat="0" applyBorder="0" applyAlignment="0" applyProtection="0"/>
    <xf numFmtId="0" fontId="56" fillId="0" borderId="27" applyNumberFormat="0" applyFill="0" applyAlignment="0" applyProtection="0"/>
    <xf numFmtId="0" fontId="57" fillId="0" borderId="28" applyNumberFormat="0" applyFill="0" applyAlignment="0" applyProtection="0"/>
    <xf numFmtId="0" fontId="58" fillId="0" borderId="29" applyNumberFormat="0" applyFill="0" applyAlignment="0" applyProtection="0"/>
    <xf numFmtId="0" fontId="58" fillId="0" borderId="0" applyNumberFormat="0" applyFill="0" applyBorder="0" applyAlignment="0" applyProtection="0"/>
    <xf numFmtId="0" fontId="59" fillId="46" borderId="25" applyNumberFormat="0" applyAlignment="0" applyProtection="0"/>
    <xf numFmtId="0" fontId="60" fillId="0" borderId="30" applyNumberFormat="0" applyFill="0" applyAlignment="0" applyProtection="0"/>
    <xf numFmtId="0" fontId="61" fillId="61" borderId="0" applyNumberFormat="0" applyBorder="0" applyAlignment="0" applyProtection="0"/>
    <xf numFmtId="0" fontId="3" fillId="62" borderId="31" applyNumberFormat="0" applyFont="0" applyAlignment="0" applyProtection="0"/>
    <xf numFmtId="0" fontId="62" fillId="59" borderId="32" applyNumberFormat="0" applyAlignment="0" applyProtection="0"/>
    <xf numFmtId="0" fontId="63" fillId="0" borderId="0" applyNumberFormat="0" applyFill="0" applyBorder="0" applyAlignment="0" applyProtection="0"/>
    <xf numFmtId="0" fontId="64" fillId="0" borderId="33" applyNumberFormat="0" applyFill="0" applyAlignment="0" applyProtection="0"/>
    <xf numFmtId="0" fontId="65" fillId="0" borderId="0" applyNumberFormat="0" applyFill="0" applyBorder="0" applyAlignment="0" applyProtection="0"/>
    <xf numFmtId="0" fontId="2" fillId="0" borderId="0"/>
    <xf numFmtId="0" fontId="2" fillId="16" borderId="23" applyNumberFormat="0" applyFont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38" borderId="0" applyNumberFormat="0" applyBorder="0" applyAlignment="0" applyProtection="0"/>
    <xf numFmtId="0" fontId="2" fillId="39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16" borderId="23" applyNumberFormat="0" applyFont="0" applyAlignment="0" applyProtection="0"/>
    <xf numFmtId="0" fontId="2" fillId="0" borderId="0"/>
    <xf numFmtId="0" fontId="2" fillId="0" borderId="0"/>
    <xf numFmtId="0" fontId="2" fillId="16" borderId="23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16" borderId="23" applyNumberFormat="0" applyFont="0" applyAlignment="0" applyProtection="0"/>
    <xf numFmtId="43" fontId="3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6" borderId="23" applyNumberFormat="0" applyFont="0" applyAlignment="0" applyProtection="0"/>
    <xf numFmtId="43" fontId="3" fillId="0" borderId="0" applyFont="0" applyFill="0" applyBorder="0" applyAlignment="0" applyProtection="0"/>
    <xf numFmtId="0" fontId="2" fillId="0" borderId="0"/>
    <xf numFmtId="0" fontId="2" fillId="16" borderId="23" applyNumberFormat="0" applyFont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38" borderId="0" applyNumberFormat="0" applyBorder="0" applyAlignment="0" applyProtection="0"/>
    <xf numFmtId="0" fontId="2" fillId="39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16" borderId="23" applyNumberFormat="0" applyFont="0" applyAlignment="0" applyProtection="0"/>
    <xf numFmtId="0" fontId="2" fillId="0" borderId="0"/>
    <xf numFmtId="0" fontId="2" fillId="0" borderId="0"/>
    <xf numFmtId="0" fontId="2" fillId="16" borderId="23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16" borderId="23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6" borderId="23" applyNumberFormat="0" applyFont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62" fillId="59" borderId="40" applyNumberFormat="0" applyAlignment="0" applyProtection="0"/>
    <xf numFmtId="0" fontId="62" fillId="59" borderId="36" applyNumberFormat="0" applyAlignment="0" applyProtection="0"/>
    <xf numFmtId="0" fontId="59" fillId="46" borderId="34" applyNumberFormat="0" applyAlignment="0" applyProtection="0"/>
    <xf numFmtId="0" fontId="62" fillId="59" borderId="36" applyNumberFormat="0" applyAlignment="0" applyProtection="0"/>
    <xf numFmtId="0" fontId="62" fillId="59" borderId="36" applyNumberFormat="0" applyAlignment="0" applyProtection="0"/>
    <xf numFmtId="0" fontId="52" fillId="59" borderId="34" applyNumberFormat="0" applyAlignment="0" applyProtection="0"/>
    <xf numFmtId="0" fontId="3" fillId="62" borderId="35" applyNumberFormat="0" applyFont="0" applyAlignment="0" applyProtection="0"/>
    <xf numFmtId="0" fontId="64" fillId="0" borderId="37" applyNumberFormat="0" applyFill="0" applyAlignment="0" applyProtection="0"/>
    <xf numFmtId="0" fontId="52" fillId="59" borderId="34" applyNumberFormat="0" applyAlignment="0" applyProtection="0"/>
    <xf numFmtId="0" fontId="64" fillId="0" borderId="37" applyNumberFormat="0" applyFill="0" applyAlignment="0" applyProtection="0"/>
    <xf numFmtId="0" fontId="3" fillId="62" borderId="39" applyNumberFormat="0" applyFont="0" applyAlignment="0" applyProtection="0"/>
    <xf numFmtId="0" fontId="3" fillId="62" borderId="35" applyNumberFormat="0" applyFont="0" applyAlignment="0" applyProtection="0"/>
    <xf numFmtId="0" fontId="52" fillId="59" borderId="34" applyNumberFormat="0" applyAlignment="0" applyProtection="0"/>
    <xf numFmtId="0" fontId="52" fillId="59" borderId="34" applyNumberFormat="0" applyAlignment="0" applyProtection="0"/>
    <xf numFmtId="0" fontId="59" fillId="46" borderId="34" applyNumberFormat="0" applyAlignment="0" applyProtection="0"/>
    <xf numFmtId="0" fontId="3" fillId="62" borderId="35" applyNumberFormat="0" applyFont="0" applyAlignment="0" applyProtection="0"/>
    <xf numFmtId="0" fontId="64" fillId="0" borderId="37" applyNumberFormat="0" applyFill="0" applyAlignment="0" applyProtection="0"/>
    <xf numFmtId="0" fontId="59" fillId="46" borderId="34" applyNumberFormat="0" applyAlignment="0" applyProtection="0"/>
    <xf numFmtId="0" fontId="59" fillId="46" borderId="34" applyNumberFormat="0" applyAlignment="0" applyProtection="0"/>
    <xf numFmtId="0" fontId="62" fillId="59" borderId="36" applyNumberFormat="0" applyAlignment="0" applyProtection="0"/>
    <xf numFmtId="0" fontId="59" fillId="46" borderId="34" applyNumberFormat="0" applyAlignment="0" applyProtection="0"/>
    <xf numFmtId="0" fontId="59" fillId="46" borderId="38" applyNumberFormat="0" applyAlignment="0" applyProtection="0"/>
    <xf numFmtId="0" fontId="64" fillId="0" borderId="37" applyNumberFormat="0" applyFill="0" applyAlignment="0" applyProtection="0"/>
    <xf numFmtId="0" fontId="62" fillId="59" borderId="40" applyNumberFormat="0" applyAlignment="0" applyProtection="0"/>
    <xf numFmtId="0" fontId="52" fillId="59" borderId="38" applyNumberFormat="0" applyAlignment="0" applyProtection="0"/>
    <xf numFmtId="0" fontId="52" fillId="59" borderId="34" applyNumberFormat="0" applyAlignment="0" applyProtection="0"/>
    <xf numFmtId="0" fontId="59" fillId="46" borderId="34" applyNumberFormat="0" applyAlignment="0" applyProtection="0"/>
    <xf numFmtId="0" fontId="3" fillId="62" borderId="39" applyNumberFormat="0" applyFont="0" applyAlignment="0" applyProtection="0"/>
    <xf numFmtId="0" fontId="3" fillId="62" borderId="35" applyNumberFormat="0" applyFont="0" applyAlignment="0" applyProtection="0"/>
    <xf numFmtId="0" fontId="64" fillId="0" borderId="41" applyNumberFormat="0" applyFill="0" applyAlignment="0" applyProtection="0"/>
    <xf numFmtId="0" fontId="62" fillId="59" borderId="36" applyNumberFormat="0" applyAlignment="0" applyProtection="0"/>
    <xf numFmtId="0" fontId="3" fillId="62" borderId="35" applyNumberFormat="0" applyFont="0" applyAlignment="0" applyProtection="0"/>
    <xf numFmtId="0" fontId="3" fillId="62" borderId="35" applyNumberFormat="0" applyFont="0" applyAlignment="0" applyProtection="0"/>
    <xf numFmtId="0" fontId="64" fillId="0" borderId="37" applyNumberFormat="0" applyFill="0" applyAlignment="0" applyProtection="0"/>
    <xf numFmtId="0" fontId="59" fillId="46" borderId="34" applyNumberFormat="0" applyAlignment="0" applyProtection="0"/>
    <xf numFmtId="0" fontId="62" fillId="59" borderId="36" applyNumberFormat="0" applyAlignment="0" applyProtection="0"/>
    <xf numFmtId="0" fontId="3" fillId="62" borderId="35" applyNumberFormat="0" applyFont="0" applyAlignment="0" applyProtection="0"/>
    <xf numFmtId="0" fontId="62" fillId="59" borderId="40" applyNumberFormat="0" applyAlignment="0" applyProtection="0"/>
    <xf numFmtId="0" fontId="59" fillId="46" borderId="34" applyNumberFormat="0" applyAlignment="0" applyProtection="0"/>
    <xf numFmtId="0" fontId="52" fillId="59" borderId="38" applyNumberFormat="0" applyAlignment="0" applyProtection="0"/>
    <xf numFmtId="0" fontId="64" fillId="0" borderId="41" applyNumberFormat="0" applyFill="0" applyAlignment="0" applyProtection="0"/>
    <xf numFmtId="0" fontId="3" fillId="62" borderId="35" applyNumberFormat="0" applyFont="0" applyAlignment="0" applyProtection="0"/>
    <xf numFmtId="0" fontId="52" fillId="59" borderId="38" applyNumberFormat="0" applyAlignment="0" applyProtection="0"/>
    <xf numFmtId="0" fontId="59" fillId="46" borderId="34" applyNumberFormat="0" applyAlignment="0" applyProtection="0"/>
    <xf numFmtId="0" fontId="59" fillId="46" borderId="38" applyNumberFormat="0" applyAlignment="0" applyProtection="0"/>
    <xf numFmtId="0" fontId="3" fillId="62" borderId="35" applyNumberFormat="0" applyFont="0" applyAlignment="0" applyProtection="0"/>
    <xf numFmtId="0" fontId="3" fillId="62" borderId="39" applyNumberFormat="0" applyFont="0" applyAlignment="0" applyProtection="0"/>
    <xf numFmtId="0" fontId="64" fillId="0" borderId="37" applyNumberFormat="0" applyFill="0" applyAlignment="0" applyProtection="0"/>
    <xf numFmtId="0" fontId="62" fillId="59" borderId="40" applyNumberFormat="0" applyAlignment="0" applyProtection="0"/>
    <xf numFmtId="0" fontId="52" fillId="59" borderId="38" applyNumberFormat="0" applyAlignment="0" applyProtection="0"/>
    <xf numFmtId="0" fontId="59" fillId="46" borderId="34" applyNumberFormat="0" applyAlignment="0" applyProtection="0"/>
    <xf numFmtId="0" fontId="64" fillId="0" borderId="41" applyNumberFormat="0" applyFill="0" applyAlignment="0" applyProtection="0"/>
    <xf numFmtId="0" fontId="52" fillId="59" borderId="34" applyNumberFormat="0" applyAlignment="0" applyProtection="0"/>
    <xf numFmtId="0" fontId="3" fillId="62" borderId="39" applyNumberFormat="0" applyFont="0" applyAlignment="0" applyProtection="0"/>
    <xf numFmtId="0" fontId="59" fillId="46" borderId="38" applyNumberFormat="0" applyAlignment="0" applyProtection="0"/>
    <xf numFmtId="0" fontId="52" fillId="59" borderId="34" applyNumberFormat="0" applyAlignment="0" applyProtection="0"/>
    <xf numFmtId="0" fontId="3" fillId="62" borderId="39" applyNumberFormat="0" applyFont="0" applyAlignment="0" applyProtection="0"/>
    <xf numFmtId="0" fontId="52" fillId="59" borderId="34" applyNumberFormat="0" applyAlignment="0" applyProtection="0"/>
    <xf numFmtId="0" fontId="59" fillId="46" borderId="34" applyNumberFormat="0" applyAlignment="0" applyProtection="0"/>
    <xf numFmtId="0" fontId="3" fillId="62" borderId="39" applyNumberFormat="0" applyFont="0" applyAlignment="0" applyProtection="0"/>
    <xf numFmtId="0" fontId="59" fillId="46" borderId="34" applyNumberFormat="0" applyAlignment="0" applyProtection="0"/>
    <xf numFmtId="0" fontId="59" fillId="46" borderId="38" applyNumberFormat="0" applyAlignment="0" applyProtection="0"/>
    <xf numFmtId="0" fontId="59" fillId="46" borderId="34" applyNumberFormat="0" applyAlignment="0" applyProtection="0"/>
    <xf numFmtId="0" fontId="3" fillId="62" borderId="39" applyNumberFormat="0" applyFont="0" applyAlignment="0" applyProtection="0"/>
    <xf numFmtId="0" fontId="59" fillId="46" borderId="34" applyNumberFormat="0" applyAlignment="0" applyProtection="0"/>
    <xf numFmtId="0" fontId="62" fillId="59" borderId="36" applyNumberFormat="0" applyAlignment="0" applyProtection="0"/>
    <xf numFmtId="0" fontId="3" fillId="62" borderId="35" applyNumberFormat="0" applyFont="0" applyAlignment="0" applyProtection="0"/>
    <xf numFmtId="0" fontId="62" fillId="59" borderId="40" applyNumberFormat="0" applyAlignment="0" applyProtection="0"/>
    <xf numFmtId="0" fontId="52" fillId="59" borderId="38" applyNumberFormat="0" applyAlignment="0" applyProtection="0"/>
    <xf numFmtId="0" fontId="59" fillId="46" borderId="34" applyNumberFormat="0" applyAlignment="0" applyProtection="0"/>
    <xf numFmtId="0" fontId="59" fillId="46" borderId="34" applyNumberFormat="0" applyAlignment="0" applyProtection="0"/>
    <xf numFmtId="0" fontId="62" fillId="59" borderId="36" applyNumberFormat="0" applyAlignment="0" applyProtection="0"/>
    <xf numFmtId="0" fontId="59" fillId="46" borderId="34" applyNumberFormat="0" applyAlignment="0" applyProtection="0"/>
    <xf numFmtId="0" fontId="3" fillId="62" borderId="35" applyNumberFormat="0" applyFont="0" applyAlignment="0" applyProtection="0"/>
    <xf numFmtId="0" fontId="59" fillId="46" borderId="34" applyNumberFormat="0" applyAlignment="0" applyProtection="0"/>
    <xf numFmtId="0" fontId="62" fillId="59" borderId="36" applyNumberFormat="0" applyAlignment="0" applyProtection="0"/>
    <xf numFmtId="0" fontId="3" fillId="62" borderId="35" applyNumberFormat="0" applyFont="0" applyAlignment="0" applyProtection="0"/>
    <xf numFmtId="0" fontId="52" fillId="59" borderId="38" applyNumberFormat="0" applyAlignment="0" applyProtection="0"/>
    <xf numFmtId="0" fontId="64" fillId="0" borderId="41" applyNumberFormat="0" applyFill="0" applyAlignment="0" applyProtection="0"/>
    <xf numFmtId="0" fontId="62" fillId="59" borderId="40" applyNumberFormat="0" applyAlignment="0" applyProtection="0"/>
    <xf numFmtId="0" fontId="59" fillId="46" borderId="38" applyNumberFormat="0" applyAlignment="0" applyProtection="0"/>
    <xf numFmtId="0" fontId="52" fillId="59" borderId="34" applyNumberFormat="0" applyAlignment="0" applyProtection="0"/>
    <xf numFmtId="0" fontId="62" fillId="59" borderId="40" applyNumberFormat="0" applyAlignment="0" applyProtection="0"/>
    <xf numFmtId="0" fontId="52" fillId="59" borderId="38" applyNumberFormat="0" applyAlignment="0" applyProtection="0"/>
    <xf numFmtId="0" fontId="62" fillId="59" borderId="36" applyNumberFormat="0" applyAlignment="0" applyProtection="0"/>
    <xf numFmtId="0" fontId="52" fillId="59" borderId="34" applyNumberFormat="0" applyAlignment="0" applyProtection="0"/>
    <xf numFmtId="0" fontId="52" fillId="59" borderId="34" applyNumberFormat="0" applyAlignment="0" applyProtection="0"/>
    <xf numFmtId="0" fontId="64" fillId="0" borderId="37" applyNumberFormat="0" applyFill="0" applyAlignment="0" applyProtection="0"/>
    <xf numFmtId="0" fontId="64" fillId="0" borderId="37" applyNumberFormat="0" applyFill="0" applyAlignment="0" applyProtection="0"/>
    <xf numFmtId="0" fontId="3" fillId="62" borderId="35" applyNumberFormat="0" applyFont="0" applyAlignment="0" applyProtection="0"/>
    <xf numFmtId="0" fontId="64" fillId="0" borderId="37" applyNumberFormat="0" applyFill="0" applyAlignment="0" applyProtection="0"/>
    <xf numFmtId="0" fontId="64" fillId="0" borderId="37" applyNumberFormat="0" applyFill="0" applyAlignment="0" applyProtection="0"/>
    <xf numFmtId="0" fontId="64" fillId="0" borderId="37" applyNumberFormat="0" applyFill="0" applyAlignment="0" applyProtection="0"/>
    <xf numFmtId="0" fontId="52" fillId="59" borderId="38" applyNumberFormat="0" applyAlignment="0" applyProtection="0"/>
    <xf numFmtId="0" fontId="64" fillId="0" borderId="41" applyNumberFormat="0" applyFill="0" applyAlignment="0" applyProtection="0"/>
    <xf numFmtId="0" fontId="52" fillId="59" borderId="38" applyNumberFormat="0" applyAlignment="0" applyProtection="0"/>
    <xf numFmtId="0" fontId="3" fillId="62" borderId="39" applyNumberFormat="0" applyFont="0" applyAlignment="0" applyProtection="0"/>
    <xf numFmtId="0" fontId="59" fillId="46" borderId="38" applyNumberFormat="0" applyAlignment="0" applyProtection="0"/>
    <xf numFmtId="0" fontId="62" fillId="59" borderId="36" applyNumberFormat="0" applyAlignment="0" applyProtection="0"/>
    <xf numFmtId="0" fontId="64" fillId="0" borderId="37" applyNumberFormat="0" applyFill="0" applyAlignment="0" applyProtection="0"/>
    <xf numFmtId="0" fontId="3" fillId="62" borderId="39" applyNumberFormat="0" applyFont="0" applyAlignment="0" applyProtection="0"/>
    <xf numFmtId="0" fontId="64" fillId="0" borderId="41" applyNumberFormat="0" applyFill="0" applyAlignment="0" applyProtection="0"/>
    <xf numFmtId="0" fontId="52" fillId="59" borderId="34" applyNumberFormat="0" applyAlignment="0" applyProtection="0"/>
    <xf numFmtId="0" fontId="52" fillId="59" borderId="34" applyNumberFormat="0" applyAlignment="0" applyProtection="0"/>
    <xf numFmtId="0" fontId="62" fillId="59" borderId="36" applyNumberFormat="0" applyAlignment="0" applyProtection="0"/>
    <xf numFmtId="0" fontId="52" fillId="59" borderId="38" applyNumberFormat="0" applyAlignment="0" applyProtection="0"/>
    <xf numFmtId="0" fontId="3" fillId="62" borderId="35" applyNumberFormat="0" applyFont="0" applyAlignment="0" applyProtection="0"/>
    <xf numFmtId="0" fontId="64" fillId="0" borderId="37" applyNumberFormat="0" applyFill="0" applyAlignment="0" applyProtection="0"/>
    <xf numFmtId="0" fontId="62" fillId="59" borderId="40" applyNumberFormat="0" applyAlignment="0" applyProtection="0"/>
    <xf numFmtId="0" fontId="64" fillId="0" borderId="37" applyNumberFormat="0" applyFill="0" applyAlignment="0" applyProtection="0"/>
    <xf numFmtId="0" fontId="3" fillId="62" borderId="39" applyNumberFormat="0" applyFont="0" applyAlignment="0" applyProtection="0"/>
    <xf numFmtId="0" fontId="52" fillId="59" borderId="38" applyNumberFormat="0" applyAlignment="0" applyProtection="0"/>
    <xf numFmtId="0" fontId="64" fillId="0" borderId="41" applyNumberFormat="0" applyFill="0" applyAlignment="0" applyProtection="0"/>
    <xf numFmtId="0" fontId="62" fillId="59" borderId="40" applyNumberFormat="0" applyAlignment="0" applyProtection="0"/>
    <xf numFmtId="0" fontId="62" fillId="59" borderId="40" applyNumberFormat="0" applyAlignment="0" applyProtection="0"/>
    <xf numFmtId="0" fontId="59" fillId="46" borderId="34" applyNumberFormat="0" applyAlignment="0" applyProtection="0"/>
    <xf numFmtId="0" fontId="62" fillId="59" borderId="40" applyNumberFormat="0" applyAlignment="0" applyProtection="0"/>
    <xf numFmtId="0" fontId="59" fillId="46" borderId="38" applyNumberFormat="0" applyAlignment="0" applyProtection="0"/>
    <xf numFmtId="0" fontId="52" fillId="59" borderId="34" applyNumberFormat="0" applyAlignment="0" applyProtection="0"/>
    <xf numFmtId="0" fontId="3" fillId="62" borderId="39" applyNumberFormat="0" applyFont="0" applyAlignment="0" applyProtection="0"/>
    <xf numFmtId="0" fontId="52" fillId="59" borderId="34" applyNumberFormat="0" applyAlignment="0" applyProtection="0"/>
    <xf numFmtId="0" fontId="52" fillId="59" borderId="34" applyNumberFormat="0" applyAlignment="0" applyProtection="0"/>
    <xf numFmtId="0" fontId="59" fillId="46" borderId="38" applyNumberFormat="0" applyAlignment="0" applyProtection="0"/>
    <xf numFmtId="0" fontId="62" fillId="59" borderId="36" applyNumberFormat="0" applyAlignment="0" applyProtection="0"/>
    <xf numFmtId="0" fontId="59" fillId="46" borderId="38" applyNumberFormat="0" applyAlignment="0" applyProtection="0"/>
    <xf numFmtId="0" fontId="64" fillId="0" borderId="41" applyNumberFormat="0" applyFill="0" applyAlignment="0" applyProtection="0"/>
    <xf numFmtId="0" fontId="62" fillId="59" borderId="36" applyNumberFormat="0" applyAlignment="0" applyProtection="0"/>
    <xf numFmtId="0" fontId="59" fillId="46" borderId="38" applyNumberFormat="0" applyAlignment="0" applyProtection="0"/>
    <xf numFmtId="0" fontId="64" fillId="0" borderId="41" applyNumberFormat="0" applyFill="0" applyAlignment="0" applyProtection="0"/>
    <xf numFmtId="0" fontId="62" fillId="59" borderId="36" applyNumberFormat="0" applyAlignment="0" applyProtection="0"/>
    <xf numFmtId="0" fontId="3" fillId="62" borderId="39" applyNumberFormat="0" applyFont="0" applyAlignment="0" applyProtection="0"/>
    <xf numFmtId="0" fontId="64" fillId="0" borderId="37" applyNumberFormat="0" applyFill="0" applyAlignment="0" applyProtection="0"/>
    <xf numFmtId="0" fontId="3" fillId="62" borderId="35" applyNumberFormat="0" applyFont="0" applyAlignment="0" applyProtection="0"/>
    <xf numFmtId="0" fontId="62" fillId="59" borderId="40" applyNumberFormat="0" applyAlignment="0" applyProtection="0"/>
    <xf numFmtId="0" fontId="3" fillId="62" borderId="35" applyNumberFormat="0" applyFont="0" applyAlignment="0" applyProtection="0"/>
    <xf numFmtId="0" fontId="62" fillId="59" borderId="40" applyNumberFormat="0" applyAlignment="0" applyProtection="0"/>
    <xf numFmtId="0" fontId="62" fillId="59" borderId="36" applyNumberFormat="0" applyAlignment="0" applyProtection="0"/>
    <xf numFmtId="0" fontId="52" fillId="59" borderId="34" applyNumberFormat="0" applyAlignment="0" applyProtection="0"/>
    <xf numFmtId="0" fontId="3" fillId="62" borderId="39" applyNumberFormat="0" applyFont="0" applyAlignment="0" applyProtection="0"/>
    <xf numFmtId="0" fontId="62" fillId="59" borderId="40" applyNumberFormat="0" applyAlignment="0" applyProtection="0"/>
    <xf numFmtId="0" fontId="52" fillId="59" borderId="38" applyNumberFormat="0" applyAlignment="0" applyProtection="0"/>
    <xf numFmtId="0" fontId="52" fillId="59" borderId="38" applyNumberFormat="0" applyAlignment="0" applyProtection="0"/>
    <xf numFmtId="0" fontId="3" fillId="62" borderId="39" applyNumberFormat="0" applyFont="0" applyAlignment="0" applyProtection="0"/>
    <xf numFmtId="0" fontId="62" fillId="59" borderId="36" applyNumberFormat="0" applyAlignment="0" applyProtection="0"/>
    <xf numFmtId="0" fontId="59" fillId="46" borderId="38" applyNumberFormat="0" applyAlignment="0" applyProtection="0"/>
    <xf numFmtId="0" fontId="3" fillId="62" borderId="35" applyNumberFormat="0" applyFont="0" applyAlignment="0" applyProtection="0"/>
    <xf numFmtId="0" fontId="64" fillId="0" borderId="37" applyNumberFormat="0" applyFill="0" applyAlignment="0" applyProtection="0"/>
    <xf numFmtId="0" fontId="3" fillId="62" borderId="35" applyNumberFormat="0" applyFont="0" applyAlignment="0" applyProtection="0"/>
    <xf numFmtId="0" fontId="52" fillId="59" borderId="34" applyNumberFormat="0" applyAlignment="0" applyProtection="0"/>
    <xf numFmtId="0" fontId="52" fillId="59" borderId="34" applyNumberFormat="0" applyAlignment="0" applyProtection="0"/>
    <xf numFmtId="0" fontId="64" fillId="0" borderId="37" applyNumberFormat="0" applyFill="0" applyAlignment="0" applyProtection="0"/>
    <xf numFmtId="0" fontId="64" fillId="0" borderId="41" applyNumberFormat="0" applyFill="0" applyAlignment="0" applyProtection="0"/>
    <xf numFmtId="0" fontId="3" fillId="62" borderId="35" applyNumberFormat="0" applyFont="0" applyAlignment="0" applyProtection="0"/>
    <xf numFmtId="0" fontId="59" fillId="46" borderId="34" applyNumberFormat="0" applyAlignment="0" applyProtection="0"/>
    <xf numFmtId="0" fontId="62" fillId="59" borderId="36" applyNumberFormat="0" applyAlignment="0" applyProtection="0"/>
    <xf numFmtId="0" fontId="62" fillId="59" borderId="36" applyNumberFormat="0" applyAlignment="0" applyProtection="0"/>
    <xf numFmtId="0" fontId="62" fillId="59" borderId="36" applyNumberFormat="0" applyAlignment="0" applyProtection="0"/>
    <xf numFmtId="0" fontId="59" fillId="46" borderId="34" applyNumberFormat="0" applyAlignment="0" applyProtection="0"/>
    <xf numFmtId="0" fontId="62" fillId="59" borderId="36" applyNumberFormat="0" applyAlignment="0" applyProtection="0"/>
    <xf numFmtId="0" fontId="62" fillId="59" borderId="36" applyNumberFormat="0" applyAlignment="0" applyProtection="0"/>
    <xf numFmtId="0" fontId="3" fillId="62" borderId="39" applyNumberFormat="0" applyFont="0" applyAlignment="0" applyProtection="0"/>
    <xf numFmtId="0" fontId="59" fillId="46" borderId="38" applyNumberFormat="0" applyAlignment="0" applyProtection="0"/>
    <xf numFmtId="0" fontId="62" fillId="59" borderId="40" applyNumberFormat="0" applyAlignment="0" applyProtection="0"/>
    <xf numFmtId="0" fontId="52" fillId="59" borderId="38" applyNumberFormat="0" applyAlignment="0" applyProtection="0"/>
    <xf numFmtId="0" fontId="3" fillId="62" borderId="39" applyNumberFormat="0" applyFont="0" applyAlignment="0" applyProtection="0"/>
    <xf numFmtId="0" fontId="59" fillId="46" borderId="38" applyNumberFormat="0" applyAlignment="0" applyProtection="0"/>
    <xf numFmtId="0" fontId="52" fillId="59" borderId="34" applyNumberFormat="0" applyAlignment="0" applyProtection="0"/>
    <xf numFmtId="0" fontId="59" fillId="46" borderId="38" applyNumberFormat="0" applyAlignment="0" applyProtection="0"/>
    <xf numFmtId="0" fontId="59" fillId="46" borderId="34" applyNumberFormat="0" applyAlignment="0" applyProtection="0"/>
    <xf numFmtId="0" fontId="52" fillId="59" borderId="38" applyNumberFormat="0" applyAlignment="0" applyProtection="0"/>
    <xf numFmtId="0" fontId="64" fillId="0" borderId="41" applyNumberFormat="0" applyFill="0" applyAlignment="0" applyProtection="0"/>
    <xf numFmtId="0" fontId="52" fillId="59" borderId="38" applyNumberFormat="0" applyAlignment="0" applyProtection="0"/>
    <xf numFmtId="0" fontId="3" fillId="62" borderId="39" applyNumberFormat="0" applyFont="0" applyAlignment="0" applyProtection="0"/>
    <xf numFmtId="0" fontId="62" fillId="59" borderId="36" applyNumberFormat="0" applyAlignment="0" applyProtection="0"/>
    <xf numFmtId="0" fontId="59" fillId="46" borderId="38" applyNumberFormat="0" applyAlignment="0" applyProtection="0"/>
    <xf numFmtId="0" fontId="3" fillId="62" borderId="35" applyNumberFormat="0" applyFont="0" applyAlignment="0" applyProtection="0"/>
    <xf numFmtId="0" fontId="59" fillId="46" borderId="38" applyNumberFormat="0" applyAlignment="0" applyProtection="0"/>
    <xf numFmtId="0" fontId="59" fillId="46" borderId="38" applyNumberFormat="0" applyAlignment="0" applyProtection="0"/>
    <xf numFmtId="0" fontId="3" fillId="62" borderId="35" applyNumberFormat="0" applyFont="0" applyAlignment="0" applyProtection="0"/>
    <xf numFmtId="0" fontId="64" fillId="0" borderId="37" applyNumberFormat="0" applyFill="0" applyAlignment="0" applyProtection="0"/>
    <xf numFmtId="0" fontId="59" fillId="46" borderId="38" applyNumberFormat="0" applyAlignment="0" applyProtection="0"/>
    <xf numFmtId="0" fontId="62" fillId="59" borderId="40" applyNumberFormat="0" applyAlignment="0" applyProtection="0"/>
    <xf numFmtId="0" fontId="3" fillId="62" borderId="35" applyNumberFormat="0" applyFont="0" applyAlignment="0" applyProtection="0"/>
    <xf numFmtId="0" fontId="62" fillId="59" borderId="40" applyNumberFormat="0" applyAlignment="0" applyProtection="0"/>
    <xf numFmtId="0" fontId="64" fillId="0" borderId="37" applyNumberFormat="0" applyFill="0" applyAlignment="0" applyProtection="0"/>
    <xf numFmtId="0" fontId="64" fillId="0" borderId="37" applyNumberFormat="0" applyFill="0" applyAlignment="0" applyProtection="0"/>
    <xf numFmtId="0" fontId="59" fillId="46" borderId="34" applyNumberFormat="0" applyAlignment="0" applyProtection="0"/>
    <xf numFmtId="0" fontId="62" fillId="59" borderId="40" applyNumberFormat="0" applyAlignment="0" applyProtection="0"/>
    <xf numFmtId="0" fontId="62" fillId="59" borderId="40" applyNumberFormat="0" applyAlignment="0" applyProtection="0"/>
    <xf numFmtId="0" fontId="3" fillId="62" borderId="35" applyNumberFormat="0" applyFont="0" applyAlignment="0" applyProtection="0"/>
    <xf numFmtId="0" fontId="52" fillId="59" borderId="38" applyNumberFormat="0" applyAlignment="0" applyProtection="0"/>
    <xf numFmtId="0" fontId="64" fillId="0" borderId="37" applyNumberFormat="0" applyFill="0" applyAlignment="0" applyProtection="0"/>
    <xf numFmtId="0" fontId="3" fillId="62" borderId="35" applyNumberFormat="0" applyFont="0" applyAlignment="0" applyProtection="0"/>
    <xf numFmtId="0" fontId="64" fillId="0" borderId="37" applyNumberFormat="0" applyFill="0" applyAlignment="0" applyProtection="0"/>
    <xf numFmtId="0" fontId="64" fillId="0" borderId="37" applyNumberFormat="0" applyFill="0" applyAlignment="0" applyProtection="0"/>
    <xf numFmtId="0" fontId="59" fillId="46" borderId="34" applyNumberFormat="0" applyAlignment="0" applyProtection="0"/>
    <xf numFmtId="0" fontId="62" fillId="59" borderId="36" applyNumberFormat="0" applyAlignment="0" applyProtection="0"/>
    <xf numFmtId="0" fontId="62" fillId="59" borderId="36" applyNumberFormat="0" applyAlignment="0" applyProtection="0"/>
    <xf numFmtId="0" fontId="59" fillId="46" borderId="38" applyNumberFormat="0" applyAlignment="0" applyProtection="0"/>
    <xf numFmtId="0" fontId="64" fillId="0" borderId="41" applyNumberFormat="0" applyFill="0" applyAlignment="0" applyProtection="0"/>
    <xf numFmtId="0" fontId="59" fillId="46" borderId="34" applyNumberFormat="0" applyAlignment="0" applyProtection="0"/>
    <xf numFmtId="0" fontId="64" fillId="0" borderId="41" applyNumberFormat="0" applyFill="0" applyAlignment="0" applyProtection="0"/>
    <xf numFmtId="0" fontId="3" fillId="62" borderId="35" applyNumberFormat="0" applyFont="0" applyAlignment="0" applyProtection="0"/>
    <xf numFmtId="0" fontId="64" fillId="0" borderId="37" applyNumberFormat="0" applyFill="0" applyAlignment="0" applyProtection="0"/>
    <xf numFmtId="0" fontId="52" fillId="59" borderId="34" applyNumberFormat="0" applyAlignment="0" applyProtection="0"/>
    <xf numFmtId="0" fontId="52" fillId="59" borderId="34" applyNumberFormat="0" applyAlignment="0" applyProtection="0"/>
    <xf numFmtId="0" fontId="52" fillId="59" borderId="34" applyNumberFormat="0" applyAlignment="0" applyProtection="0"/>
    <xf numFmtId="0" fontId="52" fillId="59" borderId="34" applyNumberFormat="0" applyAlignment="0" applyProtection="0"/>
    <xf numFmtId="0" fontId="3" fillId="62" borderId="39" applyNumberFormat="0" applyFont="0" applyAlignment="0" applyProtection="0"/>
    <xf numFmtId="0" fontId="62" fillId="59" borderId="40" applyNumberFormat="0" applyAlignment="0" applyProtection="0"/>
    <xf numFmtId="0" fontId="59" fillId="46" borderId="38" applyNumberFormat="0" applyAlignment="0" applyProtection="0"/>
    <xf numFmtId="0" fontId="52" fillId="59" borderId="38" applyNumberFormat="0" applyAlignment="0" applyProtection="0"/>
    <xf numFmtId="0" fontId="59" fillId="46" borderId="34" applyNumberFormat="0" applyAlignment="0" applyProtection="0"/>
    <xf numFmtId="0" fontId="3" fillId="62" borderId="35" applyNumberFormat="0" applyFont="0" applyAlignment="0" applyProtection="0"/>
    <xf numFmtId="0" fontId="52" fillId="59" borderId="34" applyNumberFormat="0" applyAlignment="0" applyProtection="0"/>
    <xf numFmtId="0" fontId="62" fillId="59" borderId="40" applyNumberFormat="0" applyAlignment="0" applyProtection="0"/>
    <xf numFmtId="0" fontId="3" fillId="62" borderId="39" applyNumberFormat="0" applyFont="0" applyAlignment="0" applyProtection="0"/>
    <xf numFmtId="0" fontId="52" fillId="59" borderId="34" applyNumberFormat="0" applyAlignment="0" applyProtection="0"/>
    <xf numFmtId="0" fontId="64" fillId="0" borderId="41" applyNumberFormat="0" applyFill="0" applyAlignment="0" applyProtection="0"/>
    <xf numFmtId="0" fontId="64" fillId="0" borderId="41" applyNumberFormat="0" applyFill="0" applyAlignment="0" applyProtection="0"/>
    <xf numFmtId="0" fontId="3" fillId="62" borderId="39" applyNumberFormat="0" applyFont="0" applyAlignment="0" applyProtection="0"/>
    <xf numFmtId="0" fontId="64" fillId="0" borderId="37" applyNumberFormat="0" applyFill="0" applyAlignment="0" applyProtection="0"/>
    <xf numFmtId="0" fontId="64" fillId="0" borderId="41" applyNumberFormat="0" applyFill="0" applyAlignment="0" applyProtection="0"/>
    <xf numFmtId="0" fontId="59" fillId="46" borderId="38" applyNumberFormat="0" applyAlignment="0" applyProtection="0"/>
    <xf numFmtId="0" fontId="59" fillId="46" borderId="38" applyNumberFormat="0" applyAlignment="0" applyProtection="0"/>
    <xf numFmtId="0" fontId="62" fillId="59" borderId="40" applyNumberFormat="0" applyAlignment="0" applyProtection="0"/>
    <xf numFmtId="0" fontId="52" fillId="59" borderId="38" applyNumberFormat="0" applyAlignment="0" applyProtection="0"/>
    <xf numFmtId="0" fontId="52" fillId="59" borderId="38" applyNumberFormat="0" applyAlignment="0" applyProtection="0"/>
    <xf numFmtId="0" fontId="64" fillId="0" borderId="41" applyNumberFormat="0" applyFill="0" applyAlignment="0" applyProtection="0"/>
    <xf numFmtId="0" fontId="64" fillId="0" borderId="37" applyNumberFormat="0" applyFill="0" applyAlignment="0" applyProtection="0"/>
    <xf numFmtId="0" fontId="62" fillId="59" borderId="36" applyNumberFormat="0" applyAlignment="0" applyProtection="0"/>
    <xf numFmtId="0" fontId="3" fillId="62" borderId="39" applyNumberFormat="0" applyFont="0" applyAlignment="0" applyProtection="0"/>
    <xf numFmtId="0" fontId="64" fillId="0" borderId="41" applyNumberFormat="0" applyFill="0" applyAlignment="0" applyProtection="0"/>
    <xf numFmtId="0" fontId="64" fillId="0" borderId="41" applyNumberFormat="0" applyFill="0" applyAlignment="0" applyProtection="0"/>
    <xf numFmtId="0" fontId="59" fillId="46" borderId="38" applyNumberFormat="0" applyAlignment="0" applyProtection="0"/>
    <xf numFmtId="0" fontId="3" fillId="62" borderId="39" applyNumberFormat="0" applyFont="0" applyAlignment="0" applyProtection="0"/>
    <xf numFmtId="0" fontId="64" fillId="0" borderId="41" applyNumberFormat="0" applyFill="0" applyAlignment="0" applyProtection="0"/>
    <xf numFmtId="0" fontId="3" fillId="62" borderId="39" applyNumberFormat="0" applyFont="0" applyAlignment="0" applyProtection="0"/>
    <xf numFmtId="0" fontId="64" fillId="0" borderId="41" applyNumberFormat="0" applyFill="0" applyAlignment="0" applyProtection="0"/>
    <xf numFmtId="0" fontId="64" fillId="0" borderId="41" applyNumberFormat="0" applyFill="0" applyAlignment="0" applyProtection="0"/>
    <xf numFmtId="0" fontId="59" fillId="46" borderId="38" applyNumberFormat="0" applyAlignment="0" applyProtection="0"/>
    <xf numFmtId="0" fontId="62" fillId="59" borderId="40" applyNumberFormat="0" applyAlignment="0" applyProtection="0"/>
    <xf numFmtId="0" fontId="62" fillId="59" borderId="40" applyNumberFormat="0" applyAlignment="0" applyProtection="0"/>
    <xf numFmtId="0" fontId="59" fillId="46" borderId="38" applyNumberFormat="0" applyAlignment="0" applyProtection="0"/>
    <xf numFmtId="0" fontId="3" fillId="62" borderId="39" applyNumberFormat="0" applyFont="0" applyAlignment="0" applyProtection="0"/>
    <xf numFmtId="0" fontId="64" fillId="0" borderId="41" applyNumberFormat="0" applyFill="0" applyAlignment="0" applyProtection="0"/>
    <xf numFmtId="0" fontId="52" fillId="59" borderId="38" applyNumberFormat="0" applyAlignment="0" applyProtection="0"/>
    <xf numFmtId="0" fontId="52" fillId="59" borderId="38" applyNumberFormat="0" applyAlignment="0" applyProtection="0"/>
    <xf numFmtId="0" fontId="52" fillId="59" borderId="38" applyNumberFormat="0" applyAlignment="0" applyProtection="0"/>
    <xf numFmtId="0" fontId="52" fillId="59" borderId="38" applyNumberFormat="0" applyAlignment="0" applyProtection="0"/>
    <xf numFmtId="0" fontId="59" fillId="46" borderId="38" applyNumberFormat="0" applyAlignment="0" applyProtection="0"/>
    <xf numFmtId="0" fontId="3" fillId="62" borderId="39" applyNumberFormat="0" applyFont="0" applyAlignment="0" applyProtection="0"/>
    <xf numFmtId="0" fontId="52" fillId="59" borderId="38" applyNumberFormat="0" applyAlignment="0" applyProtection="0"/>
    <xf numFmtId="0" fontId="52" fillId="59" borderId="38" applyNumberFormat="0" applyAlignment="0" applyProtection="0"/>
    <xf numFmtId="0" fontId="64" fillId="0" borderId="41" applyNumberFormat="0" applyFill="0" applyAlignment="0" applyProtection="0"/>
    <xf numFmtId="0" fontId="64" fillId="0" borderId="41" applyNumberFormat="0" applyFill="0" applyAlignment="0" applyProtection="0"/>
    <xf numFmtId="0" fontId="62" fillId="59" borderId="40" applyNumberFormat="0" applyAlignment="0" applyProtection="0"/>
    <xf numFmtId="0" fontId="1" fillId="0" borderId="0"/>
  </cellStyleXfs>
  <cellXfs count="284">
    <xf numFmtId="0" fontId="0" fillId="0" borderId="0" xfId="0"/>
    <xf numFmtId="0" fontId="4" fillId="0" borderId="0" xfId="0" applyFont="1"/>
    <xf numFmtId="0" fontId="4" fillId="0" borderId="0" xfId="0" applyFont="1" applyAlignment="1">
      <alignment horizontal="right" vertical="center"/>
    </xf>
    <xf numFmtId="0" fontId="4" fillId="0" borderId="0" xfId="0" applyFont="1" applyAlignment="1">
      <alignment horizontal="left"/>
    </xf>
    <xf numFmtId="164" fontId="5" fillId="0" borderId="0" xfId="0" applyNumberFormat="1" applyFont="1"/>
    <xf numFmtId="0" fontId="11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14" fillId="0" borderId="0" xfId="0" applyFont="1" applyAlignment="1">
      <alignment horizontal="left"/>
    </xf>
    <xf numFmtId="164" fontId="15" fillId="0" borderId="0" xfId="0" applyNumberFormat="1" applyFont="1" applyAlignment="1">
      <alignment horizontal="center"/>
    </xf>
    <xf numFmtId="167" fontId="11" fillId="0" borderId="0" xfId="0" applyNumberFormat="1" applyFont="1" applyAlignment="1">
      <alignment horizontal="right" vertical="center"/>
    </xf>
    <xf numFmtId="167" fontId="10" fillId="0" borderId="0" xfId="2" applyNumberFormat="1" applyFont="1" applyBorder="1" applyAlignment="1">
      <alignment horizontal="right" vertical="center"/>
    </xf>
    <xf numFmtId="0" fontId="9" fillId="0" borderId="0" xfId="0" applyFont="1" applyAlignment="1">
      <alignment horizontal="left"/>
    </xf>
    <xf numFmtId="0" fontId="10" fillId="0" borderId="0" xfId="0" applyFont="1" applyAlignment="1">
      <alignment horizontal="center"/>
    </xf>
    <xf numFmtId="0" fontId="9" fillId="0" borderId="0" xfId="0" applyFont="1"/>
    <xf numFmtId="0" fontId="9" fillId="0" borderId="0" xfId="0" applyFont="1" applyAlignment="1">
      <alignment horizontal="center"/>
    </xf>
    <xf numFmtId="164" fontId="16" fillId="0" borderId="0" xfId="0" applyNumberFormat="1" applyFont="1" applyAlignment="1">
      <alignment horizontal="right"/>
    </xf>
    <xf numFmtId="164" fontId="16" fillId="0" borderId="0" xfId="0" applyNumberFormat="1" applyFont="1"/>
    <xf numFmtId="0" fontId="10" fillId="4" borderId="0" xfId="0" applyFont="1" applyFill="1" applyAlignment="1">
      <alignment horizontal="left" vertical="center"/>
    </xf>
    <xf numFmtId="167" fontId="10" fillId="4" borderId="0" xfId="2" applyNumberFormat="1" applyFont="1" applyFill="1" applyBorder="1" applyAlignment="1">
      <alignment horizontal="right" vertical="center"/>
    </xf>
    <xf numFmtId="0" fontId="11" fillId="0" borderId="0" xfId="0" applyFont="1"/>
    <xf numFmtId="0" fontId="10" fillId="0" borderId="0" xfId="0" applyFont="1" applyAlignment="1">
      <alignment horizontal="center" vertical="center"/>
    </xf>
    <xf numFmtId="0" fontId="8" fillId="0" borderId="0" xfId="0" applyFont="1" applyAlignment="1">
      <alignment horizontal="right"/>
    </xf>
    <xf numFmtId="0" fontId="8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12" fillId="0" borderId="0" xfId="0" applyFont="1" applyAlignment="1">
      <alignment horizontal="center"/>
    </xf>
    <xf numFmtId="0" fontId="13" fillId="0" borderId="0" xfId="0" applyFont="1"/>
    <xf numFmtId="0" fontId="13" fillId="0" borderId="0" xfId="0" applyFont="1" applyAlignment="1">
      <alignment horizontal="center" vertical="center"/>
    </xf>
    <xf numFmtId="0" fontId="19" fillId="0" borderId="0" xfId="0" applyFont="1" applyAlignment="1">
      <alignment horizontal="left" vertical="center"/>
    </xf>
    <xf numFmtId="43" fontId="10" fillId="0" borderId="0" xfId="0" applyNumberFormat="1" applyFont="1" applyAlignment="1">
      <alignment horizontal="center" vertical="center" wrapText="1"/>
    </xf>
    <xf numFmtId="43" fontId="9" fillId="0" borderId="0" xfId="0" applyNumberFormat="1" applyFont="1" applyAlignment="1">
      <alignment vertical="center" wrapText="1"/>
    </xf>
    <xf numFmtId="0" fontId="20" fillId="0" borderId="0" xfId="0" applyFont="1" applyAlignment="1">
      <alignment horizontal="right"/>
    </xf>
    <xf numFmtId="167" fontId="13" fillId="0" borderId="0" xfId="2" applyNumberFormat="1" applyFont="1" applyBorder="1"/>
    <xf numFmtId="167" fontId="12" fillId="0" borderId="0" xfId="2" applyNumberFormat="1" applyFont="1" applyFill="1" applyBorder="1" applyAlignment="1">
      <alignment horizontal="right" vertical="center"/>
    </xf>
    <xf numFmtId="167" fontId="9" fillId="0" borderId="0" xfId="2" applyNumberFormat="1" applyFont="1" applyFill="1" applyBorder="1" applyAlignment="1">
      <alignment vertical="center"/>
    </xf>
    <xf numFmtId="0" fontId="10" fillId="6" borderId="0" xfId="0" applyFont="1" applyFill="1" applyAlignment="1">
      <alignment horizontal="left" vertical="center"/>
    </xf>
    <xf numFmtId="167" fontId="10" fillId="6" borderId="0" xfId="2" applyNumberFormat="1" applyFont="1" applyFill="1" applyBorder="1" applyAlignment="1">
      <alignment horizontal="right" vertical="center"/>
    </xf>
    <xf numFmtId="164" fontId="10" fillId="6" borderId="0" xfId="8" applyNumberFormat="1" applyFont="1" applyFill="1" applyAlignment="1">
      <alignment vertical="center"/>
    </xf>
    <xf numFmtId="164" fontId="9" fillId="4" borderId="0" xfId="8" applyNumberFormat="1" applyFont="1" applyFill="1"/>
    <xf numFmtId="164" fontId="9" fillId="6" borderId="0" xfId="8" applyNumberFormat="1" applyFont="1" applyFill="1" applyAlignment="1">
      <alignment vertical="center"/>
    </xf>
    <xf numFmtId="167" fontId="15" fillId="6" borderId="0" xfId="4" applyNumberFormat="1" applyFont="1" applyFill="1" applyBorder="1" applyAlignment="1">
      <alignment horizontal="right" vertical="center"/>
    </xf>
    <xf numFmtId="0" fontId="12" fillId="0" borderId="0" xfId="0" applyFont="1" applyAlignment="1">
      <alignment horizontal="left"/>
    </xf>
    <xf numFmtId="167" fontId="9" fillId="0" borderId="0" xfId="2" applyNumberFormat="1" applyFont="1" applyFill="1"/>
    <xf numFmtId="167" fontId="9" fillId="0" borderId="0" xfId="2" applyNumberFormat="1" applyFont="1" applyFill="1" applyBorder="1"/>
    <xf numFmtId="10" fontId="9" fillId="0" borderId="0" xfId="2" applyNumberFormat="1" applyFont="1" applyFill="1"/>
    <xf numFmtId="167" fontId="9" fillId="0" borderId="0" xfId="2" applyNumberFormat="1" applyFont="1" applyFill="1" applyAlignment="1">
      <alignment horizontal="center" vertical="justify"/>
    </xf>
    <xf numFmtId="167" fontId="9" fillId="0" borderId="0" xfId="2" applyNumberFormat="1" applyFont="1" applyFill="1" applyAlignment="1">
      <alignment vertical="center"/>
    </xf>
    <xf numFmtId="167" fontId="8" fillId="0" borderId="0" xfId="2" applyNumberFormat="1" applyFont="1" applyFill="1" applyBorder="1" applyAlignment="1">
      <alignment horizontal="right" vertical="center"/>
    </xf>
    <xf numFmtId="2" fontId="9" fillId="0" borderId="0" xfId="2" applyNumberFormat="1" applyFont="1" applyFill="1" applyBorder="1" applyAlignment="1">
      <alignment vertical="center"/>
    </xf>
    <xf numFmtId="167" fontId="9" fillId="0" borderId="0" xfId="2" applyNumberFormat="1" applyFont="1" applyFill="1" applyAlignment="1">
      <alignment horizontal="center" vertical="center"/>
    </xf>
    <xf numFmtId="10" fontId="9" fillId="0" borderId="0" xfId="2" applyNumberFormat="1" applyFont="1" applyFill="1" applyBorder="1"/>
    <xf numFmtId="0" fontId="9" fillId="0" borderId="2" xfId="0" applyFont="1" applyBorder="1"/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vertical="center"/>
    </xf>
    <xf numFmtId="164" fontId="9" fillId="0" borderId="0" xfId="0" applyNumberFormat="1" applyFont="1" applyAlignment="1">
      <alignment horizontal="center"/>
    </xf>
    <xf numFmtId="164" fontId="8" fillId="0" borderId="0" xfId="0" applyNumberFormat="1" applyFont="1" applyAlignment="1">
      <alignment horizontal="right"/>
    </xf>
    <xf numFmtId="0" fontId="8" fillId="0" borderId="0" xfId="0" applyFont="1"/>
    <xf numFmtId="0" fontId="9" fillId="0" borderId="0" xfId="0" applyFont="1" applyAlignment="1">
      <alignment horizontal="right" vertical="center"/>
    </xf>
    <xf numFmtId="0" fontId="9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12" fillId="0" borderId="0" xfId="0" applyFont="1" applyAlignment="1">
      <alignment horizontal="right" vertical="center"/>
    </xf>
    <xf numFmtId="0" fontId="24" fillId="0" borderId="0" xfId="0" applyFont="1" applyAlignment="1">
      <alignment horizontal="left"/>
    </xf>
    <xf numFmtId="164" fontId="9" fillId="0" borderId="0" xfId="0" applyNumberFormat="1" applyFont="1"/>
    <xf numFmtId="164" fontId="13" fillId="0" borderId="0" xfId="0" applyNumberFormat="1" applyFont="1" applyAlignment="1">
      <alignment horizontal="center"/>
    </xf>
    <xf numFmtId="0" fontId="8" fillId="0" borderId="0" xfId="0" applyFont="1" applyAlignment="1">
      <alignment horizontal="center" vertical="justify"/>
    </xf>
    <xf numFmtId="0" fontId="13" fillId="0" borderId="0" xfId="0" applyFont="1" applyAlignment="1">
      <alignment horizontal="left"/>
    </xf>
    <xf numFmtId="0" fontId="12" fillId="0" borderId="0" xfId="0" applyFont="1" applyAlignment="1" applyProtection="1">
      <alignment horizontal="right"/>
      <protection locked="0"/>
    </xf>
    <xf numFmtId="0" fontId="10" fillId="0" borderId="0" xfId="0" applyFont="1" applyAlignment="1">
      <alignment horizontal="right" vertical="center" wrapText="1"/>
    </xf>
    <xf numFmtId="0" fontId="9" fillId="0" borderId="0" xfId="0" applyFont="1" applyAlignment="1">
      <alignment horizontal="right"/>
    </xf>
    <xf numFmtId="0" fontId="9" fillId="0" borderId="0" xfId="0" applyFont="1" applyAlignment="1">
      <alignment horizontal="center" vertical="justify"/>
    </xf>
    <xf numFmtId="9" fontId="9" fillId="0" borderId="0" xfId="2" applyNumberFormat="1" applyFont="1" applyFill="1" applyBorder="1"/>
    <xf numFmtId="0" fontId="28" fillId="0" borderId="0" xfId="10" applyFont="1"/>
    <xf numFmtId="49" fontId="16" fillId="4" borderId="0" xfId="0" applyNumberFormat="1" applyFont="1" applyFill="1" applyAlignment="1">
      <alignment horizontal="center" vertical="center"/>
    </xf>
    <xf numFmtId="37" fontId="15" fillId="4" borderId="0" xfId="2" applyNumberFormat="1" applyFont="1" applyFill="1" applyBorder="1" applyAlignment="1">
      <alignment vertical="center"/>
    </xf>
    <xf numFmtId="167" fontId="8" fillId="3" borderId="4" xfId="2" applyNumberFormat="1" applyFont="1" applyFill="1" applyBorder="1" applyAlignment="1">
      <alignment horizontal="center" vertical="center"/>
    </xf>
    <xf numFmtId="167" fontId="8" fillId="3" borderId="4" xfId="2" applyNumberFormat="1" applyFont="1" applyFill="1" applyBorder="1" applyAlignment="1">
      <alignment horizontal="center" vertical="center" wrapText="1"/>
    </xf>
    <xf numFmtId="0" fontId="8" fillId="5" borderId="10" xfId="0" applyFont="1" applyFill="1" applyBorder="1" applyAlignment="1">
      <alignment horizontal="center" vertical="center" wrapText="1"/>
    </xf>
    <xf numFmtId="164" fontId="8" fillId="3" borderId="10" xfId="0" applyNumberFormat="1" applyFont="1" applyFill="1" applyBorder="1" applyAlignment="1">
      <alignment horizontal="center" vertical="center" wrapText="1"/>
    </xf>
    <xf numFmtId="0" fontId="8" fillId="3" borderId="10" xfId="0" applyFont="1" applyFill="1" applyBorder="1" applyAlignment="1">
      <alignment horizontal="center" vertical="center"/>
    </xf>
    <xf numFmtId="0" fontId="8" fillId="3" borderId="10" xfId="0" applyFont="1" applyFill="1" applyBorder="1" applyAlignment="1">
      <alignment horizontal="center" vertical="center" wrapText="1"/>
    </xf>
    <xf numFmtId="0" fontId="8" fillId="3" borderId="10" xfId="0" applyFont="1" applyFill="1" applyBorder="1" applyAlignment="1">
      <alignment horizontal="centerContinuous" vertical="center" wrapText="1"/>
    </xf>
    <xf numFmtId="166" fontId="8" fillId="0" borderId="10" xfId="0" applyNumberFormat="1" applyFont="1" applyBorder="1" applyAlignment="1">
      <alignment horizontal="right" vertical="center"/>
    </xf>
    <xf numFmtId="41" fontId="15" fillId="6" borderId="10" xfId="2" applyNumberFormat="1" applyFont="1" applyFill="1" applyBorder="1" applyAlignment="1">
      <alignment horizontal="right" vertical="center"/>
    </xf>
    <xf numFmtId="38" fontId="9" fillId="0" borderId="10" xfId="0" applyNumberFormat="1" applyFont="1" applyBorder="1" applyAlignment="1">
      <alignment horizontal="right" vertical="center"/>
    </xf>
    <xf numFmtId="43" fontId="9" fillId="0" borderId="10" xfId="2" applyFont="1" applyFill="1" applyBorder="1" applyAlignment="1">
      <alignment horizontal="right" vertical="center"/>
    </xf>
    <xf numFmtId="0" fontId="8" fillId="3" borderId="4" xfId="0" applyFont="1" applyFill="1" applyBorder="1" applyAlignment="1">
      <alignment horizontal="center" vertical="center"/>
    </xf>
    <xf numFmtId="0" fontId="10" fillId="3" borderId="10" xfId="0" applyFont="1" applyFill="1" applyBorder="1" applyAlignment="1">
      <alignment horizontal="center" vertical="center"/>
    </xf>
    <xf numFmtId="0" fontId="10" fillId="3" borderId="10" xfId="0" applyFont="1" applyFill="1" applyBorder="1" applyAlignment="1">
      <alignment horizontal="centerContinuous" vertical="center" wrapText="1"/>
    </xf>
    <xf numFmtId="0" fontId="16" fillId="3" borderId="10" xfId="0" applyFont="1" applyFill="1" applyBorder="1" applyAlignment="1">
      <alignment horizontal="center" vertical="center" wrapText="1"/>
    </xf>
    <xf numFmtId="0" fontId="18" fillId="3" borderId="10" xfId="0" applyFont="1" applyFill="1" applyBorder="1" applyAlignment="1">
      <alignment horizontal="center" vertical="center" wrapText="1"/>
    </xf>
    <xf numFmtId="167" fontId="16" fillId="7" borderId="10" xfId="4" applyNumberFormat="1" applyFont="1" applyFill="1" applyBorder="1" applyAlignment="1">
      <alignment horizontal="right" vertical="center"/>
    </xf>
    <xf numFmtId="167" fontId="15" fillId="6" borderId="10" xfId="4" applyNumberFormat="1" applyFont="1" applyFill="1" applyBorder="1" applyAlignment="1">
      <alignment horizontal="right" vertical="center"/>
    </xf>
    <xf numFmtId="167" fontId="23" fillId="6" borderId="10" xfId="4" applyNumberFormat="1" applyFont="1" applyFill="1" applyBorder="1" applyAlignment="1">
      <alignment horizontal="right" vertical="center"/>
    </xf>
    <xf numFmtId="165" fontId="12" fillId="3" borderId="7" xfId="0" applyNumberFormat="1" applyFont="1" applyFill="1" applyBorder="1" applyAlignment="1">
      <alignment horizontal="center" vertical="center" wrapText="1"/>
    </xf>
    <xf numFmtId="0" fontId="12" fillId="3" borderId="7" xfId="0" applyFont="1" applyFill="1" applyBorder="1" applyAlignment="1">
      <alignment horizontal="center" vertical="center" wrapText="1"/>
    </xf>
    <xf numFmtId="0" fontId="12" fillId="3" borderId="8" xfId="0" applyFont="1" applyFill="1" applyBorder="1" applyAlignment="1">
      <alignment horizontal="center" vertical="center" wrapText="1"/>
    </xf>
    <xf numFmtId="167" fontId="10" fillId="0" borderId="10" xfId="2" applyNumberFormat="1" applyFont="1" applyFill="1" applyBorder="1" applyAlignment="1">
      <alignment vertical="center"/>
    </xf>
    <xf numFmtId="167" fontId="11" fillId="0" borderId="10" xfId="2" applyNumberFormat="1" applyFont="1" applyFill="1" applyBorder="1" applyAlignment="1">
      <alignment vertical="center"/>
    </xf>
    <xf numFmtId="0" fontId="16" fillId="3" borderId="10" xfId="0" applyFont="1" applyFill="1" applyBorder="1" applyAlignment="1">
      <alignment horizontal="center" vertical="center"/>
    </xf>
    <xf numFmtId="0" fontId="10" fillId="0" borderId="10" xfId="0" applyFont="1" applyBorder="1" applyAlignment="1">
      <alignment vertical="center"/>
    </xf>
    <xf numFmtId="0" fontId="9" fillId="0" borderId="10" xfId="0" applyFont="1" applyBorder="1" applyAlignment="1">
      <alignment vertical="top"/>
    </xf>
    <xf numFmtId="164" fontId="16" fillId="3" borderId="10" xfId="0" applyNumberFormat="1" applyFont="1" applyFill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167" fontId="11" fillId="0" borderId="10" xfId="0" applyNumberFormat="1" applyFont="1" applyBorder="1" applyAlignment="1">
      <alignment horizontal="right" vertical="center"/>
    </xf>
    <xf numFmtId="49" fontId="16" fillId="4" borderId="10" xfId="0" applyNumberFormat="1" applyFont="1" applyFill="1" applyBorder="1" applyAlignment="1">
      <alignment horizontal="center" vertical="center"/>
    </xf>
    <xf numFmtId="41" fontId="15" fillId="4" borderId="10" xfId="2" applyNumberFormat="1" applyFont="1" applyFill="1" applyBorder="1" applyAlignment="1">
      <alignment horizontal="center" vertical="center"/>
    </xf>
    <xf numFmtId="37" fontId="15" fillId="4" borderId="10" xfId="2" applyNumberFormat="1" applyFont="1" applyFill="1" applyBorder="1" applyAlignment="1">
      <alignment vertical="center"/>
    </xf>
    <xf numFmtId="0" fontId="10" fillId="0" borderId="10" xfId="0" applyFont="1" applyBorder="1" applyAlignment="1">
      <alignment horizontal="left" vertical="center"/>
    </xf>
    <xf numFmtId="167" fontId="10" fillId="0" borderId="10" xfId="2" applyNumberFormat="1" applyFont="1" applyFill="1" applyBorder="1" applyAlignment="1">
      <alignment horizontal="right" vertical="center"/>
    </xf>
    <xf numFmtId="164" fontId="15" fillId="0" borderId="12" xfId="0" applyNumberFormat="1" applyFont="1" applyBorder="1" applyAlignment="1">
      <alignment horizontal="center"/>
    </xf>
    <xf numFmtId="0" fontId="10" fillId="3" borderId="10" xfId="0" applyFont="1" applyFill="1" applyBorder="1" applyAlignment="1">
      <alignment horizontal="center" vertical="center" wrapText="1"/>
    </xf>
    <xf numFmtId="167" fontId="16" fillId="7" borderId="7" xfId="4" applyNumberFormat="1" applyFont="1" applyFill="1" applyBorder="1" applyAlignment="1">
      <alignment horizontal="right" vertical="center"/>
    </xf>
    <xf numFmtId="0" fontId="10" fillId="7" borderId="0" xfId="0" applyFont="1" applyFill="1" applyAlignment="1">
      <alignment horizontal="left" vertical="center"/>
    </xf>
    <xf numFmtId="0" fontId="9" fillId="7" borderId="0" xfId="0" applyFont="1" applyFill="1"/>
    <xf numFmtId="0" fontId="10" fillId="6" borderId="0" xfId="0" applyFont="1" applyFill="1"/>
    <xf numFmtId="0" fontId="9" fillId="6" borderId="0" xfId="0" applyFont="1" applyFill="1"/>
    <xf numFmtId="0" fontId="12" fillId="0" borderId="0" xfId="0" applyFont="1" applyAlignment="1">
      <alignment horizontal="left" vertical="center"/>
    </xf>
    <xf numFmtId="0" fontId="13" fillId="0" borderId="0" xfId="0" applyFont="1" applyAlignment="1">
      <alignment horizontal="left" vertical="center"/>
    </xf>
    <xf numFmtId="0" fontId="30" fillId="0" borderId="0" xfId="10" applyFont="1" applyAlignment="1">
      <alignment horizontal="right"/>
    </xf>
    <xf numFmtId="0" fontId="31" fillId="0" borderId="0" xfId="0" applyFont="1" applyAlignment="1">
      <alignment horizontal="center"/>
    </xf>
    <xf numFmtId="0" fontId="22" fillId="0" borderId="0" xfId="0" applyFont="1" applyAlignment="1">
      <alignment horizontal="center"/>
    </xf>
    <xf numFmtId="0" fontId="22" fillId="0" borderId="0" xfId="0" applyFont="1" applyAlignment="1">
      <alignment horizontal="left"/>
    </xf>
    <xf numFmtId="37" fontId="22" fillId="0" borderId="0" xfId="0" applyNumberFormat="1" applyFont="1" applyAlignment="1">
      <alignment horizontal="right"/>
    </xf>
    <xf numFmtId="0" fontId="13" fillId="0" borderId="0" xfId="0" applyFont="1" applyAlignment="1">
      <alignment horizontal="center"/>
    </xf>
    <xf numFmtId="0" fontId="12" fillId="0" borderId="0" xfId="0" applyFont="1" applyAlignment="1">
      <alignment horizontal="center" vertical="center"/>
    </xf>
    <xf numFmtId="43" fontId="15" fillId="0" borderId="0" xfId="2" applyFont="1" applyFill="1" applyAlignment="1">
      <alignment horizontal="right" vertical="center"/>
    </xf>
    <xf numFmtId="0" fontId="28" fillId="0" borderId="0" xfId="0" applyFont="1" applyAlignment="1">
      <alignment horizontal="left" vertical="center"/>
    </xf>
    <xf numFmtId="3" fontId="33" fillId="0" borderId="0" xfId="13" applyNumberFormat="1" applyFont="1" applyFill="1" applyBorder="1" applyAlignment="1">
      <alignment horizontal="right" vertical="center"/>
    </xf>
    <xf numFmtId="168" fontId="33" fillId="0" borderId="0" xfId="13" applyNumberFormat="1" applyFont="1" applyFill="1" applyBorder="1" applyAlignment="1">
      <alignment horizontal="right" vertical="center"/>
    </xf>
    <xf numFmtId="168" fontId="32" fillId="0" borderId="0" xfId="13" applyNumberFormat="1" applyFont="1" applyFill="1" applyBorder="1" applyAlignment="1">
      <alignment horizontal="right" vertical="center"/>
    </xf>
    <xf numFmtId="167" fontId="32" fillId="0" borderId="10" xfId="2" applyNumberFormat="1" applyFont="1" applyFill="1" applyBorder="1" applyAlignment="1">
      <alignment vertical="center"/>
    </xf>
    <xf numFmtId="37" fontId="33" fillId="0" borderId="0" xfId="2" applyNumberFormat="1" applyFont="1" applyFill="1" applyBorder="1" applyAlignment="1">
      <alignment vertical="center"/>
    </xf>
    <xf numFmtId="167" fontId="32" fillId="7" borderId="10" xfId="2" applyNumberFormat="1" applyFont="1" applyFill="1" applyBorder="1" applyAlignment="1">
      <alignment vertical="center"/>
    </xf>
    <xf numFmtId="167" fontId="32" fillId="7" borderId="10" xfId="2" applyNumberFormat="1" applyFont="1" applyFill="1" applyBorder="1" applyAlignment="1">
      <alignment horizontal="right"/>
    </xf>
    <xf numFmtId="0" fontId="33" fillId="0" borderId="10" xfId="0" applyFont="1" applyBorder="1" applyAlignment="1">
      <alignment vertical="top"/>
    </xf>
    <xf numFmtId="0" fontId="22" fillId="0" borderId="10" xfId="0" applyFont="1" applyBorder="1" applyAlignment="1">
      <alignment horizontal="left" vertical="center"/>
    </xf>
    <xf numFmtId="0" fontId="32" fillId="0" borderId="10" xfId="0" applyFont="1" applyBorder="1" applyAlignment="1">
      <alignment vertical="top"/>
    </xf>
    <xf numFmtId="0" fontId="0" fillId="0" borderId="0" xfId="0" applyAlignment="1">
      <alignment vertical="center"/>
    </xf>
    <xf numFmtId="3" fontId="11" fillId="0" borderId="0" xfId="2" applyNumberFormat="1" applyFont="1" applyFill="1" applyBorder="1" applyAlignment="1">
      <alignment horizontal="right" vertical="center"/>
    </xf>
    <xf numFmtId="3" fontId="11" fillId="0" borderId="0" xfId="2" applyNumberFormat="1" applyFont="1" applyFill="1" applyBorder="1" applyAlignment="1">
      <alignment horizontal="right" vertical="center" indent="1" readingOrder="2"/>
    </xf>
    <xf numFmtId="168" fontId="11" fillId="0" borderId="0" xfId="6" applyNumberFormat="1" applyFont="1" applyFill="1" applyBorder="1" applyAlignment="1">
      <alignment horizontal="right" vertical="center" indent="1"/>
    </xf>
    <xf numFmtId="3" fontId="15" fillId="6" borderId="0" xfId="2" applyNumberFormat="1" applyFont="1" applyFill="1" applyBorder="1" applyAlignment="1">
      <alignment horizontal="right" vertical="center" indent="2"/>
    </xf>
    <xf numFmtId="3" fontId="15" fillId="6" borderId="0" xfId="2" applyNumberFormat="1" applyFont="1" applyFill="1" applyBorder="1" applyAlignment="1">
      <alignment horizontal="right" vertical="center"/>
    </xf>
    <xf numFmtId="168" fontId="11" fillId="6" borderId="0" xfId="6" applyNumberFormat="1" applyFont="1" applyFill="1" applyBorder="1" applyAlignment="1">
      <alignment horizontal="left" vertical="center" wrapText="1" indent="2"/>
    </xf>
    <xf numFmtId="3" fontId="15" fillId="6" borderId="0" xfId="6" applyNumberFormat="1" applyFont="1" applyFill="1" applyBorder="1" applyAlignment="1">
      <alignment horizontal="right" vertical="center"/>
    </xf>
    <xf numFmtId="38" fontId="13" fillId="6" borderId="0" xfId="0" applyNumberFormat="1" applyFont="1" applyFill="1" applyAlignment="1">
      <alignment horizontal="right" vertical="center" indent="1"/>
    </xf>
    <xf numFmtId="38" fontId="13" fillId="6" borderId="0" xfId="14" applyNumberFormat="1" applyFont="1" applyFill="1" applyAlignment="1">
      <alignment horizontal="right" vertical="center" indent="1"/>
    </xf>
    <xf numFmtId="37" fontId="15" fillId="4" borderId="0" xfId="6" applyNumberFormat="1" applyFont="1" applyFill="1" applyBorder="1" applyAlignment="1">
      <alignment horizontal="right" vertical="center" indent="1"/>
    </xf>
    <xf numFmtId="37" fontId="15" fillId="6" borderId="0" xfId="6" applyNumberFormat="1" applyFont="1" applyFill="1" applyBorder="1" applyAlignment="1">
      <alignment horizontal="right" vertical="center" indent="1"/>
    </xf>
    <xf numFmtId="168" fontId="15" fillId="6" borderId="0" xfId="6" applyNumberFormat="1" applyFont="1" applyFill="1" applyBorder="1" applyAlignment="1">
      <alignment horizontal="left" vertical="center" wrapText="1" indent="2"/>
    </xf>
    <xf numFmtId="0" fontId="10" fillId="0" borderId="3" xfId="2" applyNumberFormat="1" applyFont="1" applyBorder="1" applyAlignment="1">
      <alignment horizontal="center" vertical="center"/>
    </xf>
    <xf numFmtId="0" fontId="30" fillId="0" borderId="0" xfId="10" applyFont="1"/>
    <xf numFmtId="0" fontId="33" fillId="0" borderId="0" xfId="0" applyFont="1" applyAlignment="1">
      <alignment vertical="center"/>
    </xf>
    <xf numFmtId="0" fontId="33" fillId="0" borderId="10" xfId="12" applyFont="1" applyBorder="1" applyAlignment="1">
      <alignment vertical="center" wrapText="1"/>
    </xf>
    <xf numFmtId="167" fontId="32" fillId="7" borderId="10" xfId="2" applyNumberFormat="1" applyFont="1" applyFill="1" applyBorder="1" applyAlignment="1">
      <alignment horizontal="center" vertical="center"/>
    </xf>
    <xf numFmtId="37" fontId="11" fillId="6" borderId="0" xfId="6" applyNumberFormat="1" applyFont="1" applyFill="1" applyBorder="1" applyAlignment="1">
      <alignment horizontal="right" vertical="center" indent="1"/>
    </xf>
    <xf numFmtId="37" fontId="33" fillId="0" borderId="0" xfId="0" applyNumberFormat="1" applyFont="1"/>
    <xf numFmtId="3" fontId="33" fillId="0" borderId="0" xfId="2" applyNumberFormat="1" applyFont="1" applyFill="1" applyBorder="1" applyAlignment="1">
      <alignment vertical="center"/>
    </xf>
    <xf numFmtId="168" fontId="33" fillId="0" borderId="0" xfId="2" applyNumberFormat="1" applyFont="1" applyFill="1" applyBorder="1" applyAlignment="1">
      <alignment vertical="center"/>
    </xf>
    <xf numFmtId="3" fontId="33" fillId="0" borderId="0" xfId="13" applyNumberFormat="1" applyFont="1" applyFill="1" applyBorder="1" applyAlignment="1">
      <alignment vertical="center"/>
    </xf>
    <xf numFmtId="0" fontId="32" fillId="3" borderId="10" xfId="0" applyFont="1" applyFill="1" applyBorder="1" applyAlignment="1">
      <alignment horizontal="center" vertical="center" wrapText="1"/>
    </xf>
    <xf numFmtId="0" fontId="8" fillId="8" borderId="10" xfId="0" applyFont="1" applyFill="1" applyBorder="1" applyAlignment="1">
      <alignment vertical="center"/>
    </xf>
    <xf numFmtId="0" fontId="8" fillId="8" borderId="10" xfId="0" applyFont="1" applyFill="1" applyBorder="1" applyAlignment="1">
      <alignment vertical="center" wrapText="1"/>
    </xf>
    <xf numFmtId="167" fontId="10" fillId="7" borderId="10" xfId="2" applyNumberFormat="1" applyFont="1" applyFill="1" applyBorder="1" applyAlignment="1">
      <alignment horizontal="center" vertical="center"/>
    </xf>
    <xf numFmtId="167" fontId="10" fillId="7" borderId="10" xfId="2" applyNumberFormat="1" applyFont="1" applyFill="1" applyBorder="1" applyAlignment="1">
      <alignment horizontal="right" vertical="center"/>
    </xf>
    <xf numFmtId="49" fontId="16" fillId="7" borderId="10" xfId="0" applyNumberFormat="1" applyFont="1" applyFill="1" applyBorder="1" applyAlignment="1">
      <alignment horizontal="center" vertical="center"/>
    </xf>
    <xf numFmtId="0" fontId="10" fillId="7" borderId="10" xfId="0" applyFont="1" applyFill="1" applyBorder="1" applyAlignment="1">
      <alignment horizontal="center" vertical="center"/>
    </xf>
    <xf numFmtId="0" fontId="10" fillId="7" borderId="10" xfId="0" applyFont="1" applyFill="1" applyBorder="1" applyAlignment="1">
      <alignment horizontal="left" vertical="center"/>
    </xf>
    <xf numFmtId="0" fontId="10" fillId="7" borderId="12" xfId="0" applyFont="1" applyFill="1" applyBorder="1" applyAlignment="1">
      <alignment horizontal="left" vertical="center"/>
    </xf>
    <xf numFmtId="167" fontId="10" fillId="7" borderId="10" xfId="0" applyNumberFormat="1" applyFont="1" applyFill="1" applyBorder="1"/>
    <xf numFmtId="167" fontId="10" fillId="7" borderId="12" xfId="2" applyNumberFormat="1" applyFont="1" applyFill="1" applyBorder="1" applyAlignment="1">
      <alignment horizontal="right" vertical="center"/>
    </xf>
    <xf numFmtId="37" fontId="11" fillId="0" borderId="0" xfId="2" applyNumberFormat="1" applyFont="1" applyFill="1" applyAlignment="1">
      <alignment horizontal="right"/>
    </xf>
    <xf numFmtId="37" fontId="11" fillId="0" borderId="0" xfId="2" applyNumberFormat="1" applyFont="1" applyAlignment="1">
      <alignment horizontal="right"/>
    </xf>
    <xf numFmtId="37" fontId="11" fillId="0" borderId="3" xfId="2" applyNumberFormat="1" applyFont="1" applyFill="1" applyBorder="1" applyAlignment="1">
      <alignment horizontal="right" vertical="top" readingOrder="2"/>
    </xf>
    <xf numFmtId="37" fontId="11" fillId="0" borderId="3" xfId="2" applyNumberFormat="1" applyFont="1" applyBorder="1" applyAlignment="1">
      <alignment horizontal="right" vertical="top" readingOrder="2"/>
    </xf>
    <xf numFmtId="167" fontId="10" fillId="6" borderId="10" xfId="2" applyNumberFormat="1" applyFont="1" applyFill="1" applyBorder="1" applyAlignment="1">
      <alignment horizontal="right" vertical="top" readingOrder="2"/>
    </xf>
    <xf numFmtId="0" fontId="11" fillId="0" borderId="10" xfId="0" applyFont="1" applyBorder="1"/>
    <xf numFmtId="0" fontId="11" fillId="7" borderId="10" xfId="0" applyFont="1" applyFill="1" applyBorder="1"/>
    <xf numFmtId="37" fontId="11" fillId="0" borderId="10" xfId="2" applyNumberFormat="1" applyFont="1" applyFill="1" applyBorder="1" applyAlignment="1">
      <alignment horizontal="right"/>
    </xf>
    <xf numFmtId="37" fontId="11" fillId="0" borderId="10" xfId="2" applyNumberFormat="1" applyFont="1" applyBorder="1" applyAlignment="1">
      <alignment horizontal="right"/>
    </xf>
    <xf numFmtId="37" fontId="11" fillId="0" borderId="14" xfId="2" applyNumberFormat="1" applyFont="1" applyFill="1" applyBorder="1" applyAlignment="1">
      <alignment horizontal="right"/>
    </xf>
    <xf numFmtId="37" fontId="11" fillId="0" borderId="14" xfId="2" applyNumberFormat="1" applyFont="1" applyBorder="1" applyAlignment="1">
      <alignment horizontal="right"/>
    </xf>
    <xf numFmtId="167" fontId="10" fillId="6" borderId="10" xfId="2" applyNumberFormat="1" applyFont="1" applyFill="1" applyBorder="1" applyAlignment="1">
      <alignment horizontal="right"/>
    </xf>
    <xf numFmtId="167" fontId="11" fillId="0" borderId="0" xfId="2" applyNumberFormat="1" applyFont="1" applyAlignment="1">
      <alignment horizontal="right"/>
    </xf>
    <xf numFmtId="37" fontId="10" fillId="7" borderId="0" xfId="2" applyNumberFormat="1" applyFont="1" applyFill="1" applyBorder="1" applyAlignment="1">
      <alignment horizontal="right" vertical="top" readingOrder="2"/>
    </xf>
    <xf numFmtId="167" fontId="11" fillId="0" borderId="0" xfId="2" applyNumberFormat="1" applyFont="1" applyBorder="1" applyAlignment="1">
      <alignment horizontal="right"/>
    </xf>
    <xf numFmtId="0" fontId="10" fillId="3" borderId="7" xfId="0" applyFont="1" applyFill="1" applyBorder="1" applyAlignment="1">
      <alignment horizontal="center" vertical="center"/>
    </xf>
    <xf numFmtId="167" fontId="8" fillId="7" borderId="0" xfId="2" applyNumberFormat="1" applyFont="1" applyFill="1" applyBorder="1" applyAlignment="1">
      <alignment horizontal="center" vertical="center"/>
    </xf>
    <xf numFmtId="168" fontId="18" fillId="7" borderId="10" xfId="5" applyNumberFormat="1" applyFont="1" applyFill="1" applyBorder="1" applyAlignment="1">
      <alignment horizontal="center" vertical="center"/>
    </xf>
    <xf numFmtId="0" fontId="28" fillId="7" borderId="0" xfId="10" applyFont="1" applyFill="1" applyAlignment="1">
      <alignment horizontal="center" vertical="center"/>
    </xf>
    <xf numFmtId="0" fontId="30" fillId="7" borderId="0" xfId="10" applyFont="1" applyFill="1" applyAlignment="1">
      <alignment horizontal="center" vertical="center"/>
    </xf>
    <xf numFmtId="164" fontId="8" fillId="0" borderId="0" xfId="0" applyNumberFormat="1" applyFont="1" applyAlignment="1">
      <alignment horizontal="center" vertical="center" wrapText="1"/>
    </xf>
    <xf numFmtId="0" fontId="8" fillId="7" borderId="0" xfId="0" applyFont="1" applyFill="1" applyAlignment="1">
      <alignment horizontal="left" vertical="center"/>
    </xf>
    <xf numFmtId="164" fontId="11" fillId="7" borderId="0" xfId="0" applyNumberFormat="1" applyFont="1" applyFill="1" applyAlignment="1">
      <alignment horizontal="right" vertical="center"/>
    </xf>
    <xf numFmtId="166" fontId="8" fillId="7" borderId="10" xfId="0" applyNumberFormat="1" applyFont="1" applyFill="1" applyBorder="1" applyAlignment="1">
      <alignment horizontal="right" vertical="center"/>
    </xf>
    <xf numFmtId="37" fontId="15" fillId="7" borderId="10" xfId="2" applyNumberFormat="1" applyFont="1" applyFill="1" applyBorder="1" applyAlignment="1">
      <alignment horizontal="right" vertical="center"/>
    </xf>
    <xf numFmtId="41" fontId="15" fillId="7" borderId="10" xfId="2" applyNumberFormat="1" applyFont="1" applyFill="1" applyBorder="1" applyAlignment="1">
      <alignment horizontal="right" vertical="center"/>
    </xf>
    <xf numFmtId="3" fontId="15" fillId="7" borderId="10" xfId="2" applyNumberFormat="1" applyFont="1" applyFill="1" applyBorder="1" applyAlignment="1">
      <alignment horizontal="right" vertical="center"/>
    </xf>
    <xf numFmtId="0" fontId="26" fillId="9" borderId="10" xfId="0" applyFont="1" applyFill="1" applyBorder="1" applyAlignment="1">
      <alignment horizontal="center"/>
    </xf>
    <xf numFmtId="167" fontId="32" fillId="7" borderId="10" xfId="0" applyNumberFormat="1" applyFont="1" applyFill="1" applyBorder="1" applyAlignment="1">
      <alignment horizontal="center"/>
    </xf>
    <xf numFmtId="37" fontId="8" fillId="7" borderId="0" xfId="0" applyNumberFormat="1" applyFont="1" applyFill="1" applyAlignment="1">
      <alignment horizontal="center" vertical="center"/>
    </xf>
    <xf numFmtId="167" fontId="10" fillId="7" borderId="10" xfId="2" applyNumberFormat="1" applyFont="1" applyFill="1" applyBorder="1" applyAlignment="1">
      <alignment vertical="center"/>
    </xf>
    <xf numFmtId="3" fontId="10" fillId="7" borderId="10" xfId="2" applyNumberFormat="1" applyFont="1" applyFill="1" applyBorder="1" applyAlignment="1">
      <alignment horizontal="right" vertical="center" indent="1" readingOrder="2"/>
    </xf>
    <xf numFmtId="0" fontId="25" fillId="0" borderId="0" xfId="0" applyFont="1" applyAlignment="1">
      <alignment horizontal="left" vertical="center"/>
    </xf>
    <xf numFmtId="0" fontId="13" fillId="0" borderId="10" xfId="0" applyFont="1" applyBorder="1" applyAlignment="1">
      <alignment vertical="center"/>
    </xf>
    <xf numFmtId="3" fontId="10" fillId="7" borderId="10" xfId="0" applyNumberFormat="1" applyFont="1" applyFill="1" applyBorder="1" applyAlignment="1">
      <alignment horizontal="center" vertical="center"/>
    </xf>
    <xf numFmtId="0" fontId="10" fillId="7" borderId="0" xfId="8" quotePrefix="1" applyFont="1" applyFill="1" applyAlignment="1">
      <alignment horizontal="left" vertical="center"/>
    </xf>
    <xf numFmtId="0" fontId="15" fillId="4" borderId="0" xfId="8" quotePrefix="1" applyFont="1" applyFill="1" applyAlignment="1">
      <alignment horizontal="left" vertical="center"/>
    </xf>
    <xf numFmtId="0" fontId="10" fillId="7" borderId="6" xfId="8" quotePrefix="1" applyFont="1" applyFill="1" applyBorder="1" applyAlignment="1">
      <alignment horizontal="left" vertical="center"/>
    </xf>
    <xf numFmtId="0" fontId="10" fillId="4" borderId="0" xfId="8" quotePrefix="1" applyFont="1" applyFill="1" applyAlignment="1">
      <alignment horizontal="left" vertical="center"/>
    </xf>
    <xf numFmtId="0" fontId="16" fillId="4" borderId="3" xfId="8" applyFont="1" applyFill="1" applyBorder="1" applyAlignment="1">
      <alignment horizontal="left" vertical="center"/>
    </xf>
    <xf numFmtId="0" fontId="16" fillId="4" borderId="15" xfId="8" quotePrefix="1" applyFont="1" applyFill="1" applyBorder="1" applyAlignment="1">
      <alignment horizontal="left" vertical="center"/>
    </xf>
    <xf numFmtId="37" fontId="15" fillId="6" borderId="0" xfId="13" applyNumberFormat="1" applyFont="1" applyFill="1" applyBorder="1" applyAlignment="1">
      <alignment horizontal="right" vertical="center"/>
    </xf>
    <xf numFmtId="168" fontId="15" fillId="6" borderId="0" xfId="13" applyNumberFormat="1" applyFont="1" applyFill="1" applyBorder="1" applyAlignment="1">
      <alignment horizontal="left" vertical="center" wrapText="1"/>
    </xf>
    <xf numFmtId="0" fontId="10" fillId="4" borderId="15" xfId="8" applyFont="1" applyFill="1" applyBorder="1" applyAlignment="1">
      <alignment horizontal="left" vertical="center"/>
    </xf>
    <xf numFmtId="167" fontId="16" fillId="6" borderId="15" xfId="4" applyNumberFormat="1" applyFont="1" applyFill="1" applyBorder="1" applyAlignment="1">
      <alignment horizontal="right" vertical="center"/>
    </xf>
    <xf numFmtId="167" fontId="10" fillId="7" borderId="0" xfId="2" applyNumberFormat="1" applyFont="1" applyFill="1" applyBorder="1" applyAlignment="1">
      <alignment vertical="center"/>
    </xf>
    <xf numFmtId="41" fontId="12" fillId="7" borderId="10" xfId="2" applyNumberFormat="1" applyFont="1" applyFill="1" applyBorder="1" applyAlignment="1">
      <alignment horizontal="center" vertical="center"/>
    </xf>
    <xf numFmtId="41" fontId="12" fillId="7" borderId="0" xfId="2" applyNumberFormat="1" applyFont="1" applyFill="1" applyBorder="1" applyAlignment="1">
      <alignment horizontal="center" vertical="center"/>
    </xf>
    <xf numFmtId="0" fontId="10" fillId="7" borderId="10" xfId="0" applyFont="1" applyFill="1" applyBorder="1" applyAlignment="1">
      <alignment vertical="center"/>
    </xf>
    <xf numFmtId="37" fontId="34" fillId="7" borderId="0" xfId="6" applyNumberFormat="1" applyFont="1" applyFill="1" applyBorder="1" applyAlignment="1">
      <alignment horizontal="right" vertical="center" indent="1"/>
    </xf>
    <xf numFmtId="43" fontId="34" fillId="7" borderId="3" xfId="2" applyFont="1" applyFill="1" applyBorder="1" applyAlignment="1">
      <alignment horizontal="left" vertical="center" wrapText="1" indent="5"/>
    </xf>
    <xf numFmtId="37" fontId="15" fillId="6" borderId="0" xfId="2" applyNumberFormat="1" applyFont="1" applyFill="1" applyBorder="1" applyAlignment="1">
      <alignment vertical="center"/>
    </xf>
    <xf numFmtId="168" fontId="11" fillId="0" borderId="0" xfId="6" applyNumberFormat="1" applyFont="1" applyFill="1" applyBorder="1" applyAlignment="1">
      <alignment horizontal="right" vertical="center"/>
    </xf>
    <xf numFmtId="41" fontId="15" fillId="6" borderId="0" xfId="2" applyNumberFormat="1" applyFont="1" applyFill="1" applyBorder="1" applyAlignment="1">
      <alignment horizontal="right" vertical="center"/>
    </xf>
    <xf numFmtId="37" fontId="15" fillId="0" borderId="0" xfId="2" applyNumberFormat="1" applyFont="1" applyFill="1" applyAlignment="1">
      <alignment horizontal="right" vertical="center"/>
    </xf>
    <xf numFmtId="0" fontId="9" fillId="0" borderId="10" xfId="0" applyFont="1" applyBorder="1" applyAlignment="1">
      <alignment vertical="center"/>
    </xf>
    <xf numFmtId="37" fontId="16" fillId="7" borderId="0" xfId="2" applyNumberFormat="1" applyFont="1" applyFill="1" applyAlignment="1">
      <alignment vertical="center"/>
    </xf>
    <xf numFmtId="167" fontId="15" fillId="0" borderId="0" xfId="2" applyNumberFormat="1" applyFont="1" applyFill="1" applyAlignment="1">
      <alignment horizontal="right" vertical="center"/>
    </xf>
    <xf numFmtId="168" fontId="33" fillId="0" borderId="0" xfId="6" applyNumberFormat="1" applyFont="1" applyFill="1" applyBorder="1" applyAlignment="1">
      <alignment vertical="center"/>
    </xf>
    <xf numFmtId="3" fontId="33" fillId="0" borderId="0" xfId="2" applyNumberFormat="1" applyFont="1" applyFill="1" applyAlignment="1">
      <alignment vertical="center"/>
    </xf>
    <xf numFmtId="3" fontId="33" fillId="0" borderId="0" xfId="2" applyNumberFormat="1" applyFont="1" applyFill="1" applyAlignment="1">
      <alignment horizontal="right" vertical="center"/>
    </xf>
    <xf numFmtId="168" fontId="33" fillId="0" borderId="0" xfId="6" applyNumberFormat="1" applyFont="1" applyFill="1" applyBorder="1" applyAlignment="1">
      <alignment horizontal="right" vertical="center"/>
    </xf>
    <xf numFmtId="3" fontId="33" fillId="0" borderId="0" xfId="0" applyNumberFormat="1" applyFont="1"/>
    <xf numFmtId="0" fontId="33" fillId="0" borderId="0" xfId="0" applyFont="1"/>
    <xf numFmtId="168" fontId="32" fillId="7" borderId="10" xfId="5" applyNumberFormat="1" applyFont="1" applyFill="1" applyBorder="1" applyAlignment="1">
      <alignment horizontal="right" vertical="center"/>
    </xf>
    <xf numFmtId="37" fontId="22" fillId="0" borderId="0" xfId="0" applyNumberFormat="1" applyFont="1"/>
    <xf numFmtId="37" fontId="30" fillId="7" borderId="0" xfId="10" applyNumberFormat="1" applyFont="1" applyFill="1" applyAlignment="1">
      <alignment vertical="center"/>
    </xf>
    <xf numFmtId="37" fontId="15" fillId="6" borderId="0" xfId="2" applyNumberFormat="1" applyFont="1" applyFill="1" applyAlignment="1">
      <alignment vertical="center"/>
    </xf>
    <xf numFmtId="41" fontId="15" fillId="6" borderId="0" xfId="2" applyNumberFormat="1" applyFont="1" applyFill="1" applyBorder="1" applyAlignment="1">
      <alignment vertical="center" wrapText="1"/>
    </xf>
    <xf numFmtId="41" fontId="15" fillId="6" borderId="0" xfId="2" applyNumberFormat="1" applyFont="1" applyFill="1" applyBorder="1" applyAlignment="1">
      <alignment horizontal="right" vertical="center" wrapText="1"/>
    </xf>
    <xf numFmtId="0" fontId="22" fillId="0" borderId="0" xfId="0" applyFont="1" applyAlignment="1">
      <alignment horizontal="left" vertical="center"/>
    </xf>
    <xf numFmtId="0" fontId="33" fillId="0" borderId="10" xfId="0" applyFont="1" applyBorder="1" applyAlignment="1">
      <alignment vertical="center"/>
    </xf>
    <xf numFmtId="37" fontId="28" fillId="0" borderId="0" xfId="10" applyNumberFormat="1" applyFont="1"/>
    <xf numFmtId="37" fontId="9" fillId="0" borderId="0" xfId="0" applyNumberFormat="1" applyFont="1"/>
    <xf numFmtId="43" fontId="15" fillId="0" borderId="0" xfId="2" applyFont="1" applyFill="1" applyAlignment="1">
      <alignment horizontal="right" vertical="center" wrapText="1"/>
    </xf>
    <xf numFmtId="3" fontId="15" fillId="0" borderId="0" xfId="2" applyNumberFormat="1" applyFont="1" applyFill="1" applyAlignment="1">
      <alignment horizontal="right" vertical="center"/>
    </xf>
    <xf numFmtId="0" fontId="31" fillId="0" borderId="0" xfId="0" applyFont="1" applyAlignment="1">
      <alignment horizontal="left"/>
    </xf>
    <xf numFmtId="37" fontId="72" fillId="7" borderId="0" xfId="0" applyNumberFormat="1" applyFont="1" applyFill="1" applyAlignment="1">
      <alignment horizontal="right"/>
    </xf>
    <xf numFmtId="164" fontId="16" fillId="0" borderId="0" xfId="0" applyNumberFormat="1" applyFont="1" applyAlignment="1">
      <alignment horizontal="center"/>
    </xf>
    <xf numFmtId="0" fontId="12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10" fillId="7" borderId="0" xfId="0" applyFont="1" applyFill="1" applyAlignment="1">
      <alignment horizontal="center" vertical="center"/>
    </xf>
    <xf numFmtId="0" fontId="10" fillId="7" borderId="0" xfId="0" applyFont="1" applyFill="1" applyAlignment="1">
      <alignment horizontal="left" vertical="center"/>
    </xf>
    <xf numFmtId="0" fontId="10" fillId="7" borderId="13" xfId="0" applyFont="1" applyFill="1" applyBorder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13" fillId="0" borderId="0" xfId="0" applyFont="1" applyAlignment="1">
      <alignment horizontal="left" vertical="center"/>
    </xf>
    <xf numFmtId="164" fontId="10" fillId="3" borderId="7" xfId="0" applyNumberFormat="1" applyFont="1" applyFill="1" applyBorder="1" applyAlignment="1">
      <alignment horizontal="center" vertical="center"/>
    </xf>
    <xf numFmtId="0" fontId="10" fillId="7" borderId="0" xfId="0" applyFont="1" applyFill="1" applyAlignment="1">
      <alignment horizontal="left"/>
    </xf>
    <xf numFmtId="0" fontId="12" fillId="0" borderId="0" xfId="11" applyFont="1" applyAlignment="1">
      <alignment horizontal="left" vertical="center"/>
    </xf>
    <xf numFmtId="0" fontId="13" fillId="0" borderId="0" xfId="11" applyFont="1" applyAlignment="1">
      <alignment horizontal="left" vertical="center"/>
    </xf>
    <xf numFmtId="167" fontId="10" fillId="3" borderId="8" xfId="2" applyNumberFormat="1" applyFont="1" applyFill="1" applyBorder="1" applyAlignment="1">
      <alignment horizontal="center"/>
    </xf>
    <xf numFmtId="167" fontId="10" fillId="3" borderId="6" xfId="2" applyNumberFormat="1" applyFont="1" applyFill="1" applyBorder="1" applyAlignment="1">
      <alignment horizontal="center"/>
    </xf>
    <xf numFmtId="167" fontId="10" fillId="3" borderId="9" xfId="2" applyNumberFormat="1" applyFont="1" applyFill="1" applyBorder="1" applyAlignment="1">
      <alignment horizontal="center"/>
    </xf>
    <xf numFmtId="167" fontId="10" fillId="3" borderId="5" xfId="2" applyNumberFormat="1" applyFont="1" applyFill="1" applyBorder="1" applyAlignment="1">
      <alignment horizontal="center"/>
    </xf>
    <xf numFmtId="167" fontId="10" fillId="3" borderId="0" xfId="2" applyNumberFormat="1" applyFont="1" applyFill="1" applyBorder="1" applyAlignment="1">
      <alignment horizontal="center" vertical="center" wrapText="1"/>
    </xf>
    <xf numFmtId="0" fontId="9" fillId="0" borderId="0" xfId="0" applyFont="1" applyAlignment="1">
      <alignment horizontal="left" vertical="center"/>
    </xf>
    <xf numFmtId="0" fontId="8" fillId="3" borderId="7" xfId="0" applyFont="1" applyFill="1" applyBorder="1" applyAlignment="1">
      <alignment horizontal="center" vertical="center"/>
    </xf>
    <xf numFmtId="0" fontId="9" fillId="3" borderId="7" xfId="0" applyFont="1" applyFill="1" applyBorder="1" applyAlignment="1">
      <alignment horizontal="center"/>
    </xf>
    <xf numFmtId="0" fontId="8" fillId="3" borderId="9" xfId="0" applyFont="1" applyFill="1" applyBorder="1" applyAlignment="1">
      <alignment horizontal="center" vertical="center"/>
    </xf>
    <xf numFmtId="0" fontId="8" fillId="3" borderId="11" xfId="0" applyFont="1" applyFill="1" applyBorder="1" applyAlignment="1">
      <alignment horizontal="center" vertical="center"/>
    </xf>
    <xf numFmtId="0" fontId="8" fillId="3" borderId="7" xfId="0" applyFont="1" applyFill="1" applyBorder="1" applyAlignment="1">
      <alignment horizontal="center" vertical="center" wrapText="1"/>
    </xf>
    <xf numFmtId="0" fontId="8" fillId="3" borderId="4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0" fontId="12" fillId="0" borderId="0" xfId="12" applyFont="1" applyAlignment="1">
      <alignment horizontal="right" vertical="center" readingOrder="2"/>
    </xf>
    <xf numFmtId="0" fontId="9" fillId="0" borderId="0" xfId="12" applyFont="1" applyAlignment="1">
      <alignment vertical="center"/>
    </xf>
    <xf numFmtId="0" fontId="8" fillId="7" borderId="0" xfId="0" applyFont="1" applyFill="1" applyAlignment="1">
      <alignment horizontal="center" vertical="center"/>
    </xf>
    <xf numFmtId="0" fontId="8" fillId="5" borderId="9" xfId="0" applyFont="1" applyFill="1" applyBorder="1" applyAlignment="1">
      <alignment horizontal="center" vertical="center"/>
    </xf>
    <xf numFmtId="0" fontId="8" fillId="5" borderId="11" xfId="0" applyFont="1" applyFill="1" applyBorder="1" applyAlignment="1">
      <alignment horizontal="center" vertical="center"/>
    </xf>
    <xf numFmtId="0" fontId="12" fillId="0" borderId="0" xfId="0" applyFont="1" applyAlignment="1" applyProtection="1">
      <alignment horizontal="left" vertical="center" readingOrder="2"/>
      <protection locked="0"/>
    </xf>
    <xf numFmtId="0" fontId="13" fillId="0" borderId="0" xfId="0" applyFont="1" applyAlignment="1">
      <alignment horizontal="justify" vertical="justify"/>
    </xf>
    <xf numFmtId="43" fontId="12" fillId="7" borderId="0" xfId="0" applyNumberFormat="1" applyFont="1" applyFill="1" applyAlignment="1">
      <alignment horizontal="center" vertical="center" wrapText="1"/>
    </xf>
    <xf numFmtId="0" fontId="13" fillId="0" borderId="0" xfId="0" applyFont="1" applyAlignment="1">
      <alignment horizontal="left"/>
    </xf>
    <xf numFmtId="0" fontId="8" fillId="0" borderId="0" xfId="0" applyFont="1" applyAlignment="1">
      <alignment horizontal="right"/>
    </xf>
    <xf numFmtId="38" fontId="13" fillId="6" borderId="0" xfId="0" applyNumberFormat="1" applyFont="1" applyFill="1" applyBorder="1" applyAlignment="1">
      <alignment horizontal="right" vertical="center" indent="1"/>
    </xf>
  </cellXfs>
  <cellStyles count="768">
    <cellStyle name="20% - Accent1 2" xfId="82" xr:uid="{00000000-0005-0000-0000-000000000000}"/>
    <cellStyle name="20% - Accent1 2 2" xfId="118" xr:uid="{00000000-0005-0000-0000-000001000000}"/>
    <cellStyle name="20% - Accent1 2 3" xfId="332" xr:uid="{00000000-0005-0000-0000-000002000000}"/>
    <cellStyle name="20% - Accent1 2 3 2" xfId="477" xr:uid="{00000000-0005-0000-0000-000003000000}"/>
    <cellStyle name="20% - Accent1 2 4" xfId="445" xr:uid="{00000000-0005-0000-0000-000004000000}"/>
    <cellStyle name="20% - Accent1 3" xfId="287" xr:uid="{00000000-0005-0000-0000-000005000000}"/>
    <cellStyle name="20% - Accent1 4" xfId="401" xr:uid="{00000000-0005-0000-0000-000006000000}"/>
    <cellStyle name="20% - Accent1 5" xfId="16" xr:uid="{00000000-0005-0000-0000-000007000000}"/>
    <cellStyle name="20% - Accent2 2" xfId="86" xr:uid="{00000000-0005-0000-0000-000008000000}"/>
    <cellStyle name="20% - Accent2 2 2" xfId="113" xr:uid="{00000000-0005-0000-0000-000009000000}"/>
    <cellStyle name="20% - Accent2 2 3" xfId="334" xr:uid="{00000000-0005-0000-0000-00000A000000}"/>
    <cellStyle name="20% - Accent2 2 3 2" xfId="479" xr:uid="{00000000-0005-0000-0000-00000B000000}"/>
    <cellStyle name="20% - Accent2 2 4" xfId="447" xr:uid="{00000000-0005-0000-0000-00000C000000}"/>
    <cellStyle name="20% - Accent2 3" xfId="288" xr:uid="{00000000-0005-0000-0000-00000D000000}"/>
    <cellStyle name="20% - Accent2 4" xfId="402" xr:uid="{00000000-0005-0000-0000-00000E000000}"/>
    <cellStyle name="20% - Accent2 5" xfId="17" xr:uid="{00000000-0005-0000-0000-00000F000000}"/>
    <cellStyle name="20% - Accent3 2" xfId="90" xr:uid="{00000000-0005-0000-0000-000010000000}"/>
    <cellStyle name="20% - Accent3 2 2" xfId="119" xr:uid="{00000000-0005-0000-0000-000011000000}"/>
    <cellStyle name="20% - Accent3 2 3" xfId="336" xr:uid="{00000000-0005-0000-0000-000012000000}"/>
    <cellStyle name="20% - Accent3 2 3 2" xfId="481" xr:uid="{00000000-0005-0000-0000-000013000000}"/>
    <cellStyle name="20% - Accent3 2 4" xfId="449" xr:uid="{00000000-0005-0000-0000-000014000000}"/>
    <cellStyle name="20% - Accent3 3" xfId="289" xr:uid="{00000000-0005-0000-0000-000015000000}"/>
    <cellStyle name="20% - Accent3 4" xfId="403" xr:uid="{00000000-0005-0000-0000-000016000000}"/>
    <cellStyle name="20% - Accent3 5" xfId="18" xr:uid="{00000000-0005-0000-0000-000017000000}"/>
    <cellStyle name="20% - Accent4 2" xfId="94" xr:uid="{00000000-0005-0000-0000-000018000000}"/>
    <cellStyle name="20% - Accent4 2 2" xfId="120" xr:uid="{00000000-0005-0000-0000-000019000000}"/>
    <cellStyle name="20% - Accent4 2 3" xfId="338" xr:uid="{00000000-0005-0000-0000-00001A000000}"/>
    <cellStyle name="20% - Accent4 2 3 2" xfId="483" xr:uid="{00000000-0005-0000-0000-00001B000000}"/>
    <cellStyle name="20% - Accent4 2 4" xfId="451" xr:uid="{00000000-0005-0000-0000-00001C000000}"/>
    <cellStyle name="20% - Accent4 3" xfId="290" xr:uid="{00000000-0005-0000-0000-00001D000000}"/>
    <cellStyle name="20% - Accent4 4" xfId="404" xr:uid="{00000000-0005-0000-0000-00001E000000}"/>
    <cellStyle name="20% - Accent4 5" xfId="19" xr:uid="{00000000-0005-0000-0000-00001F000000}"/>
    <cellStyle name="20% - Accent5 2" xfId="98" xr:uid="{00000000-0005-0000-0000-000020000000}"/>
    <cellStyle name="20% - Accent5 2 2" xfId="121" xr:uid="{00000000-0005-0000-0000-000021000000}"/>
    <cellStyle name="20% - Accent5 2 3" xfId="340" xr:uid="{00000000-0005-0000-0000-000022000000}"/>
    <cellStyle name="20% - Accent5 2 3 2" xfId="485" xr:uid="{00000000-0005-0000-0000-000023000000}"/>
    <cellStyle name="20% - Accent5 2 4" xfId="453" xr:uid="{00000000-0005-0000-0000-000024000000}"/>
    <cellStyle name="20% - Accent5 3" xfId="291" xr:uid="{00000000-0005-0000-0000-000025000000}"/>
    <cellStyle name="20% - Accent5 4" xfId="405" xr:uid="{00000000-0005-0000-0000-000026000000}"/>
    <cellStyle name="20% - Accent5 5" xfId="20" xr:uid="{00000000-0005-0000-0000-000027000000}"/>
    <cellStyle name="20% - Accent6 2" xfId="102" xr:uid="{00000000-0005-0000-0000-000028000000}"/>
    <cellStyle name="20% - Accent6 2 2" xfId="122" xr:uid="{00000000-0005-0000-0000-000029000000}"/>
    <cellStyle name="20% - Accent6 2 3" xfId="342" xr:uid="{00000000-0005-0000-0000-00002A000000}"/>
    <cellStyle name="20% - Accent6 2 3 2" xfId="487" xr:uid="{00000000-0005-0000-0000-00002B000000}"/>
    <cellStyle name="20% - Accent6 2 4" xfId="455" xr:uid="{00000000-0005-0000-0000-00002C000000}"/>
    <cellStyle name="20% - Accent6 3" xfId="292" xr:uid="{00000000-0005-0000-0000-00002D000000}"/>
    <cellStyle name="20% - Accent6 4" xfId="406" xr:uid="{00000000-0005-0000-0000-00002E000000}"/>
    <cellStyle name="20% - Accent6 5" xfId="21" xr:uid="{00000000-0005-0000-0000-00002F000000}"/>
    <cellStyle name="40% - Accent1 2" xfId="83" xr:uid="{00000000-0005-0000-0000-000030000000}"/>
    <cellStyle name="40% - Accent1 2 2" xfId="123" xr:uid="{00000000-0005-0000-0000-000031000000}"/>
    <cellStyle name="40% - Accent1 2 3" xfId="333" xr:uid="{00000000-0005-0000-0000-000032000000}"/>
    <cellStyle name="40% - Accent1 2 3 2" xfId="478" xr:uid="{00000000-0005-0000-0000-000033000000}"/>
    <cellStyle name="40% - Accent1 2 4" xfId="446" xr:uid="{00000000-0005-0000-0000-000034000000}"/>
    <cellStyle name="40% - Accent1 3" xfId="293" xr:uid="{00000000-0005-0000-0000-000035000000}"/>
    <cellStyle name="40% - Accent1 4" xfId="407" xr:uid="{00000000-0005-0000-0000-000036000000}"/>
    <cellStyle name="40% - Accent1 5" xfId="22" xr:uid="{00000000-0005-0000-0000-000037000000}"/>
    <cellStyle name="40% - Accent2 2" xfId="87" xr:uid="{00000000-0005-0000-0000-000038000000}"/>
    <cellStyle name="40% - Accent2 2 2" xfId="124" xr:uid="{00000000-0005-0000-0000-000039000000}"/>
    <cellStyle name="40% - Accent2 2 3" xfId="335" xr:uid="{00000000-0005-0000-0000-00003A000000}"/>
    <cellStyle name="40% - Accent2 2 3 2" xfId="480" xr:uid="{00000000-0005-0000-0000-00003B000000}"/>
    <cellStyle name="40% - Accent2 2 4" xfId="448" xr:uid="{00000000-0005-0000-0000-00003C000000}"/>
    <cellStyle name="40% - Accent2 3" xfId="294" xr:uid="{00000000-0005-0000-0000-00003D000000}"/>
    <cellStyle name="40% - Accent2 4" xfId="408" xr:uid="{00000000-0005-0000-0000-00003E000000}"/>
    <cellStyle name="40% - Accent2 5" xfId="23" xr:uid="{00000000-0005-0000-0000-00003F000000}"/>
    <cellStyle name="40% - Accent3 2" xfId="91" xr:uid="{00000000-0005-0000-0000-000040000000}"/>
    <cellStyle name="40% - Accent3 2 2" xfId="125" xr:uid="{00000000-0005-0000-0000-000041000000}"/>
    <cellStyle name="40% - Accent3 2 3" xfId="337" xr:uid="{00000000-0005-0000-0000-000042000000}"/>
    <cellStyle name="40% - Accent3 2 3 2" xfId="482" xr:uid="{00000000-0005-0000-0000-000043000000}"/>
    <cellStyle name="40% - Accent3 2 4" xfId="450" xr:uid="{00000000-0005-0000-0000-000044000000}"/>
    <cellStyle name="40% - Accent3 3" xfId="295" xr:uid="{00000000-0005-0000-0000-000045000000}"/>
    <cellStyle name="40% - Accent3 4" xfId="409" xr:uid="{00000000-0005-0000-0000-000046000000}"/>
    <cellStyle name="40% - Accent3 5" xfId="24" xr:uid="{00000000-0005-0000-0000-000047000000}"/>
    <cellStyle name="40% - Accent4 2" xfId="95" xr:uid="{00000000-0005-0000-0000-000048000000}"/>
    <cellStyle name="40% - Accent4 2 2" xfId="126" xr:uid="{00000000-0005-0000-0000-000049000000}"/>
    <cellStyle name="40% - Accent4 2 3" xfId="339" xr:uid="{00000000-0005-0000-0000-00004A000000}"/>
    <cellStyle name="40% - Accent4 2 3 2" xfId="484" xr:uid="{00000000-0005-0000-0000-00004B000000}"/>
    <cellStyle name="40% - Accent4 2 4" xfId="452" xr:uid="{00000000-0005-0000-0000-00004C000000}"/>
    <cellStyle name="40% - Accent4 3" xfId="296" xr:uid="{00000000-0005-0000-0000-00004D000000}"/>
    <cellStyle name="40% - Accent4 4" xfId="410" xr:uid="{00000000-0005-0000-0000-00004E000000}"/>
    <cellStyle name="40% - Accent4 5" xfId="25" xr:uid="{00000000-0005-0000-0000-00004F000000}"/>
    <cellStyle name="40% - Accent5 2" xfId="99" xr:uid="{00000000-0005-0000-0000-000050000000}"/>
    <cellStyle name="40% - Accent5 2 2" xfId="127" xr:uid="{00000000-0005-0000-0000-000051000000}"/>
    <cellStyle name="40% - Accent5 2 3" xfId="341" xr:uid="{00000000-0005-0000-0000-000052000000}"/>
    <cellStyle name="40% - Accent5 2 3 2" xfId="486" xr:uid="{00000000-0005-0000-0000-000053000000}"/>
    <cellStyle name="40% - Accent5 2 4" xfId="454" xr:uid="{00000000-0005-0000-0000-000054000000}"/>
    <cellStyle name="40% - Accent5 3" xfId="297" xr:uid="{00000000-0005-0000-0000-000055000000}"/>
    <cellStyle name="40% - Accent5 4" xfId="411" xr:uid="{00000000-0005-0000-0000-000056000000}"/>
    <cellStyle name="40% - Accent5 5" xfId="26" xr:uid="{00000000-0005-0000-0000-000057000000}"/>
    <cellStyle name="40% - Accent6 2" xfId="103" xr:uid="{00000000-0005-0000-0000-000058000000}"/>
    <cellStyle name="40% - Accent6 2 2" xfId="128" xr:uid="{00000000-0005-0000-0000-000059000000}"/>
    <cellStyle name="40% - Accent6 2 3" xfId="343" xr:uid="{00000000-0005-0000-0000-00005A000000}"/>
    <cellStyle name="40% - Accent6 2 3 2" xfId="488" xr:uid="{00000000-0005-0000-0000-00005B000000}"/>
    <cellStyle name="40% - Accent6 2 4" xfId="456" xr:uid="{00000000-0005-0000-0000-00005C000000}"/>
    <cellStyle name="40% - Accent6 3" xfId="298" xr:uid="{00000000-0005-0000-0000-00005D000000}"/>
    <cellStyle name="40% - Accent6 4" xfId="412" xr:uid="{00000000-0005-0000-0000-00005E000000}"/>
    <cellStyle name="40% - Accent6 5" xfId="27" xr:uid="{00000000-0005-0000-0000-00005F000000}"/>
    <cellStyle name="60% - Accent1 2" xfId="84" xr:uid="{00000000-0005-0000-0000-000060000000}"/>
    <cellStyle name="60% - Accent1 2 2" xfId="129" xr:uid="{00000000-0005-0000-0000-000061000000}"/>
    <cellStyle name="60% - Accent1 3" xfId="299" xr:uid="{00000000-0005-0000-0000-000062000000}"/>
    <cellStyle name="60% - Accent1 4" xfId="413" xr:uid="{00000000-0005-0000-0000-000063000000}"/>
    <cellStyle name="60% - Accent1 5" xfId="28" xr:uid="{00000000-0005-0000-0000-000064000000}"/>
    <cellStyle name="60% - Accent2 2" xfId="88" xr:uid="{00000000-0005-0000-0000-000065000000}"/>
    <cellStyle name="60% - Accent2 2 2" xfId="130" xr:uid="{00000000-0005-0000-0000-000066000000}"/>
    <cellStyle name="60% - Accent2 3" xfId="300" xr:uid="{00000000-0005-0000-0000-000067000000}"/>
    <cellStyle name="60% - Accent2 4" xfId="414" xr:uid="{00000000-0005-0000-0000-000068000000}"/>
    <cellStyle name="60% - Accent2 5" xfId="29" xr:uid="{00000000-0005-0000-0000-000069000000}"/>
    <cellStyle name="60% - Accent3 2" xfId="92" xr:uid="{00000000-0005-0000-0000-00006A000000}"/>
    <cellStyle name="60% - Accent3 2 2" xfId="131" xr:uid="{00000000-0005-0000-0000-00006B000000}"/>
    <cellStyle name="60% - Accent3 3" xfId="301" xr:uid="{00000000-0005-0000-0000-00006C000000}"/>
    <cellStyle name="60% - Accent3 4" xfId="415" xr:uid="{00000000-0005-0000-0000-00006D000000}"/>
    <cellStyle name="60% - Accent3 5" xfId="30" xr:uid="{00000000-0005-0000-0000-00006E000000}"/>
    <cellStyle name="60% - Accent4 2" xfId="96" xr:uid="{00000000-0005-0000-0000-00006F000000}"/>
    <cellStyle name="60% - Accent4 2 2" xfId="132" xr:uid="{00000000-0005-0000-0000-000070000000}"/>
    <cellStyle name="60% - Accent4 3" xfId="302" xr:uid="{00000000-0005-0000-0000-000071000000}"/>
    <cellStyle name="60% - Accent4 4" xfId="416" xr:uid="{00000000-0005-0000-0000-000072000000}"/>
    <cellStyle name="60% - Accent4 5" xfId="31" xr:uid="{00000000-0005-0000-0000-000073000000}"/>
    <cellStyle name="60% - Accent5 2" xfId="100" xr:uid="{00000000-0005-0000-0000-000074000000}"/>
    <cellStyle name="60% - Accent5 2 2" xfId="133" xr:uid="{00000000-0005-0000-0000-000075000000}"/>
    <cellStyle name="60% - Accent5 3" xfId="303" xr:uid="{00000000-0005-0000-0000-000076000000}"/>
    <cellStyle name="60% - Accent5 4" xfId="417" xr:uid="{00000000-0005-0000-0000-000077000000}"/>
    <cellStyle name="60% - Accent5 5" xfId="32" xr:uid="{00000000-0005-0000-0000-000078000000}"/>
    <cellStyle name="60% - Accent6 2" xfId="104" xr:uid="{00000000-0005-0000-0000-000079000000}"/>
    <cellStyle name="60% - Accent6 2 2" xfId="134" xr:uid="{00000000-0005-0000-0000-00007A000000}"/>
    <cellStyle name="60% - Accent6 3" xfId="304" xr:uid="{00000000-0005-0000-0000-00007B000000}"/>
    <cellStyle name="60% - Accent6 4" xfId="418" xr:uid="{00000000-0005-0000-0000-00007C000000}"/>
    <cellStyle name="60% - Accent6 5" xfId="33" xr:uid="{00000000-0005-0000-0000-00007D000000}"/>
    <cellStyle name="a1" xfId="1" xr:uid="{00000000-0005-0000-0000-00007E000000}"/>
    <cellStyle name="Accent1 2" xfId="81" xr:uid="{00000000-0005-0000-0000-00007F000000}"/>
    <cellStyle name="Accent1 2 2" xfId="135" xr:uid="{00000000-0005-0000-0000-000080000000}"/>
    <cellStyle name="Accent1 3" xfId="305" xr:uid="{00000000-0005-0000-0000-000081000000}"/>
    <cellStyle name="Accent1 4" xfId="419" xr:uid="{00000000-0005-0000-0000-000082000000}"/>
    <cellStyle name="Accent1 5" xfId="35" xr:uid="{00000000-0005-0000-0000-000083000000}"/>
    <cellStyle name="Accent2 2" xfId="85" xr:uid="{00000000-0005-0000-0000-000084000000}"/>
    <cellStyle name="Accent2 2 2" xfId="136" xr:uid="{00000000-0005-0000-0000-000085000000}"/>
    <cellStyle name="Accent2 3" xfId="306" xr:uid="{00000000-0005-0000-0000-000086000000}"/>
    <cellStyle name="Accent2 4" xfId="420" xr:uid="{00000000-0005-0000-0000-000087000000}"/>
    <cellStyle name="Accent2 5" xfId="36" xr:uid="{00000000-0005-0000-0000-000088000000}"/>
    <cellStyle name="Accent3 2" xfId="89" xr:uid="{00000000-0005-0000-0000-000089000000}"/>
    <cellStyle name="Accent3 2 2" xfId="137" xr:uid="{00000000-0005-0000-0000-00008A000000}"/>
    <cellStyle name="Accent3 3" xfId="307" xr:uid="{00000000-0005-0000-0000-00008B000000}"/>
    <cellStyle name="Accent3 4" xfId="421" xr:uid="{00000000-0005-0000-0000-00008C000000}"/>
    <cellStyle name="Accent3 5" xfId="37" xr:uid="{00000000-0005-0000-0000-00008D000000}"/>
    <cellStyle name="Accent4 2" xfId="93" xr:uid="{00000000-0005-0000-0000-00008E000000}"/>
    <cellStyle name="Accent4 2 2" xfId="138" xr:uid="{00000000-0005-0000-0000-00008F000000}"/>
    <cellStyle name="Accent4 3" xfId="308" xr:uid="{00000000-0005-0000-0000-000090000000}"/>
    <cellStyle name="Accent4 4" xfId="422" xr:uid="{00000000-0005-0000-0000-000091000000}"/>
    <cellStyle name="Accent4 5" xfId="38" xr:uid="{00000000-0005-0000-0000-000092000000}"/>
    <cellStyle name="Accent5 2" xfId="97" xr:uid="{00000000-0005-0000-0000-000093000000}"/>
    <cellStyle name="Accent5 2 2" xfId="139" xr:uid="{00000000-0005-0000-0000-000094000000}"/>
    <cellStyle name="Accent5 3" xfId="309" xr:uid="{00000000-0005-0000-0000-000095000000}"/>
    <cellStyle name="Accent5 4" xfId="423" xr:uid="{00000000-0005-0000-0000-000096000000}"/>
    <cellStyle name="Accent5 5" xfId="39" xr:uid="{00000000-0005-0000-0000-000097000000}"/>
    <cellStyle name="Accent6 2" xfId="101" xr:uid="{00000000-0005-0000-0000-000098000000}"/>
    <cellStyle name="Accent6 2 2" xfId="140" xr:uid="{00000000-0005-0000-0000-000099000000}"/>
    <cellStyle name="Accent6 3" xfId="310" xr:uid="{00000000-0005-0000-0000-00009A000000}"/>
    <cellStyle name="Accent6 4" xfId="424" xr:uid="{00000000-0005-0000-0000-00009B000000}"/>
    <cellStyle name="Accent6 5" xfId="40" xr:uid="{00000000-0005-0000-0000-00009C000000}"/>
    <cellStyle name="Bad 2" xfId="70" xr:uid="{00000000-0005-0000-0000-00009D000000}"/>
    <cellStyle name="Bad 2 2" xfId="141" xr:uid="{00000000-0005-0000-0000-00009E000000}"/>
    <cellStyle name="Bad 3" xfId="311" xr:uid="{00000000-0005-0000-0000-00009F000000}"/>
    <cellStyle name="Bad 4" xfId="425" xr:uid="{00000000-0005-0000-0000-0000A0000000}"/>
    <cellStyle name="Bad 5" xfId="41" xr:uid="{00000000-0005-0000-0000-0000A1000000}"/>
    <cellStyle name="Calculation 2" xfId="74" xr:uid="{00000000-0005-0000-0000-0000A2000000}"/>
    <cellStyle name="Calculation 2 2" xfId="188" xr:uid="{00000000-0005-0000-0000-0000A3000000}"/>
    <cellStyle name="Calculation 2 2 2" xfId="229" xr:uid="{00000000-0005-0000-0000-0000A4000000}"/>
    <cellStyle name="Calculation 2 2 2 2" xfId="238" xr:uid="{00000000-0005-0000-0000-0000A5000000}"/>
    <cellStyle name="Calculation 2 2 2 2 2" xfId="273" xr:uid="{00000000-0005-0000-0000-0000A6000000}"/>
    <cellStyle name="Calculation 2 2 2 2 2 2" xfId="387" xr:uid="{00000000-0005-0000-0000-0000A7000000}"/>
    <cellStyle name="Calculation 2 2 2 2 2 2 2" xfId="567" xr:uid="{00000000-0005-0000-0000-0000A8000000}"/>
    <cellStyle name="Calculation 2 2 2 2 2 2 3" xfId="681" xr:uid="{00000000-0005-0000-0000-0000A9000000}"/>
    <cellStyle name="Calculation 2 2 2 2 2 3" xfId="523" xr:uid="{00000000-0005-0000-0000-0000AA000000}"/>
    <cellStyle name="Calculation 2 2 2 2 2 4" xfId="559" xr:uid="{00000000-0005-0000-0000-0000AB000000}"/>
    <cellStyle name="Calculation 2 2 2 2 3" xfId="717" xr:uid="{00000000-0005-0000-0000-0000AC000000}"/>
    <cellStyle name="Calculation 2 2 2 2 4" xfId="759" xr:uid="{00000000-0005-0000-0000-0000AD000000}"/>
    <cellStyle name="Calculation 2 2 2 3" xfId="248" xr:uid="{00000000-0005-0000-0000-0000AE000000}"/>
    <cellStyle name="Calculation 2 2 2 3 2" xfId="283" xr:uid="{00000000-0005-0000-0000-0000AF000000}"/>
    <cellStyle name="Calculation 2 2 2 3 2 2" xfId="397" xr:uid="{00000000-0005-0000-0000-0000B0000000}"/>
    <cellStyle name="Calculation 2 2 2 3 2 2 2" xfId="562" xr:uid="{00000000-0005-0000-0000-0000B1000000}"/>
    <cellStyle name="Calculation 2 2 2 3 2 2 3" xfId="673" xr:uid="{00000000-0005-0000-0000-0000B2000000}"/>
    <cellStyle name="Calculation 2 2 2 3 2 3" xfId="727" xr:uid="{00000000-0005-0000-0000-0000B3000000}"/>
    <cellStyle name="Calculation 2 2 2 3 2 4" xfId="763" xr:uid="{00000000-0005-0000-0000-0000B4000000}"/>
    <cellStyle name="Calculation 2 2 2 3 3" xfId="715" xr:uid="{00000000-0005-0000-0000-0000B5000000}"/>
    <cellStyle name="Calculation 2 2 2 3 4" xfId="757" xr:uid="{00000000-0005-0000-0000-0000B6000000}"/>
    <cellStyle name="Calculation 2 2 2 4" xfId="268" xr:uid="{00000000-0005-0000-0000-0000B7000000}"/>
    <cellStyle name="Calculation 2 2 2 4 2" xfId="382" xr:uid="{00000000-0005-0000-0000-0000B8000000}"/>
    <cellStyle name="Calculation 2 2 2 4 2 2" xfId="515" xr:uid="{00000000-0005-0000-0000-0000B9000000}"/>
    <cellStyle name="Calculation 2 2 2 4 2 3" xfId="578" xr:uid="{00000000-0005-0000-0000-0000BA000000}"/>
    <cellStyle name="Calculation 2 2 2 4 3" xfId="613" xr:uid="{00000000-0005-0000-0000-0000BB000000}"/>
    <cellStyle name="Calculation 2 2 2 4 4" xfId="552" xr:uid="{00000000-0005-0000-0000-0000BC000000}"/>
    <cellStyle name="Calculation 2 2 2 5" xfId="647" xr:uid="{00000000-0005-0000-0000-0000BD000000}"/>
    <cellStyle name="Calculation 2 2 2 6" xfId="736" xr:uid="{00000000-0005-0000-0000-0000BE000000}"/>
    <cellStyle name="Calculation 2 2 3" xfId="224" xr:uid="{00000000-0005-0000-0000-0000BF000000}"/>
    <cellStyle name="Calculation 2 2 3 2" xfId="243" xr:uid="{00000000-0005-0000-0000-0000C0000000}"/>
    <cellStyle name="Calculation 2 2 3 2 2" xfId="278" xr:uid="{00000000-0005-0000-0000-0000C1000000}"/>
    <cellStyle name="Calculation 2 2 3 2 2 2" xfId="392" xr:uid="{00000000-0005-0000-0000-0000C2000000}"/>
    <cellStyle name="Calculation 2 2 3 2 2 2 2" xfId="565" xr:uid="{00000000-0005-0000-0000-0000C3000000}"/>
    <cellStyle name="Calculation 2 2 3 2 2 2 3" xfId="587" xr:uid="{00000000-0005-0000-0000-0000C4000000}"/>
    <cellStyle name="Calculation 2 2 3 2 2 3" xfId="522" xr:uid="{00000000-0005-0000-0000-0000C5000000}"/>
    <cellStyle name="Calculation 2 2 3 2 2 4" xfId="737" xr:uid="{00000000-0005-0000-0000-0000C6000000}"/>
    <cellStyle name="Calculation 2 2 3 2 3" xfId="716" xr:uid="{00000000-0005-0000-0000-0000C7000000}"/>
    <cellStyle name="Calculation 2 2 3 2 4" xfId="758" xr:uid="{00000000-0005-0000-0000-0000C8000000}"/>
    <cellStyle name="Calculation 2 2 3 3" xfId="260" xr:uid="{00000000-0005-0000-0000-0000C9000000}"/>
    <cellStyle name="Calculation 2 2 3 3 2" xfId="374" xr:uid="{00000000-0005-0000-0000-0000CA000000}"/>
    <cellStyle name="Calculation 2 2 3 3 2 2" xfId="659" xr:uid="{00000000-0005-0000-0000-0000CB000000}"/>
    <cellStyle name="Calculation 2 2 3 3 2 3" xfId="679" xr:uid="{00000000-0005-0000-0000-0000CC000000}"/>
    <cellStyle name="Calculation 2 2 3 3 3" xfId="596" xr:uid="{00000000-0005-0000-0000-0000CD000000}"/>
    <cellStyle name="Calculation 2 2 3 3 4" xfId="700" xr:uid="{00000000-0005-0000-0000-0000CE000000}"/>
    <cellStyle name="Calculation 2 2 3 4" xfId="631" xr:uid="{00000000-0005-0000-0000-0000CF000000}"/>
    <cellStyle name="Calculation 2 2 3 5" xfId="615" xr:uid="{00000000-0005-0000-0000-0000D0000000}"/>
    <cellStyle name="Calculation 2 2 4" xfId="233" xr:uid="{00000000-0005-0000-0000-0000D1000000}"/>
    <cellStyle name="Calculation 2 2 4 2" xfId="265" xr:uid="{00000000-0005-0000-0000-0000D2000000}"/>
    <cellStyle name="Calculation 2 2 4 2 2" xfId="379" xr:uid="{00000000-0005-0000-0000-0000D3000000}"/>
    <cellStyle name="Calculation 2 2 4 2 2 2" xfId="658" xr:uid="{00000000-0005-0000-0000-0000D4000000}"/>
    <cellStyle name="Calculation 2 2 4 2 2 3" xfId="605" xr:uid="{00000000-0005-0000-0000-0000D5000000}"/>
    <cellStyle name="Calculation 2 2 4 2 3" xfId="595" xr:uid="{00000000-0005-0000-0000-0000D6000000}"/>
    <cellStyle name="Calculation 2 2 4 2 4" xfId="534" xr:uid="{00000000-0005-0000-0000-0000D7000000}"/>
    <cellStyle name="Calculation 2 2 4 3" xfId="628" xr:uid="{00000000-0005-0000-0000-0000D8000000}"/>
    <cellStyle name="Calculation 2 2 4 4" xfId="650" xr:uid="{00000000-0005-0000-0000-0000D9000000}"/>
    <cellStyle name="Calculation 2 2 5" xfId="253" xr:uid="{00000000-0005-0000-0000-0000DA000000}"/>
    <cellStyle name="Calculation 2 2 5 2" xfId="367" xr:uid="{00000000-0005-0000-0000-0000DB000000}"/>
    <cellStyle name="Calculation 2 2 5 2 2" xfId="518" xr:uid="{00000000-0005-0000-0000-0000DC000000}"/>
    <cellStyle name="Calculation 2 2 5 2 3" xfId="549" xr:uid="{00000000-0005-0000-0000-0000DD000000}"/>
    <cellStyle name="Calculation 2 2 5 3" xfId="714" xr:uid="{00000000-0005-0000-0000-0000DE000000}"/>
    <cellStyle name="Calculation 2 2 5 4" xfId="756" xr:uid="{00000000-0005-0000-0000-0000DF000000}"/>
    <cellStyle name="Calculation 2 2 6" xfId="535" xr:uid="{00000000-0005-0000-0000-0000E0000000}"/>
    <cellStyle name="Calculation 2 2 7" xfId="651" xr:uid="{00000000-0005-0000-0000-0000E1000000}"/>
    <cellStyle name="Calculation 2 3" xfId="142" xr:uid="{00000000-0005-0000-0000-0000E2000000}"/>
    <cellStyle name="Calculation 2 3 2" xfId="345" xr:uid="{00000000-0005-0000-0000-0000E3000000}"/>
    <cellStyle name="Calculation 2 3 2 2" xfId="612" xr:uid="{00000000-0005-0000-0000-0000E4000000}"/>
    <cellStyle name="Calculation 2 3 2 3" xfId="603" xr:uid="{00000000-0005-0000-0000-0000E5000000}"/>
    <cellStyle name="Calculation 2 3 3" xfId="724" xr:uid="{00000000-0005-0000-0000-0000E6000000}"/>
    <cellStyle name="Calculation 2 3 4" xfId="762" xr:uid="{00000000-0005-0000-0000-0000E7000000}"/>
    <cellStyle name="Calculation 3" xfId="312" xr:uid="{00000000-0005-0000-0000-0000E8000000}"/>
    <cellStyle name="Calculation 3 2" xfId="591" xr:uid="{00000000-0005-0000-0000-0000E9000000}"/>
    <cellStyle name="Calculation 3 3" xfId="721" xr:uid="{00000000-0005-0000-0000-0000EA000000}"/>
    <cellStyle name="Calculation 4" xfId="426" xr:uid="{00000000-0005-0000-0000-0000EB000000}"/>
    <cellStyle name="Calculation 4 2" xfId="676" xr:uid="{00000000-0005-0000-0000-0000EC000000}"/>
    <cellStyle name="Calculation 4 3" xfId="593" xr:uid="{00000000-0005-0000-0000-0000ED000000}"/>
    <cellStyle name="Calculation 5" xfId="42" xr:uid="{00000000-0005-0000-0000-0000EE000000}"/>
    <cellStyle name="Calculation 6" xfId="630" xr:uid="{00000000-0005-0000-0000-0000EF000000}"/>
    <cellStyle name="Calculation 7" xfId="621" xr:uid="{00000000-0005-0000-0000-0000F0000000}"/>
    <cellStyle name="Check Cell 2" xfId="76" xr:uid="{00000000-0005-0000-0000-0000F1000000}"/>
    <cellStyle name="Check Cell 2 2" xfId="143" xr:uid="{00000000-0005-0000-0000-0000F2000000}"/>
    <cellStyle name="Check Cell 3" xfId="313" xr:uid="{00000000-0005-0000-0000-0000F3000000}"/>
    <cellStyle name="Check Cell 4" xfId="427" xr:uid="{00000000-0005-0000-0000-0000F4000000}"/>
    <cellStyle name="Check Cell 5" xfId="43" xr:uid="{00000000-0005-0000-0000-0000F5000000}"/>
    <cellStyle name="Comma" xfId="2" builtinId="3"/>
    <cellStyle name="Comma [0] 2" xfId="111" xr:uid="{00000000-0005-0000-0000-0000F7000000}"/>
    <cellStyle name="Comma [0] 2 2" xfId="145" xr:uid="{00000000-0005-0000-0000-0000F8000000}"/>
    <cellStyle name="Comma [0] 2 3" xfId="146" xr:uid="{00000000-0005-0000-0000-0000F9000000}"/>
    <cellStyle name="Comma [0] 2 3 2" xfId="147" xr:uid="{00000000-0005-0000-0000-0000FA000000}"/>
    <cellStyle name="Comma [0] 2 4" xfId="144" xr:uid="{00000000-0005-0000-0000-0000FB000000}"/>
    <cellStyle name="Comma [0] 3" xfId="116" xr:uid="{00000000-0005-0000-0000-0000FC000000}"/>
    <cellStyle name="Comma 10" xfId="197" xr:uid="{00000000-0005-0000-0000-0000FD000000}"/>
    <cellStyle name="Comma 11" xfId="200" xr:uid="{00000000-0005-0000-0000-0000FE000000}"/>
    <cellStyle name="Comma 12" xfId="201" xr:uid="{00000000-0005-0000-0000-0000FF000000}"/>
    <cellStyle name="Comma 13" xfId="202" xr:uid="{00000000-0005-0000-0000-000000010000}"/>
    <cellStyle name="Comma 14" xfId="206" xr:uid="{00000000-0005-0000-0000-000001010000}"/>
    <cellStyle name="Comma 15" xfId="211" xr:uid="{00000000-0005-0000-0000-000002010000}"/>
    <cellStyle name="Comma 16" xfId="220" xr:uid="{00000000-0005-0000-0000-000003010000}"/>
    <cellStyle name="Comma 17" xfId="221" xr:uid="{00000000-0005-0000-0000-000004010000}"/>
    <cellStyle name="Comma 18" xfId="235" xr:uid="{00000000-0005-0000-0000-000005010000}"/>
    <cellStyle name="Comma 19" xfId="234" xr:uid="{00000000-0005-0000-0000-000006010000}"/>
    <cellStyle name="Comma 2" xfId="3" xr:uid="{00000000-0005-0000-0000-000007010000}"/>
    <cellStyle name="Comma 2 2" xfId="15" xr:uid="{00000000-0005-0000-0000-000008010000}"/>
    <cellStyle name="Comma 2 2 2" xfId="184" xr:uid="{00000000-0005-0000-0000-000009010000}"/>
    <cellStyle name="Comma 2 2 3" xfId="198" xr:uid="{00000000-0005-0000-0000-00000A010000}"/>
    <cellStyle name="Comma 2 2 4" xfId="148" xr:uid="{00000000-0005-0000-0000-00000B010000}"/>
    <cellStyle name="Comma 2 3" xfId="149" xr:uid="{00000000-0005-0000-0000-00000C010000}"/>
    <cellStyle name="Comma 2 3 2" xfId="150" xr:uid="{00000000-0005-0000-0000-00000D010000}"/>
    <cellStyle name="Comma 2 4" xfId="151" xr:uid="{00000000-0005-0000-0000-00000E010000}"/>
    <cellStyle name="Comma 2 5" xfId="181" xr:uid="{00000000-0005-0000-0000-00000F010000}"/>
    <cellStyle name="Comma 20" xfId="314" xr:uid="{00000000-0005-0000-0000-000010010000}"/>
    <cellStyle name="Comma 21" xfId="428" xr:uid="{00000000-0005-0000-0000-000011010000}"/>
    <cellStyle name="Comma 22" xfId="505" xr:uid="{00000000-0005-0000-0000-000012010000}"/>
    <cellStyle name="Comma 23" xfId="506" xr:uid="{00000000-0005-0000-0000-000013010000}"/>
    <cellStyle name="Comma 24" xfId="508" xr:uid="{00000000-0005-0000-0000-000014010000}"/>
    <cellStyle name="Comma 25" xfId="509" xr:uid="{00000000-0005-0000-0000-000015010000}"/>
    <cellStyle name="Comma 26" xfId="474" xr:uid="{00000000-0005-0000-0000-000016010000}"/>
    <cellStyle name="Comma 27" xfId="468" xr:uid="{00000000-0005-0000-0000-000017010000}"/>
    <cellStyle name="Comma 3" xfId="4" xr:uid="{00000000-0005-0000-0000-000018010000}"/>
    <cellStyle name="Comma 3 2" xfId="13" xr:uid="{00000000-0005-0000-0000-000019010000}"/>
    <cellStyle name="Comma 3 2 2" xfId="108" xr:uid="{00000000-0005-0000-0000-00001A010000}"/>
    <cellStyle name="Comma 4" xfId="45" xr:uid="{00000000-0005-0000-0000-00001B010000}"/>
    <cellStyle name="Comma 4 2" xfId="152" xr:uid="{00000000-0005-0000-0000-00001C010000}"/>
    <cellStyle name="Comma 4 3" xfId="205" xr:uid="{00000000-0005-0000-0000-00001D010000}"/>
    <cellStyle name="Comma 4 4" xfId="208" xr:uid="{00000000-0005-0000-0000-00001E010000}"/>
    <cellStyle name="Comma 4 5" xfId="115" xr:uid="{00000000-0005-0000-0000-00001F010000}"/>
    <cellStyle name="Comma 5" xfId="5" xr:uid="{00000000-0005-0000-0000-000020010000}"/>
    <cellStyle name="Comma 5 2" xfId="6" xr:uid="{00000000-0005-0000-0000-000021010000}"/>
    <cellStyle name="Comma 6" xfId="117" xr:uid="{00000000-0005-0000-0000-000022010000}"/>
    <cellStyle name="Comma 7" xfId="183" xr:uid="{00000000-0005-0000-0000-000023010000}"/>
    <cellStyle name="Comma 8" xfId="182" xr:uid="{00000000-0005-0000-0000-000024010000}"/>
    <cellStyle name="Comma 9" xfId="194" xr:uid="{00000000-0005-0000-0000-000025010000}"/>
    <cellStyle name="Explanatory Text 2" xfId="79" xr:uid="{00000000-0005-0000-0000-000026010000}"/>
    <cellStyle name="Explanatory Text 2 2" xfId="153" xr:uid="{00000000-0005-0000-0000-000027010000}"/>
    <cellStyle name="Explanatory Text 3" xfId="315" xr:uid="{00000000-0005-0000-0000-000028010000}"/>
    <cellStyle name="Explanatory Text 4" xfId="429" xr:uid="{00000000-0005-0000-0000-000029010000}"/>
    <cellStyle name="Explanatory Text 5" xfId="46" xr:uid="{00000000-0005-0000-0000-00002A010000}"/>
    <cellStyle name="Good 2" xfId="69" xr:uid="{00000000-0005-0000-0000-00002B010000}"/>
    <cellStyle name="Good 2 2" xfId="154" xr:uid="{00000000-0005-0000-0000-00002C010000}"/>
    <cellStyle name="Good 3" xfId="316" xr:uid="{00000000-0005-0000-0000-00002D010000}"/>
    <cellStyle name="Good 4" xfId="430" xr:uid="{00000000-0005-0000-0000-00002E010000}"/>
    <cellStyle name="Good 5" xfId="47" xr:uid="{00000000-0005-0000-0000-00002F010000}"/>
    <cellStyle name="Heading 1 2" xfId="65" xr:uid="{00000000-0005-0000-0000-000030010000}"/>
    <cellStyle name="Heading 1 2 2" xfId="155" xr:uid="{00000000-0005-0000-0000-000031010000}"/>
    <cellStyle name="Heading 1 3" xfId="317" xr:uid="{00000000-0005-0000-0000-000032010000}"/>
    <cellStyle name="Heading 1 4" xfId="431" xr:uid="{00000000-0005-0000-0000-000033010000}"/>
    <cellStyle name="Heading 1 5" xfId="48" xr:uid="{00000000-0005-0000-0000-000034010000}"/>
    <cellStyle name="Heading 2 2" xfId="66" xr:uid="{00000000-0005-0000-0000-000035010000}"/>
    <cellStyle name="Heading 2 2 2" xfId="156" xr:uid="{00000000-0005-0000-0000-000036010000}"/>
    <cellStyle name="Heading 2 3" xfId="318" xr:uid="{00000000-0005-0000-0000-000037010000}"/>
    <cellStyle name="Heading 2 4" xfId="432" xr:uid="{00000000-0005-0000-0000-000038010000}"/>
    <cellStyle name="Heading 2 5" xfId="49" xr:uid="{00000000-0005-0000-0000-000039010000}"/>
    <cellStyle name="Heading 3 2" xfId="67" xr:uid="{00000000-0005-0000-0000-00003A010000}"/>
    <cellStyle name="Heading 3 2 2" xfId="157" xr:uid="{00000000-0005-0000-0000-00003B010000}"/>
    <cellStyle name="Heading 3 3" xfId="319" xr:uid="{00000000-0005-0000-0000-00003C010000}"/>
    <cellStyle name="Heading 3 4" xfId="433" xr:uid="{00000000-0005-0000-0000-00003D010000}"/>
    <cellStyle name="Heading 3 5" xfId="50" xr:uid="{00000000-0005-0000-0000-00003E010000}"/>
    <cellStyle name="Heading 4 2" xfId="68" xr:uid="{00000000-0005-0000-0000-00003F010000}"/>
    <cellStyle name="Heading 4 2 2" xfId="158" xr:uid="{00000000-0005-0000-0000-000040010000}"/>
    <cellStyle name="Heading 4 3" xfId="320" xr:uid="{00000000-0005-0000-0000-000041010000}"/>
    <cellStyle name="Heading 4 4" xfId="434" xr:uid="{00000000-0005-0000-0000-000042010000}"/>
    <cellStyle name="Heading 4 5" xfId="51" xr:uid="{00000000-0005-0000-0000-000043010000}"/>
    <cellStyle name="Input 2" xfId="72" xr:uid="{00000000-0005-0000-0000-000044010000}"/>
    <cellStyle name="Input 2 2" xfId="187" xr:uid="{00000000-0005-0000-0000-000045010000}"/>
    <cellStyle name="Input 2 2 2" xfId="228" xr:uid="{00000000-0005-0000-0000-000046010000}"/>
    <cellStyle name="Input 2 2 2 2" xfId="237" xr:uid="{00000000-0005-0000-0000-000047010000}"/>
    <cellStyle name="Input 2 2 2 2 2" xfId="272" xr:uid="{00000000-0005-0000-0000-000048010000}"/>
    <cellStyle name="Input 2 2 2 2 2 2" xfId="386" xr:uid="{00000000-0005-0000-0000-000049010000}"/>
    <cellStyle name="Input 2 2 2 2 2 2 2" xfId="582" xr:uid="{00000000-0005-0000-0000-00004A010000}"/>
    <cellStyle name="Input 2 2 2 2 2 2 3" xfId="675" xr:uid="{00000000-0005-0000-0000-00004B010000}"/>
    <cellStyle name="Input 2 2 2 2 2 3" xfId="536" xr:uid="{00000000-0005-0000-0000-00004C010000}"/>
    <cellStyle name="Input 2 2 2 2 2 4" xfId="708" xr:uid="{00000000-0005-0000-0000-00004D010000}"/>
    <cellStyle name="Input 2 2 2 2 3" xfId="530" xr:uid="{00000000-0005-0000-0000-00004E010000}"/>
    <cellStyle name="Input 2 2 2 2 4" xfId="654" xr:uid="{00000000-0005-0000-0000-00004F010000}"/>
    <cellStyle name="Input 2 2 2 3" xfId="247" xr:uid="{00000000-0005-0000-0000-000050010000}"/>
    <cellStyle name="Input 2 2 2 3 2" xfId="282" xr:uid="{00000000-0005-0000-0000-000051010000}"/>
    <cellStyle name="Input 2 2 2 3 2 2" xfId="396" xr:uid="{00000000-0005-0000-0000-000052010000}"/>
    <cellStyle name="Input 2 2 2 3 2 2 2" xfId="580" xr:uid="{00000000-0005-0000-0000-000053010000}"/>
    <cellStyle name="Input 2 2 2 3 2 2 3" xfId="571" xr:uid="{00000000-0005-0000-0000-000054010000}"/>
    <cellStyle name="Input 2 2 2 3 2 3" xfId="722" xr:uid="{00000000-0005-0000-0000-000055010000}"/>
    <cellStyle name="Input 2 2 2 3 2 4" xfId="760" xr:uid="{00000000-0005-0000-0000-000056010000}"/>
    <cellStyle name="Input 2 2 2 3 3" xfId="528" xr:uid="{00000000-0005-0000-0000-000057010000}"/>
    <cellStyle name="Input 2 2 2 3 4" xfId="686" xr:uid="{00000000-0005-0000-0000-000058010000}"/>
    <cellStyle name="Input 2 2 2 4" xfId="267" xr:uid="{00000000-0005-0000-0000-000059010000}"/>
    <cellStyle name="Input 2 2 2 4 2" xfId="381" xr:uid="{00000000-0005-0000-0000-00005A010000}"/>
    <cellStyle name="Input 2 2 2 4 2 2" xfId="553" xr:uid="{00000000-0005-0000-0000-00005B010000}"/>
    <cellStyle name="Input 2 2 2 4 2 3" xfId="627" xr:uid="{00000000-0005-0000-0000-00005C010000}"/>
    <cellStyle name="Input 2 2 2 4 3" xfId="524" xr:uid="{00000000-0005-0000-0000-00005D010000}"/>
    <cellStyle name="Input 2 2 2 4 4" xfId="564" xr:uid="{00000000-0005-0000-0000-00005E010000}"/>
    <cellStyle name="Input 2 2 2 5" xfId="696" xr:uid="{00000000-0005-0000-0000-00005F010000}"/>
    <cellStyle name="Input 2 2 2 6" xfId="744" xr:uid="{00000000-0005-0000-0000-000060010000}"/>
    <cellStyle name="Input 2 2 3" xfId="225" xr:uid="{00000000-0005-0000-0000-000061010000}"/>
    <cellStyle name="Input 2 2 3 2" xfId="244" xr:uid="{00000000-0005-0000-0000-000062010000}"/>
    <cellStyle name="Input 2 2 3 2 2" xfId="279" xr:uid="{00000000-0005-0000-0000-000063010000}"/>
    <cellStyle name="Input 2 2 3 2 2 2" xfId="393" xr:uid="{00000000-0005-0000-0000-000064010000}"/>
    <cellStyle name="Input 2 2 3 2 2 2 2" xfId="512" xr:uid="{00000000-0005-0000-0000-000065010000}"/>
    <cellStyle name="Input 2 2 3 2 2 2 3" xfId="554" xr:uid="{00000000-0005-0000-0000-000066010000}"/>
    <cellStyle name="Input 2 2 3 2 2 3" xfId="570" xr:uid="{00000000-0005-0000-0000-000067010000}"/>
    <cellStyle name="Input 2 2 3 2 2 4" xfId="531" xr:uid="{00000000-0005-0000-0000-000068010000}"/>
    <cellStyle name="Input 2 2 3 2 3" xfId="667" xr:uid="{00000000-0005-0000-0000-000069010000}"/>
    <cellStyle name="Input 2 2 3 2 4" xfId="720" xr:uid="{00000000-0005-0000-0000-00006A010000}"/>
    <cellStyle name="Input 2 2 3 3" xfId="261" xr:uid="{00000000-0005-0000-0000-00006B010000}"/>
    <cellStyle name="Input 2 2 3 3 2" xfId="375" xr:uid="{00000000-0005-0000-0000-00006C010000}"/>
    <cellStyle name="Input 2 2 3 3 2 2" xfId="584" xr:uid="{00000000-0005-0000-0000-00006D010000}"/>
    <cellStyle name="Input 2 2 3 3 2 3" xfId="677" xr:uid="{00000000-0005-0000-0000-00006E010000}"/>
    <cellStyle name="Input 2 2 3 3 3" xfId="544" xr:uid="{00000000-0005-0000-0000-00006F010000}"/>
    <cellStyle name="Input 2 2 3 3 4" xfId="733" xr:uid="{00000000-0005-0000-0000-000070010000}"/>
    <cellStyle name="Input 2 2 3 4" xfId="625" xr:uid="{00000000-0005-0000-0000-000071010000}"/>
    <cellStyle name="Input 2 2 3 5" xfId="734" xr:uid="{00000000-0005-0000-0000-000072010000}"/>
    <cellStyle name="Input 2 2 4" xfId="213" xr:uid="{00000000-0005-0000-0000-000073010000}"/>
    <cellStyle name="Input 2 2 4 2" xfId="264" xr:uid="{00000000-0005-0000-0000-000074010000}"/>
    <cellStyle name="Input 2 2 4 2 2" xfId="378" xr:uid="{00000000-0005-0000-0000-000075010000}"/>
    <cellStyle name="Input 2 2 4 2 2 2" xfId="705" xr:uid="{00000000-0005-0000-0000-000076010000}"/>
    <cellStyle name="Input 2 2 4 2 2 3" xfId="750" xr:uid="{00000000-0005-0000-0000-000077010000}"/>
    <cellStyle name="Input 2 2 4 2 3" xfId="663" xr:uid="{00000000-0005-0000-0000-000078010000}"/>
    <cellStyle name="Input 2 2 4 2 4" xfId="687" xr:uid="{00000000-0005-0000-0000-000079010000}"/>
    <cellStyle name="Input 2 2 4 3" xfId="678" xr:uid="{00000000-0005-0000-0000-00007A010000}"/>
    <cellStyle name="Input 2 2 4 4" xfId="634" xr:uid="{00000000-0005-0000-0000-00007B010000}"/>
    <cellStyle name="Input 2 2 5" xfId="252" xr:uid="{00000000-0005-0000-0000-00007C010000}"/>
    <cellStyle name="Input 2 2 5 2" xfId="366" xr:uid="{00000000-0005-0000-0000-00007D010000}"/>
    <cellStyle name="Input 2 2 5 2 2" xfId="560" xr:uid="{00000000-0005-0000-0000-00007E010000}"/>
    <cellStyle name="Input 2 2 5 2 3" xfId="690" xr:uid="{00000000-0005-0000-0000-00007F010000}"/>
    <cellStyle name="Input 2 2 5 3" xfId="527" xr:uid="{00000000-0005-0000-0000-000080010000}"/>
    <cellStyle name="Input 2 2 5 4" xfId="637" xr:uid="{00000000-0005-0000-0000-000081010000}"/>
    <cellStyle name="Input 2 2 6" xfId="574" xr:uid="{00000000-0005-0000-0000-000082010000}"/>
    <cellStyle name="Input 2 2 7" xfId="607" xr:uid="{00000000-0005-0000-0000-000083010000}"/>
    <cellStyle name="Input 2 3" xfId="159" xr:uid="{00000000-0005-0000-0000-000084010000}"/>
    <cellStyle name="Input 2 3 2" xfId="346" xr:uid="{00000000-0005-0000-0000-000085010000}"/>
    <cellStyle name="Input 2 3 2 2" xfId="548" xr:uid="{00000000-0005-0000-0000-000086010000}"/>
    <cellStyle name="Input 2 3 2 3" xfId="684" xr:uid="{00000000-0005-0000-0000-000087010000}"/>
    <cellStyle name="Input 2 3 3" xfId="568" xr:uid="{00000000-0005-0000-0000-000088010000}"/>
    <cellStyle name="Input 2 3 4" xfId="632" xr:uid="{00000000-0005-0000-0000-000089010000}"/>
    <cellStyle name="Input 3" xfId="321" xr:uid="{00000000-0005-0000-0000-00008A010000}"/>
    <cellStyle name="Input 3 2" xfId="710" xr:uid="{00000000-0005-0000-0000-00008B010000}"/>
    <cellStyle name="Input 3 3" xfId="753" xr:uid="{00000000-0005-0000-0000-00008C010000}"/>
    <cellStyle name="Input 4" xfId="435" xr:uid="{00000000-0005-0000-0000-00008D010000}"/>
    <cellStyle name="Input 4 2" xfId="579" xr:uid="{00000000-0005-0000-0000-00008E010000}"/>
    <cellStyle name="Input 4 3" xfId="671" xr:uid="{00000000-0005-0000-0000-00008F010000}"/>
    <cellStyle name="Input 5" xfId="52" xr:uid="{00000000-0005-0000-0000-000090010000}"/>
    <cellStyle name="Input 6" xfId="572" xr:uid="{00000000-0005-0000-0000-000091010000}"/>
    <cellStyle name="Input 7" xfId="590" xr:uid="{00000000-0005-0000-0000-000092010000}"/>
    <cellStyle name="Linked Cell 2" xfId="75" xr:uid="{00000000-0005-0000-0000-000093010000}"/>
    <cellStyle name="Linked Cell 2 2" xfId="160" xr:uid="{00000000-0005-0000-0000-000094010000}"/>
    <cellStyle name="Linked Cell 3" xfId="322" xr:uid="{00000000-0005-0000-0000-000095010000}"/>
    <cellStyle name="Linked Cell 4" xfId="436" xr:uid="{00000000-0005-0000-0000-000096010000}"/>
    <cellStyle name="Linked Cell 5" xfId="53" xr:uid="{00000000-0005-0000-0000-000097010000}"/>
    <cellStyle name="MS_Arabic" xfId="7" xr:uid="{00000000-0005-0000-0000-000098010000}"/>
    <cellStyle name="Neutral 2" xfId="71" xr:uid="{00000000-0005-0000-0000-000099010000}"/>
    <cellStyle name="Neutral 2 2" xfId="161" xr:uid="{00000000-0005-0000-0000-00009A010000}"/>
    <cellStyle name="Neutral 3" xfId="323" xr:uid="{00000000-0005-0000-0000-00009B010000}"/>
    <cellStyle name="Neutral 4" xfId="437" xr:uid="{00000000-0005-0000-0000-00009C010000}"/>
    <cellStyle name="Neutral 5" xfId="54" xr:uid="{00000000-0005-0000-0000-00009D010000}"/>
    <cellStyle name="Normal" xfId="0" builtinId="0"/>
    <cellStyle name="Normal 10" xfId="767" xr:uid="{00000000-0005-0000-0000-00009F010000}"/>
    <cellStyle name="Normal 2" xfId="8" xr:uid="{00000000-0005-0000-0000-0000A0010000}"/>
    <cellStyle name="Normal 2 2" xfId="14" xr:uid="{00000000-0005-0000-0000-0000A1010000}"/>
    <cellStyle name="Normal 2 2 2" xfId="163" xr:uid="{00000000-0005-0000-0000-0000A2010000}"/>
    <cellStyle name="Normal 2 2 3" xfId="162" xr:uid="{00000000-0005-0000-0000-0000A3010000}"/>
    <cellStyle name="Normal 2 3" xfId="164" xr:uid="{00000000-0005-0000-0000-0000A4010000}"/>
    <cellStyle name="Normal 2 3 2" xfId="165" xr:uid="{00000000-0005-0000-0000-0000A5010000}"/>
    <cellStyle name="Normal 2 4" xfId="55" xr:uid="{00000000-0005-0000-0000-0000A6010000}"/>
    <cellStyle name="Normal 2 4 2" xfId="195" xr:uid="{00000000-0005-0000-0000-0000A7010000}"/>
    <cellStyle name="Normal 2 4 3" xfId="324" xr:uid="{00000000-0005-0000-0000-0000A8010000}"/>
    <cellStyle name="Normal 2 5" xfId="107" xr:uid="{00000000-0005-0000-0000-0000A9010000}"/>
    <cellStyle name="Normal 3" xfId="9" xr:uid="{00000000-0005-0000-0000-0000AA010000}"/>
    <cellStyle name="Normal 3 2" xfId="114" xr:uid="{00000000-0005-0000-0000-0000AB010000}"/>
    <cellStyle name="Normal 3 3" xfId="204" xr:uid="{00000000-0005-0000-0000-0000AC010000}"/>
    <cellStyle name="Normal 3 3 2" xfId="358" xr:uid="{00000000-0005-0000-0000-0000AD010000}"/>
    <cellStyle name="Normal 3 3 2 2" xfId="498" xr:uid="{00000000-0005-0000-0000-0000AE010000}"/>
    <cellStyle name="Normal 3 3 3" xfId="466" xr:uid="{00000000-0005-0000-0000-0000AF010000}"/>
    <cellStyle name="Normal 3 4" xfId="106" xr:uid="{00000000-0005-0000-0000-0000B0010000}"/>
    <cellStyle name="Normal 3 5" xfId="61" xr:uid="{00000000-0005-0000-0000-0000B1010000}"/>
    <cellStyle name="Normal 38 4" xfId="166" xr:uid="{00000000-0005-0000-0000-0000B2010000}"/>
    <cellStyle name="Normal 4" xfId="10" xr:uid="{00000000-0005-0000-0000-0000B3010000}"/>
    <cellStyle name="Normal 4 2" xfId="167" xr:uid="{00000000-0005-0000-0000-0000B4010000}"/>
    <cellStyle name="Normal 4 2 2" xfId="215" xr:uid="{00000000-0005-0000-0000-0000B5010000}"/>
    <cellStyle name="Normal 4 2 2 2" xfId="360" xr:uid="{00000000-0005-0000-0000-0000B6010000}"/>
    <cellStyle name="Normal 4 2 2 2 2" xfId="500" xr:uid="{00000000-0005-0000-0000-0000B7010000}"/>
    <cellStyle name="Normal 4 2 2 3" xfId="469" xr:uid="{00000000-0005-0000-0000-0000B8010000}"/>
    <cellStyle name="Normal 4 2 3" xfId="347" xr:uid="{00000000-0005-0000-0000-0000B9010000}"/>
    <cellStyle name="Normal 4 2 3 2" xfId="490" xr:uid="{00000000-0005-0000-0000-0000BA010000}"/>
    <cellStyle name="Normal 4 2 4" xfId="458" xr:uid="{00000000-0005-0000-0000-0000BB010000}"/>
    <cellStyle name="Normal 4 3" xfId="185" xr:uid="{00000000-0005-0000-0000-0000BC010000}"/>
    <cellStyle name="Normal 4 3 2" xfId="217" xr:uid="{00000000-0005-0000-0000-0000BD010000}"/>
    <cellStyle name="Normal 4 3 2 2" xfId="362" xr:uid="{00000000-0005-0000-0000-0000BE010000}"/>
    <cellStyle name="Normal 4 3 2 2 2" xfId="502" xr:uid="{00000000-0005-0000-0000-0000BF010000}"/>
    <cellStyle name="Normal 4 3 2 3" xfId="471" xr:uid="{00000000-0005-0000-0000-0000C0010000}"/>
    <cellStyle name="Normal 4 3 3" xfId="353" xr:uid="{00000000-0005-0000-0000-0000C1010000}"/>
    <cellStyle name="Normal 4 3 3 2" xfId="493" xr:uid="{00000000-0005-0000-0000-0000C2010000}"/>
    <cellStyle name="Normal 4 3 4" xfId="461" xr:uid="{00000000-0005-0000-0000-0000C3010000}"/>
    <cellStyle name="Normal 4 4" xfId="199" xr:uid="{00000000-0005-0000-0000-0000C4010000}"/>
    <cellStyle name="Normal 4 4 2" xfId="356" xr:uid="{00000000-0005-0000-0000-0000C5010000}"/>
    <cellStyle name="Normal 4 4 2 2" xfId="496" xr:uid="{00000000-0005-0000-0000-0000C6010000}"/>
    <cellStyle name="Normal 4 4 3" xfId="464" xr:uid="{00000000-0005-0000-0000-0000C7010000}"/>
    <cellStyle name="Normal 4 5" xfId="105" xr:uid="{00000000-0005-0000-0000-0000C8010000}"/>
    <cellStyle name="Normal 4 5 2" xfId="344" xr:uid="{00000000-0005-0000-0000-0000C9010000}"/>
    <cellStyle name="Normal 4 5 2 2" xfId="489" xr:uid="{00000000-0005-0000-0000-0000CA010000}"/>
    <cellStyle name="Normal 4 5 3" xfId="457" xr:uid="{00000000-0005-0000-0000-0000CB010000}"/>
    <cellStyle name="Normal 4 6" xfId="330" xr:uid="{00000000-0005-0000-0000-0000CC010000}"/>
    <cellStyle name="Normal 4 6 2" xfId="475" xr:uid="{00000000-0005-0000-0000-0000CD010000}"/>
    <cellStyle name="Normal 4 7" xfId="443" xr:uid="{00000000-0005-0000-0000-0000CE010000}"/>
    <cellStyle name="Normal 4 8" xfId="63" xr:uid="{00000000-0005-0000-0000-0000CF010000}"/>
    <cellStyle name="Normal 40" xfId="168" xr:uid="{00000000-0005-0000-0000-0000D0010000}"/>
    <cellStyle name="Normal 40 2" xfId="169" xr:uid="{00000000-0005-0000-0000-0000D1010000}"/>
    <cellStyle name="Normal 40 2 2" xfId="170" xr:uid="{00000000-0005-0000-0000-0000D2010000}"/>
    <cellStyle name="Normal 47" xfId="171" xr:uid="{00000000-0005-0000-0000-0000D3010000}"/>
    <cellStyle name="Normal 49" xfId="172" xr:uid="{00000000-0005-0000-0000-0000D4010000}"/>
    <cellStyle name="Normal 5" xfId="11" xr:uid="{00000000-0005-0000-0000-0000D5010000}"/>
    <cellStyle name="Normal 5 2" xfId="173" xr:uid="{00000000-0005-0000-0000-0000D6010000}"/>
    <cellStyle name="Normal 5 2 2" xfId="216" xr:uid="{00000000-0005-0000-0000-0000D7010000}"/>
    <cellStyle name="Normal 5 2 2 2" xfId="361" xr:uid="{00000000-0005-0000-0000-0000D8010000}"/>
    <cellStyle name="Normal 5 2 2 2 2" xfId="501" xr:uid="{00000000-0005-0000-0000-0000D9010000}"/>
    <cellStyle name="Normal 5 2 2 3" xfId="470" xr:uid="{00000000-0005-0000-0000-0000DA010000}"/>
    <cellStyle name="Normal 5 2 3" xfId="348" xr:uid="{00000000-0005-0000-0000-0000DB010000}"/>
    <cellStyle name="Normal 5 2 3 2" xfId="491" xr:uid="{00000000-0005-0000-0000-0000DC010000}"/>
    <cellStyle name="Normal 5 2 4" xfId="459" xr:uid="{00000000-0005-0000-0000-0000DD010000}"/>
    <cellStyle name="Normal 5 3" xfId="189" xr:uid="{00000000-0005-0000-0000-0000DE010000}"/>
    <cellStyle name="Normal 5 3 2" xfId="218" xr:uid="{00000000-0005-0000-0000-0000DF010000}"/>
    <cellStyle name="Normal 5 3 2 2" xfId="363" xr:uid="{00000000-0005-0000-0000-0000E0010000}"/>
    <cellStyle name="Normal 5 3 2 2 2" xfId="503" xr:uid="{00000000-0005-0000-0000-0000E1010000}"/>
    <cellStyle name="Normal 5 3 2 3" xfId="472" xr:uid="{00000000-0005-0000-0000-0000E2010000}"/>
    <cellStyle name="Normal 5 3 3" xfId="354" xr:uid="{00000000-0005-0000-0000-0000E3010000}"/>
    <cellStyle name="Normal 5 3 3 2" xfId="494" xr:uid="{00000000-0005-0000-0000-0000E4010000}"/>
    <cellStyle name="Normal 5 3 4" xfId="462" xr:uid="{00000000-0005-0000-0000-0000E5010000}"/>
    <cellStyle name="Normal 5 4" xfId="203" xr:uid="{00000000-0005-0000-0000-0000E6010000}"/>
    <cellStyle name="Normal 5 4 2" xfId="357" xr:uid="{00000000-0005-0000-0000-0000E7010000}"/>
    <cellStyle name="Normal 5 4 2 2" xfId="497" xr:uid="{00000000-0005-0000-0000-0000E8010000}"/>
    <cellStyle name="Normal 5 4 3" xfId="465" xr:uid="{00000000-0005-0000-0000-0000E9010000}"/>
    <cellStyle name="Normal 52" xfId="174" xr:uid="{00000000-0005-0000-0000-0000EA010000}"/>
    <cellStyle name="Normal 6" xfId="193" xr:uid="{00000000-0005-0000-0000-0000EB010000}"/>
    <cellStyle name="Normal 7" xfId="207" xr:uid="{00000000-0005-0000-0000-0000EC010000}"/>
    <cellStyle name="Normal 8" xfId="286" xr:uid="{00000000-0005-0000-0000-0000ED010000}"/>
    <cellStyle name="Normal 9" xfId="400" xr:uid="{00000000-0005-0000-0000-0000EE010000}"/>
    <cellStyle name="Normal 9 2" xfId="507" xr:uid="{00000000-0005-0000-0000-0000EF010000}"/>
    <cellStyle name="Normal_الأصلية والمناقلات" xfId="12" xr:uid="{00000000-0005-0000-0000-0000F0010000}"/>
    <cellStyle name="Note 2" xfId="78" xr:uid="{00000000-0005-0000-0000-0000F1010000}"/>
    <cellStyle name="Note 2 2" xfId="186" xr:uid="{00000000-0005-0000-0000-0000F2010000}"/>
    <cellStyle name="Note 2 2 2" xfId="227" xr:uid="{00000000-0005-0000-0000-0000F3010000}"/>
    <cellStyle name="Note 2 2 2 2" xfId="236" xr:uid="{00000000-0005-0000-0000-0000F4010000}"/>
    <cellStyle name="Note 2 2 2 2 2" xfId="271" xr:uid="{00000000-0005-0000-0000-0000F5010000}"/>
    <cellStyle name="Note 2 2 2 2 2 2" xfId="385" xr:uid="{00000000-0005-0000-0000-0000F6010000}"/>
    <cellStyle name="Note 2 2 2 2 2 2 2" xfId="657" xr:uid="{00000000-0005-0000-0000-0000F7010000}"/>
    <cellStyle name="Note 2 2 2 2 2 2 3" xfId="648" xr:uid="{00000000-0005-0000-0000-0000F8010000}"/>
    <cellStyle name="Note 2 2 2 2 2 3" xfId="576" xr:uid="{00000000-0005-0000-0000-0000F9010000}"/>
    <cellStyle name="Note 2 2 2 2 2 4" xfId="682" xr:uid="{00000000-0005-0000-0000-0000FA010000}"/>
    <cellStyle name="Note 2 2 2 2 3" xfId="546" xr:uid="{00000000-0005-0000-0000-0000FB010000}"/>
    <cellStyle name="Note 2 2 2 2 4" xfId="610" xr:uid="{00000000-0005-0000-0000-0000FC010000}"/>
    <cellStyle name="Note 2 2 2 3" xfId="246" xr:uid="{00000000-0005-0000-0000-0000FD010000}"/>
    <cellStyle name="Note 2 2 2 3 2" xfId="281" xr:uid="{00000000-0005-0000-0000-0000FE010000}"/>
    <cellStyle name="Note 2 2 2 3 2 2" xfId="395" xr:uid="{00000000-0005-0000-0000-0000FF010000}"/>
    <cellStyle name="Note 2 2 2 3 2 2 2" xfId="655" xr:uid="{00000000-0005-0000-0000-000000020000}"/>
    <cellStyle name="Note 2 2 2 3 2 2 3" xfId="556" xr:uid="{00000000-0005-0000-0000-000001020000}"/>
    <cellStyle name="Note 2 2 2 3 2 3" xfId="521" xr:uid="{00000000-0005-0000-0000-000002020000}"/>
    <cellStyle name="Note 2 2 2 3 2 4" xfId="670" xr:uid="{00000000-0005-0000-0000-000003020000}"/>
    <cellStyle name="Note 2 2 2 3 3" xfId="542" xr:uid="{00000000-0005-0000-0000-000004020000}"/>
    <cellStyle name="Note 2 2 2 3 4" xfId="563" xr:uid="{00000000-0005-0000-0000-000005020000}"/>
    <cellStyle name="Note 2 2 2 4" xfId="266" xr:uid="{00000000-0005-0000-0000-000006020000}"/>
    <cellStyle name="Note 2 2 2 4 2" xfId="380" xr:uid="{00000000-0005-0000-0000-000007020000}"/>
    <cellStyle name="Note 2 2 2 4 2 2" xfId="583" xr:uid="{00000000-0005-0000-0000-000008020000}"/>
    <cellStyle name="Note 2 2 2 4 2 3" xfId="520" xr:uid="{00000000-0005-0000-0000-000009020000}"/>
    <cellStyle name="Note 2 2 2 4 3" xfId="551" xr:uid="{00000000-0005-0000-0000-00000A020000}"/>
    <cellStyle name="Note 2 2 2 4 4" xfId="730" xr:uid="{00000000-0005-0000-0000-00000B020000}"/>
    <cellStyle name="Note 2 2 2 5" xfId="642" xr:uid="{00000000-0005-0000-0000-00000C020000}"/>
    <cellStyle name="Note 2 2 2 6" xfId="606" xr:uid="{00000000-0005-0000-0000-00000D020000}"/>
    <cellStyle name="Note 2 2 3" xfId="226" xr:uid="{00000000-0005-0000-0000-00000E020000}"/>
    <cellStyle name="Note 2 2 3 2" xfId="245" xr:uid="{00000000-0005-0000-0000-00000F020000}"/>
    <cellStyle name="Note 2 2 3 2 2" xfId="280" xr:uid="{00000000-0005-0000-0000-000010020000}"/>
    <cellStyle name="Note 2 2 3 2 2 2" xfId="394" xr:uid="{00000000-0005-0000-0000-000011020000}"/>
    <cellStyle name="Note 2 2 3 2 2 2 2" xfId="702" xr:uid="{00000000-0005-0000-0000-000012020000}"/>
    <cellStyle name="Note 2 2 3 2 2 2 3" xfId="747" xr:uid="{00000000-0005-0000-0000-000013020000}"/>
    <cellStyle name="Note 2 2 3 2 2 3" xfId="538" xr:uid="{00000000-0005-0000-0000-000014020000}"/>
    <cellStyle name="Note 2 2 3 2 2 4" xfId="569" xr:uid="{00000000-0005-0000-0000-000015020000}"/>
    <cellStyle name="Note 2 2 3 2 3" xfId="599" xr:uid="{00000000-0005-0000-0000-000016020000}"/>
    <cellStyle name="Note 2 2 3 2 4" xfId="629" xr:uid="{00000000-0005-0000-0000-000017020000}"/>
    <cellStyle name="Note 2 2 3 3" xfId="262" xr:uid="{00000000-0005-0000-0000-000018020000}"/>
    <cellStyle name="Note 2 2 3 3 2" xfId="376" xr:uid="{00000000-0005-0000-0000-000019020000}"/>
    <cellStyle name="Note 2 2 3 3 2 2" xfId="555" xr:uid="{00000000-0005-0000-0000-00001A020000}"/>
    <cellStyle name="Note 2 2 3 3 2 3" xfId="566" xr:uid="{00000000-0005-0000-0000-00001B020000}"/>
    <cellStyle name="Note 2 2 3 3 3" xfId="525" xr:uid="{00000000-0005-0000-0000-00001C020000}"/>
    <cellStyle name="Note 2 2 3 3 4" xfId="640" xr:uid="{00000000-0005-0000-0000-00001D020000}"/>
    <cellStyle name="Note 2 2 3 4" xfId="692" xr:uid="{00000000-0005-0000-0000-00001E020000}"/>
    <cellStyle name="Note 2 2 3 5" xfId="741" xr:uid="{00000000-0005-0000-0000-00001F020000}"/>
    <cellStyle name="Note 2 2 4" xfId="232" xr:uid="{00000000-0005-0000-0000-000020020000}"/>
    <cellStyle name="Note 2 2 4 2" xfId="263" xr:uid="{00000000-0005-0000-0000-000021020000}"/>
    <cellStyle name="Note 2 2 4 2 2" xfId="377" xr:uid="{00000000-0005-0000-0000-000022020000}"/>
    <cellStyle name="Note 2 2 4 2 2 2" xfId="516" xr:uid="{00000000-0005-0000-0000-000023020000}"/>
    <cellStyle name="Note 2 2 4 2 2 3" xfId="573" xr:uid="{00000000-0005-0000-0000-000024020000}"/>
    <cellStyle name="Note 2 2 4 2 3" xfId="712" xr:uid="{00000000-0005-0000-0000-000025020000}"/>
    <cellStyle name="Note 2 2 4 2 4" xfId="754" xr:uid="{00000000-0005-0000-0000-000026020000}"/>
    <cellStyle name="Note 2 2 4 3" xfId="644" xr:uid="{00000000-0005-0000-0000-000027020000}"/>
    <cellStyle name="Note 2 2 4 4" xfId="718" xr:uid="{00000000-0005-0000-0000-000028020000}"/>
    <cellStyle name="Note 2 2 5" xfId="251" xr:uid="{00000000-0005-0000-0000-000029020000}"/>
    <cellStyle name="Note 2 2 5 2" xfId="365" xr:uid="{00000000-0005-0000-0000-00002A020000}"/>
    <cellStyle name="Note 2 2 5 2 2" xfId="586" xr:uid="{00000000-0005-0000-0000-00002B020000}"/>
    <cellStyle name="Note 2 2 5 2 3" xfId="620" xr:uid="{00000000-0005-0000-0000-00002C020000}"/>
    <cellStyle name="Note 2 2 5 3" xfId="541" xr:uid="{00000000-0005-0000-0000-00002D020000}"/>
    <cellStyle name="Note 2 2 5 4" xfId="62" xr:uid="{00000000-0005-0000-0000-00002E020000}"/>
    <cellStyle name="Note 2 2 6" xfId="616" xr:uid="{00000000-0005-0000-0000-00002F020000}"/>
    <cellStyle name="Note 2 2 7" xfId="537" xr:uid="{00000000-0005-0000-0000-000030020000}"/>
    <cellStyle name="Note 2 3" xfId="175" xr:uid="{00000000-0005-0000-0000-000031020000}"/>
    <cellStyle name="Note 2 3 2" xfId="349" xr:uid="{00000000-0005-0000-0000-000032020000}"/>
    <cellStyle name="Note 2 3 2 2" xfId="662" xr:uid="{00000000-0005-0000-0000-000033020000}"/>
    <cellStyle name="Note 2 3 2 3" xfId="674" xr:uid="{00000000-0005-0000-0000-000034020000}"/>
    <cellStyle name="Note 2 3 3" xfId="723" xr:uid="{00000000-0005-0000-0000-000035020000}"/>
    <cellStyle name="Note 2 3 4" xfId="761" xr:uid="{00000000-0005-0000-0000-000036020000}"/>
    <cellStyle name="Note 2 4" xfId="331" xr:uid="{00000000-0005-0000-0000-000037020000}"/>
    <cellStyle name="Note 2 4 2" xfId="476" xr:uid="{00000000-0005-0000-0000-000038020000}"/>
    <cellStyle name="Note 2 5" xfId="444" xr:uid="{00000000-0005-0000-0000-000039020000}"/>
    <cellStyle name="Note 3" xfId="176" xr:uid="{00000000-0005-0000-0000-00003A020000}"/>
    <cellStyle name="Note 3 2" xfId="190" xr:uid="{00000000-0005-0000-0000-00003B020000}"/>
    <cellStyle name="Note 3 2 2" xfId="219" xr:uid="{00000000-0005-0000-0000-00003C020000}"/>
    <cellStyle name="Note 3 2 2 2" xfId="364" xr:uid="{00000000-0005-0000-0000-00003D020000}"/>
    <cellStyle name="Note 3 2 2 2 2" xfId="504" xr:uid="{00000000-0005-0000-0000-00003E020000}"/>
    <cellStyle name="Note 3 2 2 3" xfId="473" xr:uid="{00000000-0005-0000-0000-00003F020000}"/>
    <cellStyle name="Note 3 2 3" xfId="355" xr:uid="{00000000-0005-0000-0000-000040020000}"/>
    <cellStyle name="Note 3 2 3 2" xfId="495" xr:uid="{00000000-0005-0000-0000-000041020000}"/>
    <cellStyle name="Note 3 2 4" xfId="463" xr:uid="{00000000-0005-0000-0000-000042020000}"/>
    <cellStyle name="Note 3 3" xfId="209" xr:uid="{00000000-0005-0000-0000-000043020000}"/>
    <cellStyle name="Note 3 3 2" xfId="359" xr:uid="{00000000-0005-0000-0000-000044020000}"/>
    <cellStyle name="Note 3 3 2 2" xfId="499" xr:uid="{00000000-0005-0000-0000-000045020000}"/>
    <cellStyle name="Note 3 3 3" xfId="467" xr:uid="{00000000-0005-0000-0000-000046020000}"/>
    <cellStyle name="Note 3 4" xfId="350" xr:uid="{00000000-0005-0000-0000-000047020000}"/>
    <cellStyle name="Note 3 4 2" xfId="492" xr:uid="{00000000-0005-0000-0000-000048020000}"/>
    <cellStyle name="Note 3 5" xfId="460" xr:uid="{00000000-0005-0000-0000-000049020000}"/>
    <cellStyle name="Note 4" xfId="325" xr:uid="{00000000-0005-0000-0000-00004A020000}"/>
    <cellStyle name="Note 4 2" xfId="685" xr:uid="{00000000-0005-0000-0000-00004B020000}"/>
    <cellStyle name="Note 4 3" xfId="652" xr:uid="{00000000-0005-0000-0000-00004C020000}"/>
    <cellStyle name="Note 5" xfId="438" xr:uid="{00000000-0005-0000-0000-00004D020000}"/>
    <cellStyle name="Note 5 2" xfId="699" xr:uid="{00000000-0005-0000-0000-00004E020000}"/>
    <cellStyle name="Note 5 3" xfId="745" xr:uid="{00000000-0005-0000-0000-00004F020000}"/>
    <cellStyle name="Note 6" xfId="56" xr:uid="{00000000-0005-0000-0000-000050020000}"/>
    <cellStyle name="Note 7" xfId="688" xr:uid="{00000000-0005-0000-0000-000051020000}"/>
    <cellStyle name="Note 8" xfId="726" xr:uid="{00000000-0005-0000-0000-000052020000}"/>
    <cellStyle name="Output 2" xfId="73" xr:uid="{00000000-0005-0000-0000-000053020000}"/>
    <cellStyle name="Output 2 2" xfId="191" xr:uid="{00000000-0005-0000-0000-000054020000}"/>
    <cellStyle name="Output 2 2 2" xfId="230" xr:uid="{00000000-0005-0000-0000-000055020000}"/>
    <cellStyle name="Output 2 2 2 2" xfId="239" xr:uid="{00000000-0005-0000-0000-000056020000}"/>
    <cellStyle name="Output 2 2 2 2 2" xfId="274" xr:uid="{00000000-0005-0000-0000-000057020000}"/>
    <cellStyle name="Output 2 2 2 2 2 2" xfId="388" xr:uid="{00000000-0005-0000-0000-000058020000}"/>
    <cellStyle name="Output 2 2 2 2 2 2 2" xfId="513" xr:uid="{00000000-0005-0000-0000-000059020000}"/>
    <cellStyle name="Output 2 2 2 2 2 2 3" xfId="558" xr:uid="{00000000-0005-0000-0000-00005A020000}"/>
    <cellStyle name="Output 2 2 2 2 2 3" xfId="575" xr:uid="{00000000-0005-0000-0000-00005B020000}"/>
    <cellStyle name="Output 2 2 2 2 2 4" xfId="735" xr:uid="{00000000-0005-0000-0000-00005C020000}"/>
    <cellStyle name="Output 2 2 2 2 3" xfId="668" xr:uid="{00000000-0005-0000-0000-00005D020000}"/>
    <cellStyle name="Output 2 2 2 2 4" xfId="624" xr:uid="{00000000-0005-0000-0000-00005E020000}"/>
    <cellStyle name="Output 2 2 2 3" xfId="249" xr:uid="{00000000-0005-0000-0000-00005F020000}"/>
    <cellStyle name="Output 2 2 2 3 2" xfId="284" xr:uid="{00000000-0005-0000-0000-000060020000}"/>
    <cellStyle name="Output 2 2 2 3 2 2" xfId="398" xr:uid="{00000000-0005-0000-0000-000061020000}"/>
    <cellStyle name="Output 2 2 2 3 2 2 2" xfId="511" xr:uid="{00000000-0005-0000-0000-000062020000}"/>
    <cellStyle name="Output 2 2 2 3 2 2 3" xfId="533" xr:uid="{00000000-0005-0000-0000-000063020000}"/>
    <cellStyle name="Output 2 2 2 3 2 3" xfId="740" xr:uid="{00000000-0005-0000-0000-000064020000}"/>
    <cellStyle name="Output 2 2 2 3 2 4" xfId="766" xr:uid="{00000000-0005-0000-0000-000065020000}"/>
    <cellStyle name="Output 2 2 2 3 3" xfId="666" xr:uid="{00000000-0005-0000-0000-000066020000}"/>
    <cellStyle name="Output 2 2 2 3 4" xfId="719" xr:uid="{00000000-0005-0000-0000-000067020000}"/>
    <cellStyle name="Output 2 2 2 4" xfId="269" xr:uid="{00000000-0005-0000-0000-000068020000}"/>
    <cellStyle name="Output 2 2 2 4 2" xfId="383" xr:uid="{00000000-0005-0000-0000-000069020000}"/>
    <cellStyle name="Output 2 2 2 4 2 2" xfId="514" xr:uid="{00000000-0005-0000-0000-00006A020000}"/>
    <cellStyle name="Output 2 2 2 4 2 3" xfId="589" xr:uid="{00000000-0005-0000-0000-00006B020000}"/>
    <cellStyle name="Output 2 2 2 4 3" xfId="608" xr:uid="{00000000-0005-0000-0000-00006C020000}"/>
    <cellStyle name="Output 2 2 2 4 4" xfId="672" xr:uid="{00000000-0005-0000-0000-00006D020000}"/>
    <cellStyle name="Output 2 2 2 5" xfId="633" xr:uid="{00000000-0005-0000-0000-00006E020000}"/>
    <cellStyle name="Output 2 2 2 6" xfId="643" xr:uid="{00000000-0005-0000-0000-00006F020000}"/>
    <cellStyle name="Output 2 2 3" xfId="223" xr:uid="{00000000-0005-0000-0000-000070020000}"/>
    <cellStyle name="Output 2 2 3 2" xfId="242" xr:uid="{00000000-0005-0000-0000-000071020000}"/>
    <cellStyle name="Output 2 2 3 2 2" xfId="277" xr:uid="{00000000-0005-0000-0000-000072020000}"/>
    <cellStyle name="Output 2 2 3 2 2 2" xfId="391" xr:uid="{00000000-0005-0000-0000-000073020000}"/>
    <cellStyle name="Output 2 2 3 2 2 2 2" xfId="581" xr:uid="{00000000-0005-0000-0000-000074020000}"/>
    <cellStyle name="Output 2 2 3 2 2 2 3" xfId="547" xr:uid="{00000000-0005-0000-0000-000075020000}"/>
    <cellStyle name="Output 2 2 3 2 2 3" xfId="594" xr:uid="{00000000-0005-0000-0000-000076020000}"/>
    <cellStyle name="Output 2 2 3 2 2 4" xfId="649" xr:uid="{00000000-0005-0000-0000-000077020000}"/>
    <cellStyle name="Output 2 2 3 2 3" xfId="529" xr:uid="{00000000-0005-0000-0000-000078020000}"/>
    <cellStyle name="Output 2 2 3 2 4" xfId="577" xr:uid="{00000000-0005-0000-0000-000079020000}"/>
    <cellStyle name="Output 2 2 3 3" xfId="259" xr:uid="{00000000-0005-0000-0000-00007A020000}"/>
    <cellStyle name="Output 2 2 3 3 2" xfId="373" xr:uid="{00000000-0005-0000-0000-00007B020000}"/>
    <cellStyle name="Output 2 2 3 3 2 2" xfId="706" xr:uid="{00000000-0005-0000-0000-00007C020000}"/>
    <cellStyle name="Output 2 2 3 3 2 3" xfId="751" xr:uid="{00000000-0005-0000-0000-00007D020000}"/>
    <cellStyle name="Output 2 2 3 3 3" xfId="664" xr:uid="{00000000-0005-0000-0000-00007E020000}"/>
    <cellStyle name="Output 2 2 3 3 4" xfId="510" xr:uid="{00000000-0005-0000-0000-00007F020000}"/>
    <cellStyle name="Output 2 2 3 4" xfId="646" xr:uid="{00000000-0005-0000-0000-000080020000}"/>
    <cellStyle name="Output 2 2 3 5" xfId="34" xr:uid="{00000000-0005-0000-0000-000081020000}"/>
    <cellStyle name="Output 2 2 4" xfId="212" xr:uid="{00000000-0005-0000-0000-000082020000}"/>
    <cellStyle name="Output 2 2 4 2" xfId="256" xr:uid="{00000000-0005-0000-0000-000083020000}"/>
    <cellStyle name="Output 2 2 4 2 2" xfId="370" xr:uid="{00000000-0005-0000-0000-000084020000}"/>
    <cellStyle name="Output 2 2 4 2 2 2" xfId="585" xr:uid="{00000000-0005-0000-0000-000085020000}"/>
    <cellStyle name="Output 2 2 4 2 2 3" xfId="645" xr:uid="{00000000-0005-0000-0000-000086020000}"/>
    <cellStyle name="Output 2 2 4 2 3" xfId="540" xr:uid="{00000000-0005-0000-0000-000087020000}"/>
    <cellStyle name="Output 2 2 4 2 4" xfId="698" xr:uid="{00000000-0005-0000-0000-000088020000}"/>
    <cellStyle name="Output 2 2 4 3" xfId="669" xr:uid="{00000000-0005-0000-0000-000089020000}"/>
    <cellStyle name="Output 2 2 4 4" xfId="618" xr:uid="{00000000-0005-0000-0000-00008A020000}"/>
    <cellStyle name="Output 2 2 5" xfId="254" xr:uid="{00000000-0005-0000-0000-00008B020000}"/>
    <cellStyle name="Output 2 2 5 2" xfId="368" xr:uid="{00000000-0005-0000-0000-00008C020000}"/>
    <cellStyle name="Output 2 2 5 2 2" xfId="707" xr:uid="{00000000-0005-0000-0000-00008D020000}"/>
    <cellStyle name="Output 2 2 5 2 3" xfId="752" xr:uid="{00000000-0005-0000-0000-00008E020000}"/>
    <cellStyle name="Output 2 2 5 3" xfId="665" xr:uid="{00000000-0005-0000-0000-00008F020000}"/>
    <cellStyle name="Output 2 2 5 4" xfId="592" xr:uid="{00000000-0005-0000-0000-000090020000}"/>
    <cellStyle name="Output 2 2 6" xfId="614" xr:uid="{00000000-0005-0000-0000-000091020000}"/>
    <cellStyle name="Output 2 2 7" xfId="626" xr:uid="{00000000-0005-0000-0000-000092020000}"/>
    <cellStyle name="Output 2 3" xfId="177" xr:uid="{00000000-0005-0000-0000-000093020000}"/>
    <cellStyle name="Output 2 3 2" xfId="351" xr:uid="{00000000-0005-0000-0000-000094020000}"/>
    <cellStyle name="Output 2 3 2 2" xfId="545" xr:uid="{00000000-0005-0000-0000-000095020000}"/>
    <cellStyle name="Output 2 3 2 3" xfId="691" xr:uid="{00000000-0005-0000-0000-000096020000}"/>
    <cellStyle name="Output 2 3 3" xfId="683" xr:uid="{00000000-0005-0000-0000-000097020000}"/>
    <cellStyle name="Output 2 3 4" xfId="693" xr:uid="{00000000-0005-0000-0000-000098020000}"/>
    <cellStyle name="Output 3" xfId="326" xr:uid="{00000000-0005-0000-0000-000099020000}"/>
    <cellStyle name="Output 3 2" xfId="636" xr:uid="{00000000-0005-0000-0000-00009A020000}"/>
    <cellStyle name="Output 3 3" xfId="623" xr:uid="{00000000-0005-0000-0000-00009B020000}"/>
    <cellStyle name="Output 4" xfId="439" xr:uid="{00000000-0005-0000-0000-00009C020000}"/>
    <cellStyle name="Output 4 2" xfId="653" xr:uid="{00000000-0005-0000-0000-00009D020000}"/>
    <cellStyle name="Output 4 3" xfId="697" xr:uid="{00000000-0005-0000-0000-00009E020000}"/>
    <cellStyle name="Output 5" xfId="57" xr:uid="{00000000-0005-0000-0000-00009F020000}"/>
    <cellStyle name="Output 6" xfId="639" xr:uid="{00000000-0005-0000-0000-0000A0020000}"/>
    <cellStyle name="Output 7" xfId="725" xr:uid="{00000000-0005-0000-0000-0000A1020000}"/>
    <cellStyle name="Percent 2" xfId="110" xr:uid="{00000000-0005-0000-0000-0000A2020000}"/>
    <cellStyle name="Percent 2 2" xfId="112" xr:uid="{00000000-0005-0000-0000-0000A3020000}"/>
    <cellStyle name="Percent 2 3" xfId="210" xr:uid="{00000000-0005-0000-0000-0000A4020000}"/>
    <cellStyle name="Percent 3" xfId="109" xr:uid="{00000000-0005-0000-0000-0000A5020000}"/>
    <cellStyle name="Percent 4" xfId="196" xr:uid="{00000000-0005-0000-0000-0000A6020000}"/>
    <cellStyle name="Title 2" xfId="64" xr:uid="{00000000-0005-0000-0000-0000A7020000}"/>
    <cellStyle name="Title 2 2" xfId="178" xr:uid="{00000000-0005-0000-0000-0000A8020000}"/>
    <cellStyle name="Title 3" xfId="327" xr:uid="{00000000-0005-0000-0000-0000A9020000}"/>
    <cellStyle name="Title 4" xfId="440" xr:uid="{00000000-0005-0000-0000-0000AA020000}"/>
    <cellStyle name="Title 5" xfId="58" xr:uid="{00000000-0005-0000-0000-0000AB020000}"/>
    <cellStyle name="Total 2" xfId="80" xr:uid="{00000000-0005-0000-0000-0000AC020000}"/>
    <cellStyle name="Total 2 2" xfId="192" xr:uid="{00000000-0005-0000-0000-0000AD020000}"/>
    <cellStyle name="Total 2 2 2" xfId="231" xr:uid="{00000000-0005-0000-0000-0000AE020000}"/>
    <cellStyle name="Total 2 2 2 2" xfId="240" xr:uid="{00000000-0005-0000-0000-0000AF020000}"/>
    <cellStyle name="Total 2 2 2 2 2" xfId="275" xr:uid="{00000000-0005-0000-0000-0000B0020000}"/>
    <cellStyle name="Total 2 2 2 2 2 2" xfId="389" xr:uid="{00000000-0005-0000-0000-0000B1020000}"/>
    <cellStyle name="Total 2 2 2 2 2 2 2" xfId="703" xr:uid="{00000000-0005-0000-0000-0000B2020000}"/>
    <cellStyle name="Total 2 2 2 2 2 2 3" xfId="748" xr:uid="{00000000-0005-0000-0000-0000B3020000}"/>
    <cellStyle name="Total 2 2 2 2 2 3" xfId="619" xr:uid="{00000000-0005-0000-0000-0000B4020000}"/>
    <cellStyle name="Total 2 2 2 2 2 4" xfId="604" xr:uid="{00000000-0005-0000-0000-0000B5020000}"/>
    <cellStyle name="Total 2 2 2 2 3" xfId="600" xr:uid="{00000000-0005-0000-0000-0000B6020000}"/>
    <cellStyle name="Total 2 2 2 2 4" xfId="539" xr:uid="{00000000-0005-0000-0000-0000B7020000}"/>
    <cellStyle name="Total 2 2 2 3" xfId="250" xr:uid="{00000000-0005-0000-0000-0000B8020000}"/>
    <cellStyle name="Total 2 2 2 3 2" xfId="285" xr:uid="{00000000-0005-0000-0000-0000B9020000}"/>
    <cellStyle name="Total 2 2 2 3 2 2" xfId="399" xr:uid="{00000000-0005-0000-0000-0000BA020000}"/>
    <cellStyle name="Total 2 2 2 3 2 2 2" xfId="701" xr:uid="{00000000-0005-0000-0000-0000BB020000}"/>
    <cellStyle name="Total 2 2 2 3 2 2 3" xfId="746" xr:uid="{00000000-0005-0000-0000-0000BC020000}"/>
    <cellStyle name="Total 2 2 2 3 2 3" xfId="739" xr:uid="{00000000-0005-0000-0000-0000BD020000}"/>
    <cellStyle name="Total 2 2 2 3 2 4" xfId="765" xr:uid="{00000000-0005-0000-0000-0000BE020000}"/>
    <cellStyle name="Total 2 2 2 3 3" xfId="598" xr:uid="{00000000-0005-0000-0000-0000BF020000}"/>
    <cellStyle name="Total 2 2 2 3 4" xfId="728" xr:uid="{00000000-0005-0000-0000-0000C0020000}"/>
    <cellStyle name="Total 2 2 2 4" xfId="270" xr:uid="{00000000-0005-0000-0000-0000C1020000}"/>
    <cellStyle name="Total 2 2 2 4 2" xfId="384" xr:uid="{00000000-0005-0000-0000-0000C2020000}"/>
    <cellStyle name="Total 2 2 2 4 2 2" xfId="704" xr:uid="{00000000-0005-0000-0000-0000C3020000}"/>
    <cellStyle name="Total 2 2 2 4 2 3" xfId="749" xr:uid="{00000000-0005-0000-0000-0000C4020000}"/>
    <cellStyle name="Total 2 2 2 4 3" xfId="609" xr:uid="{00000000-0005-0000-0000-0000C5020000}"/>
    <cellStyle name="Total 2 2 2 4 4" xfId="729" xr:uid="{00000000-0005-0000-0000-0000C6020000}"/>
    <cellStyle name="Total 2 2 2 5" xfId="694" xr:uid="{00000000-0005-0000-0000-0000C7020000}"/>
    <cellStyle name="Total 2 2 2 6" xfId="742" xr:uid="{00000000-0005-0000-0000-0000C8020000}"/>
    <cellStyle name="Total 2 2 3" xfId="222" xr:uid="{00000000-0005-0000-0000-0000C9020000}"/>
    <cellStyle name="Total 2 2 3 2" xfId="241" xr:uid="{00000000-0005-0000-0000-0000CA020000}"/>
    <cellStyle name="Total 2 2 3 2 2" xfId="276" xr:uid="{00000000-0005-0000-0000-0000CB020000}"/>
    <cellStyle name="Total 2 2 3 2 2 2" xfId="390" xr:uid="{00000000-0005-0000-0000-0000CC020000}"/>
    <cellStyle name="Total 2 2 3 2 2 2 2" xfId="656" xr:uid="{00000000-0005-0000-0000-0000CD020000}"/>
    <cellStyle name="Total 2 2 3 2 2 2 3" xfId="561" xr:uid="{00000000-0005-0000-0000-0000CE020000}"/>
    <cellStyle name="Total 2 2 3 2 2 3" xfId="617" xr:uid="{00000000-0005-0000-0000-0000CF020000}"/>
    <cellStyle name="Total 2 2 3 2 2 4" xfId="611" xr:uid="{00000000-0005-0000-0000-0000D0020000}"/>
    <cellStyle name="Total 2 2 3 2 3" xfId="543" xr:uid="{00000000-0005-0000-0000-0000D1020000}"/>
    <cellStyle name="Total 2 2 3 2 4" xfId="635" xr:uid="{00000000-0005-0000-0000-0000D2020000}"/>
    <cellStyle name="Total 2 2 3 3" xfId="258" xr:uid="{00000000-0005-0000-0000-0000D3020000}"/>
    <cellStyle name="Total 2 2 3 3 2" xfId="372" xr:uid="{00000000-0005-0000-0000-0000D4020000}"/>
    <cellStyle name="Total 2 2 3 3 2 2" xfId="517" xr:uid="{00000000-0005-0000-0000-0000D5020000}"/>
    <cellStyle name="Total 2 2 3 3 2 3" xfId="661" xr:uid="{00000000-0005-0000-0000-0000D6020000}"/>
    <cellStyle name="Total 2 2 3 3 3" xfId="713" xr:uid="{00000000-0005-0000-0000-0000D7020000}"/>
    <cellStyle name="Total 2 2 3 3 4" xfId="755" xr:uid="{00000000-0005-0000-0000-0000D8020000}"/>
    <cellStyle name="Total 2 2 3 4" xfId="695" xr:uid="{00000000-0005-0000-0000-0000D9020000}"/>
    <cellStyle name="Total 2 2 3 5" xfId="743" xr:uid="{00000000-0005-0000-0000-0000DA020000}"/>
    <cellStyle name="Total 2 2 4" xfId="214" xr:uid="{00000000-0005-0000-0000-0000DB020000}"/>
    <cellStyle name="Total 2 2 4 2" xfId="257" xr:uid="{00000000-0005-0000-0000-0000DC020000}"/>
    <cellStyle name="Total 2 2 4 2 2" xfId="371" xr:uid="{00000000-0005-0000-0000-0000DD020000}"/>
    <cellStyle name="Total 2 2 4 2 2 2" xfId="557" xr:uid="{00000000-0005-0000-0000-0000DE020000}"/>
    <cellStyle name="Total 2 2 4 2 2 3" xfId="709" xr:uid="{00000000-0005-0000-0000-0000DF020000}"/>
    <cellStyle name="Total 2 2 4 2 3" xfId="526" xr:uid="{00000000-0005-0000-0000-0000E0020000}"/>
    <cellStyle name="Total 2 2 4 2 4" xfId="680" xr:uid="{00000000-0005-0000-0000-0000E1020000}"/>
    <cellStyle name="Total 2 2 4 3" xfId="601" xr:uid="{00000000-0005-0000-0000-0000E2020000}"/>
    <cellStyle name="Total 2 2 4 4" xfId="44" xr:uid="{00000000-0005-0000-0000-0000E3020000}"/>
    <cellStyle name="Total 2 2 5" xfId="255" xr:uid="{00000000-0005-0000-0000-0000E4020000}"/>
    <cellStyle name="Total 2 2 5 2" xfId="369" xr:uid="{00000000-0005-0000-0000-0000E5020000}"/>
    <cellStyle name="Total 2 2 5 2 2" xfId="660" xr:uid="{00000000-0005-0000-0000-0000E6020000}"/>
    <cellStyle name="Total 2 2 5 2 3" xfId="638" xr:uid="{00000000-0005-0000-0000-0000E7020000}"/>
    <cellStyle name="Total 2 2 5 3" xfId="597" xr:uid="{00000000-0005-0000-0000-0000E8020000}"/>
    <cellStyle name="Total 2 2 5 4" xfId="711" xr:uid="{00000000-0005-0000-0000-0000E9020000}"/>
    <cellStyle name="Total 2 2 6" xfId="532" xr:uid="{00000000-0005-0000-0000-0000EA020000}"/>
    <cellStyle name="Total 2 2 7" xfId="732" xr:uid="{00000000-0005-0000-0000-0000EB020000}"/>
    <cellStyle name="Total 2 3" xfId="179" xr:uid="{00000000-0005-0000-0000-0000EC020000}"/>
    <cellStyle name="Total 2 3 2" xfId="352" xr:uid="{00000000-0005-0000-0000-0000ED020000}"/>
    <cellStyle name="Total 2 3 2 2" xfId="519" xr:uid="{00000000-0005-0000-0000-0000EE020000}"/>
    <cellStyle name="Total 2 3 2 3" xfId="588" xr:uid="{00000000-0005-0000-0000-0000EF020000}"/>
    <cellStyle name="Total 2 3 3" xfId="602" xr:uid="{00000000-0005-0000-0000-0000F0020000}"/>
    <cellStyle name="Total 2 3 4" xfId="550" xr:uid="{00000000-0005-0000-0000-0000F1020000}"/>
    <cellStyle name="Total 3" xfId="328" xr:uid="{00000000-0005-0000-0000-0000F2020000}"/>
    <cellStyle name="Total 3 2" xfId="641" xr:uid="{00000000-0005-0000-0000-0000F3020000}"/>
    <cellStyle name="Total 3 3" xfId="622" xr:uid="{00000000-0005-0000-0000-0000F4020000}"/>
    <cellStyle name="Total 4" xfId="441" xr:uid="{00000000-0005-0000-0000-0000F5020000}"/>
    <cellStyle name="Total 4 2" xfId="731" xr:uid="{00000000-0005-0000-0000-0000F6020000}"/>
    <cellStyle name="Total 4 3" xfId="764" xr:uid="{00000000-0005-0000-0000-0000F7020000}"/>
    <cellStyle name="Total 5" xfId="59" xr:uid="{00000000-0005-0000-0000-0000F8020000}"/>
    <cellStyle name="Total 6" xfId="689" xr:uid="{00000000-0005-0000-0000-0000F9020000}"/>
    <cellStyle name="Total 7" xfId="738" xr:uid="{00000000-0005-0000-0000-0000FA020000}"/>
    <cellStyle name="Warning Text 2" xfId="77" xr:uid="{00000000-0005-0000-0000-0000FB020000}"/>
    <cellStyle name="Warning Text 2 2" xfId="180" xr:uid="{00000000-0005-0000-0000-0000FC020000}"/>
    <cellStyle name="Warning Text 3" xfId="329" xr:uid="{00000000-0005-0000-0000-0000FD020000}"/>
    <cellStyle name="Warning Text 4" xfId="442" xr:uid="{00000000-0005-0000-0000-0000FE020000}"/>
    <cellStyle name="Warning Text 5" xfId="60" xr:uid="{00000000-0005-0000-0000-0000FF02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26</xdr:row>
      <xdr:rowOff>0</xdr:rowOff>
    </xdr:from>
    <xdr:to>
      <xdr:col>2</xdr:col>
      <xdr:colOff>76200</xdr:colOff>
      <xdr:row>26</xdr:row>
      <xdr:rowOff>161925</xdr:rowOff>
    </xdr:to>
    <xdr:sp macro="" textlink="">
      <xdr:nvSpPr>
        <xdr:cNvPr id="3409" name="Text Box 16">
          <a:extLst>
            <a:ext uri="{FF2B5EF4-FFF2-40B4-BE49-F238E27FC236}">
              <a16:creationId xmlns:a16="http://schemas.microsoft.com/office/drawing/2014/main" id="{00000000-0008-0000-1200-0000510D0000}"/>
            </a:ext>
          </a:extLst>
        </xdr:cNvPr>
        <xdr:cNvSpPr txBox="1">
          <a:spLocks noChangeArrowheads="1"/>
        </xdr:cNvSpPr>
      </xdr:nvSpPr>
      <xdr:spPr bwMode="auto">
        <a:xfrm>
          <a:off x="4400550" y="4886325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76200</xdr:colOff>
      <xdr:row>26</xdr:row>
      <xdr:rowOff>209550</xdr:rowOff>
    </xdr:to>
    <xdr:sp macro="" textlink="">
      <xdr:nvSpPr>
        <xdr:cNvPr id="3410" name="Text Box 16">
          <a:extLst>
            <a:ext uri="{FF2B5EF4-FFF2-40B4-BE49-F238E27FC236}">
              <a16:creationId xmlns:a16="http://schemas.microsoft.com/office/drawing/2014/main" id="{00000000-0008-0000-1200-0000520D0000}"/>
            </a:ext>
          </a:extLst>
        </xdr:cNvPr>
        <xdr:cNvSpPr txBox="1">
          <a:spLocks noChangeArrowheads="1"/>
        </xdr:cNvSpPr>
      </xdr:nvSpPr>
      <xdr:spPr bwMode="auto">
        <a:xfrm>
          <a:off x="4400550" y="488632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2</xdr:col>
      <xdr:colOff>0</xdr:colOff>
      <xdr:row>26</xdr:row>
      <xdr:rowOff>0</xdr:rowOff>
    </xdr:from>
    <xdr:ext cx="76200" cy="209550"/>
    <xdr:sp macro="" textlink="">
      <xdr:nvSpPr>
        <xdr:cNvPr id="5" name="Text Box 16">
          <a:extLst>
            <a:ext uri="{FF2B5EF4-FFF2-40B4-BE49-F238E27FC236}">
              <a16:creationId xmlns:a16="http://schemas.microsoft.com/office/drawing/2014/main" id="{00000000-0008-0000-1200-000005000000}"/>
            </a:ext>
          </a:extLst>
        </xdr:cNvPr>
        <xdr:cNvSpPr txBox="1">
          <a:spLocks noChangeArrowheads="1"/>
        </xdr:cNvSpPr>
      </xdr:nvSpPr>
      <xdr:spPr bwMode="auto">
        <a:xfrm>
          <a:off x="10454887650" y="606742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nac016/My%20Documents/Audit/&#1575;&#1604;&#1581;&#1587;&#1575;&#1576;%20&#1575;&#1604;&#1582;&#1578;&#1575;&#1605;&#1610;%20&#1604;&#1604;&#1583;&#1608;&#1604;&#1577;/&#1580;&#1583;&#1608;&#1604;%20&#1575;&#1604;&#1605;&#1589;&#1585;&#1608;&#1601;&#1575;&#1578;%20&#1575;&#1604;&#1605;&#1578;&#1603;&#1585;&#1585;&#1577;%20&#1576;&#1593;&#1583;%20&#1573;&#1583;&#1582;&#1575;&#1604;%20&#1605;&#1589;&#1585;&#1608;&#1601;&#1575;&#1578;%20&#1575;&#1604;&#1583;&#1575;&#1582;&#1604;&#1610;&#1577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المصروفات  غير المسجلة"/>
      <sheetName val="تفصيل المصروفات (3)"/>
      <sheetName val="تفصيل المصروفات (4)"/>
    </sheetNames>
    <sheetDataSet>
      <sheetData sheetId="0" refreshError="1"/>
      <sheetData sheetId="1">
        <row r="3">
          <cell r="A3" t="str">
            <v>9- المصروفات المتكررة مصنفة حسب الأبواب والأقسام والبنود</v>
          </cell>
        </row>
        <row r="5">
          <cell r="A5" t="str">
            <v>التبويــب</v>
          </cell>
        </row>
        <row r="6">
          <cell r="A6" t="str">
            <v xml:space="preserve"> بند </v>
          </cell>
        </row>
      </sheetData>
      <sheetData sheetId="2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0.bin"/><Relationship Id="rId1" Type="http://schemas.openxmlformats.org/officeDocument/2006/relationships/hyperlink" Target="https://www.google.com.bh/url?q=http://www.sio.gov.bh/&amp;sa=U&amp;ei=_c6BU5-aAYWo0QWvpIH4Cg&amp;ved=0CB8QFjAA&amp;usg=AFQjCNG3tZdDOSRAwyjqgAtZAL0Ql2FcrQ" TargetMode="Externa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45"/>
  <dimension ref="A1:E37"/>
  <sheetViews>
    <sheetView tabSelected="1" showWhiteSpace="0" view="pageBreakPreview" zoomScaleNormal="75" zoomScaleSheetLayoutView="100" workbookViewId="0">
      <selection sqref="A1:E1"/>
    </sheetView>
  </sheetViews>
  <sheetFormatPr defaultRowHeight="15.75"/>
  <cols>
    <col min="1" max="1" width="32.7109375" style="3" customWidth="1"/>
    <col min="2" max="2" width="11.5703125" style="3" customWidth="1"/>
    <col min="3" max="3" width="18.85546875" style="4" customWidth="1"/>
    <col min="4" max="4" width="16.42578125" style="4" bestFit="1" customWidth="1"/>
    <col min="5" max="5" width="18.85546875" style="4" customWidth="1"/>
    <col min="6" max="6" width="9.140625" style="1"/>
    <col min="7" max="9" width="11" style="1" bestFit="1" customWidth="1"/>
    <col min="10" max="16384" width="9.140625" style="1"/>
  </cols>
  <sheetData>
    <row r="1" spans="1:5" ht="18" customHeight="1">
      <c r="A1" s="249" t="s">
        <v>81</v>
      </c>
      <c r="B1" s="249"/>
      <c r="C1" s="250"/>
      <c r="D1" s="250"/>
      <c r="E1" s="250"/>
    </row>
    <row r="2" spans="1:5" ht="18" customHeight="1">
      <c r="A2" s="249" t="s">
        <v>987</v>
      </c>
      <c r="B2" s="249"/>
      <c r="C2" s="250"/>
      <c r="D2" s="250"/>
      <c r="E2" s="250"/>
    </row>
    <row r="3" spans="1:5" ht="18" customHeight="1">
      <c r="A3" s="249" t="s">
        <v>1091</v>
      </c>
      <c r="B3" s="249"/>
      <c r="C3" s="249"/>
      <c r="D3" s="249"/>
      <c r="E3" s="249"/>
    </row>
    <row r="4" spans="1:5" ht="13.5" customHeight="1">
      <c r="A4" s="7"/>
      <c r="B4" s="7"/>
      <c r="C4" s="8"/>
      <c r="D4" s="8"/>
      <c r="E4" s="15" t="s">
        <v>59</v>
      </c>
    </row>
    <row r="5" spans="1:5" ht="28.5" customHeight="1">
      <c r="A5" s="100" t="s">
        <v>35</v>
      </c>
      <c r="B5" s="100" t="s">
        <v>92</v>
      </c>
      <c r="C5" s="100" t="s">
        <v>1090</v>
      </c>
      <c r="D5" s="100" t="s">
        <v>1089</v>
      </c>
      <c r="E5" s="100" t="s">
        <v>989</v>
      </c>
    </row>
    <row r="6" spans="1:5" s="2" customFormat="1" ht="21.75" customHeight="1">
      <c r="A6" s="6" t="s">
        <v>37</v>
      </c>
      <c r="B6" s="56"/>
      <c r="C6" s="56"/>
      <c r="D6" s="56"/>
      <c r="E6" s="56"/>
    </row>
    <row r="7" spans="1:5" s="2" customFormat="1" ht="21.75" customHeight="1">
      <c r="A7" s="5" t="s">
        <v>18</v>
      </c>
      <c r="B7" s="71" t="s">
        <v>739</v>
      </c>
      <c r="C7" s="72">
        <v>1757613000</v>
      </c>
      <c r="D7" s="221">
        <v>1436462053</v>
      </c>
      <c r="E7" s="72">
        <v>1594672391</v>
      </c>
    </row>
    <row r="8" spans="1:5" s="2" customFormat="1" ht="21.75" customHeight="1">
      <c r="A8" s="5" t="s">
        <v>19</v>
      </c>
      <c r="B8" s="71" t="s">
        <v>740</v>
      </c>
      <c r="C8" s="72">
        <v>195321218</v>
      </c>
      <c r="D8" s="221">
        <v>237568219</v>
      </c>
      <c r="E8" s="72">
        <v>224533723</v>
      </c>
    </row>
    <row r="9" spans="1:5" s="2" customFormat="1" ht="21.75" customHeight="1">
      <c r="A9" s="5" t="s">
        <v>20</v>
      </c>
      <c r="B9" s="71" t="s">
        <v>740</v>
      </c>
      <c r="C9" s="72">
        <v>70401212</v>
      </c>
      <c r="D9" s="221">
        <v>83868836</v>
      </c>
      <c r="E9" s="72">
        <v>74776392</v>
      </c>
    </row>
    <row r="10" spans="1:5" s="2" customFormat="1" ht="21.75" customHeight="1">
      <c r="A10" s="5" t="s">
        <v>41</v>
      </c>
      <c r="B10" s="71" t="s">
        <v>740</v>
      </c>
      <c r="C10" s="72">
        <v>93386210</v>
      </c>
      <c r="D10" s="221">
        <v>50362940</v>
      </c>
      <c r="E10" s="72">
        <v>83506829</v>
      </c>
    </row>
    <row r="11" spans="1:5" s="2" customFormat="1" ht="21.75" customHeight="1">
      <c r="A11" s="5" t="s">
        <v>21</v>
      </c>
      <c r="B11" s="71" t="s">
        <v>740</v>
      </c>
      <c r="C11" s="72">
        <v>28200000</v>
      </c>
      <c r="D11" s="221">
        <v>28356558</v>
      </c>
      <c r="E11" s="72">
        <v>28169590</v>
      </c>
    </row>
    <row r="12" spans="1:5" s="2" customFormat="1" ht="21.75" customHeight="1">
      <c r="A12" s="5" t="s">
        <v>22</v>
      </c>
      <c r="B12" s="71" t="s">
        <v>740</v>
      </c>
      <c r="C12" s="72">
        <v>398320</v>
      </c>
      <c r="D12" s="221">
        <v>613885</v>
      </c>
      <c r="E12" s="72">
        <v>564281</v>
      </c>
    </row>
    <row r="13" spans="1:5" s="2" customFormat="1" ht="21.75" customHeight="1">
      <c r="A13" s="5" t="s">
        <v>23</v>
      </c>
      <c r="B13" s="71" t="s">
        <v>740</v>
      </c>
      <c r="C13" s="72">
        <v>32214040</v>
      </c>
      <c r="D13" s="221">
        <v>60544962</v>
      </c>
      <c r="E13" s="72">
        <v>35933248</v>
      </c>
    </row>
    <row r="14" spans="1:5" s="2" customFormat="1" ht="21.75" customHeight="1">
      <c r="A14" s="111" t="s">
        <v>36</v>
      </c>
      <c r="B14" s="162" t="s">
        <v>741</v>
      </c>
      <c r="C14" s="163">
        <f>SUM(C7:C13)</f>
        <v>2177534000</v>
      </c>
      <c r="D14" s="163">
        <f>SUM(D7:D13)</f>
        <v>1897777453</v>
      </c>
      <c r="E14" s="163">
        <f>SUM(E7:E13)</f>
        <v>2042156454</v>
      </c>
    </row>
    <row r="15" spans="1:5" s="2" customFormat="1" ht="21.75" customHeight="1">
      <c r="A15" s="6" t="s">
        <v>31</v>
      </c>
      <c r="B15" s="101"/>
      <c r="C15" s="102"/>
      <c r="D15" s="102"/>
      <c r="E15" s="102"/>
    </row>
    <row r="16" spans="1:5" s="2" customFormat="1" ht="21.75" customHeight="1">
      <c r="A16" s="5" t="s">
        <v>24</v>
      </c>
      <c r="B16" s="103" t="s">
        <v>742</v>
      </c>
      <c r="C16" s="81">
        <v>1438476809</v>
      </c>
      <c r="D16" s="81">
        <v>1429143771</v>
      </c>
      <c r="E16" s="81">
        <v>1429500860</v>
      </c>
    </row>
    <row r="17" spans="1:5" s="2" customFormat="1" ht="21.75" customHeight="1">
      <c r="A17" s="5" t="s">
        <v>25</v>
      </c>
      <c r="B17" s="103" t="s">
        <v>742</v>
      </c>
      <c r="C17" s="81">
        <v>198397732</v>
      </c>
      <c r="D17" s="81">
        <v>217876956</v>
      </c>
      <c r="E17" s="81">
        <v>238420990</v>
      </c>
    </row>
    <row r="18" spans="1:5" s="2" customFormat="1" ht="21.75" customHeight="1">
      <c r="A18" s="5" t="s">
        <v>26</v>
      </c>
      <c r="B18" s="103" t="s">
        <v>742</v>
      </c>
      <c r="C18" s="81">
        <v>123847306</v>
      </c>
      <c r="D18" s="81">
        <v>133774676</v>
      </c>
      <c r="E18" s="81">
        <v>131180581</v>
      </c>
    </row>
    <row r="19" spans="1:5" s="2" customFormat="1" ht="21.75" customHeight="1">
      <c r="A19" s="5" t="s">
        <v>27</v>
      </c>
      <c r="B19" s="103" t="s">
        <v>742</v>
      </c>
      <c r="C19" s="81">
        <v>26445364</v>
      </c>
      <c r="D19" s="81">
        <v>29406230</v>
      </c>
      <c r="E19" s="81">
        <v>30313224</v>
      </c>
    </row>
    <row r="20" spans="1:5" s="2" customFormat="1" ht="21.75" customHeight="1">
      <c r="A20" s="5" t="s">
        <v>28</v>
      </c>
      <c r="B20" s="103" t="s">
        <v>742</v>
      </c>
      <c r="C20" s="81">
        <v>57587636</v>
      </c>
      <c r="D20" s="81">
        <v>66748918</v>
      </c>
      <c r="E20" s="81">
        <v>59986238</v>
      </c>
    </row>
    <row r="21" spans="1:5" s="2" customFormat="1" ht="21.75" customHeight="1">
      <c r="A21" s="5" t="s">
        <v>29</v>
      </c>
      <c r="B21" s="103" t="s">
        <v>742</v>
      </c>
      <c r="C21" s="81">
        <v>666394098</v>
      </c>
      <c r="D21" s="81">
        <v>611362748</v>
      </c>
      <c r="E21" s="81">
        <v>668488285</v>
      </c>
    </row>
    <row r="22" spans="1:5" s="2" customFormat="1" ht="21.75" customHeight="1">
      <c r="A22" s="5" t="s">
        <v>826</v>
      </c>
      <c r="B22" s="103" t="s">
        <v>742</v>
      </c>
      <c r="C22" s="81">
        <v>677401055</v>
      </c>
      <c r="D22" s="104">
        <v>633099754</v>
      </c>
      <c r="E22" s="81">
        <v>557846113</v>
      </c>
    </row>
    <row r="23" spans="1:5" s="2" customFormat="1" ht="21.75" customHeight="1">
      <c r="A23" s="111" t="s">
        <v>38</v>
      </c>
      <c r="B23" s="164" t="s">
        <v>743</v>
      </c>
      <c r="C23" s="163">
        <f>SUM(C16:C22)</f>
        <v>3188550000</v>
      </c>
      <c r="D23" s="163">
        <f>SUM(D16:D22)</f>
        <v>3121413053</v>
      </c>
      <c r="E23" s="163">
        <f>SUM(E16:E22)</f>
        <v>3115736291</v>
      </c>
    </row>
    <row r="24" spans="1:5" s="2" customFormat="1" ht="21.75" customHeight="1">
      <c r="A24" s="6" t="s">
        <v>30</v>
      </c>
      <c r="B24" s="103" t="s">
        <v>744</v>
      </c>
      <c r="C24" s="105">
        <v>553000000</v>
      </c>
      <c r="D24" s="105">
        <v>410882998</v>
      </c>
      <c r="E24" s="105">
        <v>443679113</v>
      </c>
    </row>
    <row r="25" spans="1:5" s="2" customFormat="1" ht="21.75" customHeight="1">
      <c r="A25" s="111" t="s">
        <v>39</v>
      </c>
      <c r="B25" s="165">
        <v>6</v>
      </c>
      <c r="C25" s="163">
        <f>C23+C24</f>
        <v>3741550000</v>
      </c>
      <c r="D25" s="163">
        <f>D23+D24</f>
        <v>3532296051</v>
      </c>
      <c r="E25" s="163">
        <f>E23+E24</f>
        <v>3559415404</v>
      </c>
    </row>
    <row r="26" spans="1:5" s="2" customFormat="1" ht="3.75" customHeight="1">
      <c r="A26" s="6"/>
      <c r="B26" s="106"/>
      <c r="C26" s="107"/>
      <c r="D26" s="107"/>
      <c r="E26" s="107"/>
    </row>
    <row r="27" spans="1:5" s="2" customFormat="1" ht="21.75" customHeight="1">
      <c r="A27" s="111" t="s">
        <v>745</v>
      </c>
      <c r="B27" s="166"/>
      <c r="C27" s="163">
        <f>C14-C25</f>
        <v>-1564016000</v>
      </c>
      <c r="D27" s="163">
        <f>D14-D25</f>
        <v>-1634518598</v>
      </c>
      <c r="E27" s="163">
        <f>E14-E25</f>
        <v>-1517258950</v>
      </c>
    </row>
    <row r="28" spans="1:5" s="2" customFormat="1" ht="3.75" customHeight="1">
      <c r="A28" s="34"/>
      <c r="B28" s="34"/>
      <c r="C28" s="35"/>
      <c r="D28" s="35"/>
      <c r="E28" s="35"/>
    </row>
    <row r="29" spans="1:5" s="2" customFormat="1" ht="6" customHeight="1">
      <c r="A29" s="17"/>
      <c r="B29" s="17"/>
      <c r="C29" s="18"/>
      <c r="D29" s="18"/>
      <c r="E29" s="18"/>
    </row>
    <row r="30" spans="1:5" s="2" customFormat="1" ht="21.75" customHeight="1">
      <c r="A30" s="251" t="s">
        <v>1022</v>
      </c>
      <c r="B30" s="251"/>
      <c r="C30" s="251"/>
      <c r="D30" s="251"/>
      <c r="E30" s="251"/>
    </row>
    <row r="31" spans="1:5" s="2" customFormat="1" ht="21.75" customHeight="1">
      <c r="A31" s="6"/>
      <c r="B31" s="6"/>
      <c r="C31" s="10"/>
      <c r="D31" s="149">
        <v>2016</v>
      </c>
      <c r="E31" s="149">
        <v>2015</v>
      </c>
    </row>
    <row r="32" spans="1:5" ht="21.75" customHeight="1">
      <c r="A32" s="5" t="s">
        <v>1021</v>
      </c>
      <c r="B32" s="71" t="s">
        <v>761</v>
      </c>
      <c r="C32" s="9"/>
      <c r="D32" s="223" t="s">
        <v>990</v>
      </c>
      <c r="E32" s="223" t="s">
        <v>990</v>
      </c>
    </row>
    <row r="33" spans="1:5" ht="21.75" customHeight="1">
      <c r="A33" s="5" t="s">
        <v>79</v>
      </c>
      <c r="B33" s="71" t="s">
        <v>762</v>
      </c>
      <c r="C33" s="9"/>
      <c r="D33" s="223">
        <v>77000000</v>
      </c>
      <c r="E33" s="223">
        <v>59000000</v>
      </c>
    </row>
    <row r="34" spans="1:5" ht="21" customHeight="1">
      <c r="A34" s="111" t="s">
        <v>43</v>
      </c>
      <c r="B34" s="167"/>
      <c r="C34" s="168"/>
      <c r="D34" s="163">
        <f>SUM(D32:D33)</f>
        <v>77000000</v>
      </c>
      <c r="E34" s="169">
        <f>SUM(E32:E33)</f>
        <v>59000000</v>
      </c>
    </row>
    <row r="35" spans="1:5" ht="15">
      <c r="A35" s="11"/>
      <c r="B35" s="11"/>
      <c r="C35" s="8"/>
      <c r="D35" s="8"/>
      <c r="E35" s="108"/>
    </row>
    <row r="36" spans="1:5">
      <c r="A36" s="12"/>
      <c r="B36" s="12"/>
      <c r="C36" s="16"/>
      <c r="D36" s="248" t="s">
        <v>42</v>
      </c>
      <c r="E36" s="248"/>
    </row>
    <row r="37" spans="1:5">
      <c r="D37" s="248" t="s">
        <v>746</v>
      </c>
      <c r="E37" s="248"/>
    </row>
  </sheetData>
  <mergeCells count="6">
    <mergeCell ref="D37:E37"/>
    <mergeCell ref="A1:E1"/>
    <mergeCell ref="D36:E36"/>
    <mergeCell ref="A2:E2"/>
    <mergeCell ref="A3:E3"/>
    <mergeCell ref="A30:E30"/>
  </mergeCells>
  <phoneticPr fontId="0" type="noConversion"/>
  <pageMargins left="0.23958333333333334" right="0.26" top="0.75" bottom="0.55000000000000004" header="0.25" footer="0.5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21"/>
  <sheetViews>
    <sheetView showWhiteSpace="0" view="pageBreakPreview" zoomScaleNormal="100" zoomScaleSheetLayoutView="100" workbookViewId="0">
      <selection sqref="A1:G1"/>
    </sheetView>
  </sheetViews>
  <sheetFormatPr defaultRowHeight="12.75"/>
  <cols>
    <col min="1" max="4" width="9.140625" style="13"/>
    <col min="5" max="5" width="24.5703125" style="13" customWidth="1"/>
    <col min="6" max="6" width="15.7109375" style="13" customWidth="1"/>
    <col min="7" max="7" width="21.5703125" style="13" customWidth="1"/>
    <col min="8" max="16384" width="9.140625" style="13"/>
  </cols>
  <sheetData>
    <row r="1" spans="1:7" ht="21.75" customHeight="1">
      <c r="A1" s="254" t="s">
        <v>12</v>
      </c>
      <c r="B1" s="255"/>
      <c r="C1" s="255"/>
      <c r="D1" s="255"/>
      <c r="E1" s="255"/>
      <c r="F1" s="255"/>
      <c r="G1" s="255"/>
    </row>
    <row r="2" spans="1:7" ht="13.5" customHeight="1">
      <c r="A2" s="115"/>
      <c r="B2" s="116"/>
      <c r="C2" s="116"/>
      <c r="D2" s="116"/>
      <c r="E2" s="116"/>
      <c r="F2" s="116"/>
      <c r="G2" s="54" t="s">
        <v>59</v>
      </c>
    </row>
    <row r="3" spans="1:7" ht="32.25" customHeight="1">
      <c r="A3" s="256" t="s">
        <v>35</v>
      </c>
      <c r="B3" s="256"/>
      <c r="C3" s="256"/>
      <c r="D3" s="256"/>
      <c r="E3" s="256"/>
      <c r="F3" s="185">
        <f>G3+1</f>
        <v>2016</v>
      </c>
      <c r="G3" s="185">
        <v>2015</v>
      </c>
    </row>
    <row r="4" spans="1:7" ht="18.75" customHeight="1">
      <c r="A4" s="111" t="s">
        <v>97</v>
      </c>
      <c r="B4" s="112"/>
      <c r="C4" s="112"/>
      <c r="D4" s="112"/>
      <c r="E4" s="112"/>
      <c r="F4" s="112"/>
      <c r="G4" s="112"/>
    </row>
    <row r="5" spans="1:7" ht="18.75" customHeight="1">
      <c r="A5" s="19" t="s">
        <v>94</v>
      </c>
      <c r="F5" s="170">
        <v>1771260183</v>
      </c>
      <c r="G5" s="171">
        <v>2175842253</v>
      </c>
    </row>
    <row r="6" spans="1:7" ht="18.75" customHeight="1">
      <c r="A6" s="19" t="s">
        <v>95</v>
      </c>
      <c r="F6" s="172">
        <v>-1492617008</v>
      </c>
      <c r="G6" s="173">
        <v>-1945117326</v>
      </c>
    </row>
    <row r="7" spans="1:7" ht="18.75" customHeight="1">
      <c r="A7" s="113" t="s">
        <v>96</v>
      </c>
      <c r="B7" s="114"/>
      <c r="C7" s="114"/>
      <c r="D7" s="114"/>
      <c r="E7" s="114"/>
      <c r="F7" s="174">
        <f>SUM(F5:F6)</f>
        <v>278643175</v>
      </c>
      <c r="G7" s="174">
        <f>SUM(G5:G6)</f>
        <v>230724927</v>
      </c>
    </row>
    <row r="8" spans="1:7" ht="18.75" customHeight="1">
      <c r="A8" s="19"/>
      <c r="F8" s="175"/>
      <c r="G8" s="175"/>
    </row>
    <row r="9" spans="1:7" ht="18.75" customHeight="1">
      <c r="A9" s="111" t="s">
        <v>98</v>
      </c>
      <c r="B9" s="112"/>
      <c r="C9" s="112"/>
      <c r="D9" s="112"/>
      <c r="E9" s="112"/>
      <c r="F9" s="176"/>
      <c r="G9" s="176"/>
    </row>
    <row r="10" spans="1:7" ht="18.75" customHeight="1">
      <c r="A10" s="19" t="s">
        <v>94</v>
      </c>
      <c r="F10" s="177">
        <v>821916124</v>
      </c>
      <c r="G10" s="178">
        <v>1066466713</v>
      </c>
    </row>
    <row r="11" spans="1:7" ht="18.75" customHeight="1">
      <c r="A11" s="19" t="s">
        <v>95</v>
      </c>
      <c r="F11" s="177">
        <v>-98245176</v>
      </c>
      <c r="G11" s="178">
        <v>-109061876</v>
      </c>
    </row>
    <row r="12" spans="1:7" ht="18.75" customHeight="1">
      <c r="A12" s="19" t="s">
        <v>413</v>
      </c>
      <c r="F12" s="179">
        <v>-14056467</v>
      </c>
      <c r="G12" s="180">
        <v>-17105245</v>
      </c>
    </row>
    <row r="13" spans="1:7" ht="18.75" customHeight="1">
      <c r="A13" s="113" t="s">
        <v>96</v>
      </c>
      <c r="B13" s="114"/>
      <c r="C13" s="114"/>
      <c r="D13" s="114"/>
      <c r="E13" s="114"/>
      <c r="F13" s="181">
        <f>SUM(F10:F12)</f>
        <v>709614481</v>
      </c>
      <c r="G13" s="181">
        <f>SUM(G10:G12)</f>
        <v>940299592</v>
      </c>
    </row>
    <row r="14" spans="1:7" ht="18.75" customHeight="1">
      <c r="A14" s="19"/>
      <c r="F14" s="182"/>
      <c r="G14" s="182"/>
    </row>
    <row r="15" spans="1:7" ht="18.75" customHeight="1">
      <c r="A15" s="111" t="s">
        <v>99</v>
      </c>
      <c r="B15" s="111"/>
      <c r="C15" s="111"/>
      <c r="D15" s="111"/>
      <c r="E15" s="111"/>
      <c r="F15" s="183">
        <v>443340791</v>
      </c>
      <c r="G15" s="183">
        <v>411785821</v>
      </c>
    </row>
    <row r="16" spans="1:7" ht="18.75" customHeight="1">
      <c r="A16" s="19"/>
      <c r="F16" s="184"/>
      <c r="G16" s="184"/>
    </row>
    <row r="17" spans="1:7" ht="18.75" customHeight="1">
      <c r="A17" s="111" t="s">
        <v>100</v>
      </c>
      <c r="B17" s="111"/>
      <c r="C17" s="111"/>
      <c r="D17" s="111"/>
      <c r="E17" s="111"/>
      <c r="F17" s="183">
        <v>4863606</v>
      </c>
      <c r="G17" s="183">
        <v>11862051</v>
      </c>
    </row>
    <row r="18" spans="1:7" ht="18.75" customHeight="1">
      <c r="A18" s="19"/>
      <c r="F18" s="184"/>
      <c r="G18" s="184"/>
    </row>
    <row r="19" spans="1:7" ht="18.75" customHeight="1">
      <c r="A19" s="257" t="s">
        <v>771</v>
      </c>
      <c r="B19" s="257"/>
      <c r="C19" s="257"/>
      <c r="D19" s="257"/>
      <c r="E19" s="257"/>
      <c r="F19" s="220">
        <v>0</v>
      </c>
      <c r="G19" s="220">
        <v>0</v>
      </c>
    </row>
    <row r="20" spans="1:7" ht="4.5" customHeight="1">
      <c r="A20" s="19"/>
      <c r="F20" s="182"/>
      <c r="G20" s="182"/>
    </row>
    <row r="21" spans="1:7" ht="18.75" customHeight="1">
      <c r="A21" s="252" t="s">
        <v>101</v>
      </c>
      <c r="B21" s="252"/>
      <c r="C21" s="252"/>
      <c r="D21" s="252"/>
      <c r="E21" s="253"/>
      <c r="F21" s="163">
        <f>F7+F13+F15+F17+F19</f>
        <v>1436462053</v>
      </c>
      <c r="G21" s="163">
        <f>G7+G13+G15+G17+G19</f>
        <v>1594672391</v>
      </c>
    </row>
  </sheetData>
  <mergeCells count="4">
    <mergeCell ref="A21:E21"/>
    <mergeCell ref="A1:G1"/>
    <mergeCell ref="A3:E3"/>
    <mergeCell ref="A19:E19"/>
  </mergeCells>
  <phoneticPr fontId="17" type="noConversion"/>
  <pageMargins left="0.28000000000000003" right="0.27" top="0.83333333333333337" bottom="1" header="0.25" footer="0.5"/>
  <pageSetup orientation="portrait" horizontalDpi="300" verticalDpi="300" r:id="rId1"/>
  <headerFooter>
    <oddHeader xml:space="preserve">&amp;R&amp;"Times New Roman,Regular"Kingdom of Bahrain
Consolidated Final Account
For The Year Ended 31 December 2016
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O108"/>
  <sheetViews>
    <sheetView view="pageBreakPreview" topLeftCell="A25" zoomScaleNormal="90" zoomScaleSheetLayoutView="100" zoomScalePageLayoutView="98" workbookViewId="0">
      <selection activeCell="A53" sqref="A53"/>
    </sheetView>
  </sheetViews>
  <sheetFormatPr defaultRowHeight="17.25" customHeight="1"/>
  <cols>
    <col min="1" max="1" width="45.42578125" style="41" customWidth="1"/>
    <col min="2" max="3" width="15" style="41" bestFit="1" customWidth="1"/>
    <col min="4" max="4" width="7.85546875" style="43" bestFit="1" customWidth="1"/>
    <col min="5" max="5" width="17.42578125" style="41" customWidth="1"/>
    <col min="6" max="6" width="15.140625" style="41" customWidth="1"/>
    <col min="7" max="7" width="9" style="43" customWidth="1"/>
    <col min="8" max="8" width="17.28515625" style="41" customWidth="1"/>
    <col min="9" max="9" width="16.85546875" style="41" customWidth="1"/>
    <col min="10" max="10" width="8.85546875" style="43" customWidth="1"/>
    <col min="11" max="11" width="11.140625" style="41" customWidth="1"/>
    <col min="12" max="12" width="4.7109375" style="41" bestFit="1" customWidth="1"/>
    <col min="13" max="16384" width="9.140625" style="41"/>
  </cols>
  <sheetData>
    <row r="1" spans="1:10" s="42" customFormat="1" ht="26.25" customHeight="1">
      <c r="A1" s="258" t="s">
        <v>11</v>
      </c>
      <c r="B1" s="259"/>
      <c r="C1" s="259"/>
      <c r="D1" s="259"/>
      <c r="E1" s="259"/>
      <c r="F1" s="259"/>
      <c r="G1" s="259"/>
      <c r="H1" s="259"/>
      <c r="I1" s="259"/>
      <c r="J1" s="41"/>
    </row>
    <row r="2" spans="1:10" ht="16.5" customHeight="1">
      <c r="J2" s="54" t="s">
        <v>59</v>
      </c>
    </row>
    <row r="3" spans="1:10" ht="15" customHeight="1">
      <c r="A3" s="264" t="s">
        <v>93</v>
      </c>
      <c r="B3" s="260" t="s">
        <v>60</v>
      </c>
      <c r="C3" s="261"/>
      <c r="D3" s="262"/>
      <c r="E3" s="261" t="s">
        <v>40</v>
      </c>
      <c r="F3" s="261"/>
      <c r="G3" s="263"/>
      <c r="H3" s="261" t="s">
        <v>83</v>
      </c>
      <c r="I3" s="261"/>
      <c r="J3" s="263"/>
    </row>
    <row r="4" spans="1:10" s="44" customFormat="1" ht="28.5" customHeight="1">
      <c r="A4" s="264"/>
      <c r="B4" s="73" t="s">
        <v>58</v>
      </c>
      <c r="C4" s="73" t="s">
        <v>33</v>
      </c>
      <c r="D4" s="74" t="s">
        <v>91</v>
      </c>
      <c r="E4" s="73" t="s">
        <v>58</v>
      </c>
      <c r="F4" s="73" t="s">
        <v>33</v>
      </c>
      <c r="G4" s="74" t="s">
        <v>82</v>
      </c>
      <c r="H4" s="73" t="s">
        <v>58</v>
      </c>
      <c r="I4" s="73" t="s">
        <v>33</v>
      </c>
      <c r="J4" s="74" t="s">
        <v>82</v>
      </c>
    </row>
    <row r="5" spans="1:10" s="45" customFormat="1" ht="15">
      <c r="A5" s="125" t="s">
        <v>1026</v>
      </c>
      <c r="B5" s="124" t="s">
        <v>200</v>
      </c>
      <c r="C5" s="124" t="s">
        <v>200</v>
      </c>
      <c r="D5" s="124" t="s">
        <v>200</v>
      </c>
      <c r="E5" s="224">
        <v>19222654</v>
      </c>
      <c r="F5" s="224">
        <v>19342000</v>
      </c>
      <c r="G5" s="224">
        <v>99.38</v>
      </c>
      <c r="H5" s="124" t="s">
        <v>200</v>
      </c>
      <c r="I5" s="124" t="s">
        <v>200</v>
      </c>
      <c r="J5" s="124" t="s">
        <v>200</v>
      </c>
    </row>
    <row r="6" spans="1:10" s="45" customFormat="1" ht="15">
      <c r="A6" s="125" t="s">
        <v>1215</v>
      </c>
      <c r="B6" s="124" t="s">
        <v>200</v>
      </c>
      <c r="C6" s="124" t="s">
        <v>200</v>
      </c>
      <c r="D6" s="124" t="s">
        <v>200</v>
      </c>
      <c r="E6" s="224">
        <v>521881353</v>
      </c>
      <c r="F6" s="224">
        <v>494450000</v>
      </c>
      <c r="G6" s="224">
        <v>105.55000000000001</v>
      </c>
      <c r="H6" s="124" t="s">
        <v>200</v>
      </c>
      <c r="I6" s="124" t="s">
        <v>200</v>
      </c>
      <c r="J6" s="124" t="s">
        <v>200</v>
      </c>
    </row>
    <row r="7" spans="1:10" s="45" customFormat="1" ht="15">
      <c r="A7" s="125" t="s">
        <v>47</v>
      </c>
      <c r="B7" s="224">
        <v>50947296</v>
      </c>
      <c r="C7" s="224">
        <v>40700000</v>
      </c>
      <c r="D7" s="245">
        <v>125.18</v>
      </c>
      <c r="E7" s="224">
        <v>357208195</v>
      </c>
      <c r="F7" s="224">
        <v>355500000</v>
      </c>
      <c r="G7" s="224">
        <v>100.47999999999999</v>
      </c>
      <c r="H7" s="224">
        <v>21997018</v>
      </c>
      <c r="I7" s="224">
        <v>22000000</v>
      </c>
      <c r="J7" s="245">
        <v>99.99</v>
      </c>
    </row>
    <row r="8" spans="1:10" s="45" customFormat="1" ht="15">
      <c r="A8" s="125" t="s">
        <v>48</v>
      </c>
      <c r="B8" s="124" t="s">
        <v>200</v>
      </c>
      <c r="C8" s="124" t="s">
        <v>200</v>
      </c>
      <c r="D8" s="124" t="s">
        <v>200</v>
      </c>
      <c r="E8" s="224">
        <v>34842000</v>
      </c>
      <c r="F8" s="224">
        <v>34842000</v>
      </c>
      <c r="G8" s="224">
        <v>100</v>
      </c>
      <c r="H8" s="124" t="s">
        <v>200</v>
      </c>
      <c r="I8" s="124" t="s">
        <v>200</v>
      </c>
      <c r="J8" s="124" t="s">
        <v>200</v>
      </c>
    </row>
    <row r="9" spans="1:10" s="45" customFormat="1" ht="15">
      <c r="A9" s="125" t="s">
        <v>197</v>
      </c>
      <c r="B9" s="224">
        <v>3546</v>
      </c>
      <c r="C9" s="224">
        <v>5000</v>
      </c>
      <c r="D9" s="245">
        <v>70.91</v>
      </c>
      <c r="E9" s="224">
        <v>2530529</v>
      </c>
      <c r="F9" s="224">
        <v>2530529</v>
      </c>
      <c r="G9" s="224">
        <v>100</v>
      </c>
      <c r="H9" s="124" t="s">
        <v>200</v>
      </c>
      <c r="I9" s="124" t="s">
        <v>200</v>
      </c>
      <c r="J9" s="124" t="s">
        <v>200</v>
      </c>
    </row>
    <row r="10" spans="1:10" s="45" customFormat="1" ht="15">
      <c r="A10" s="125" t="s">
        <v>49</v>
      </c>
      <c r="B10" s="224">
        <v>1603334</v>
      </c>
      <c r="C10" s="224">
        <v>2055000</v>
      </c>
      <c r="D10" s="245">
        <v>78.02</v>
      </c>
      <c r="E10" s="224">
        <v>30567635</v>
      </c>
      <c r="F10" s="224">
        <v>30569641</v>
      </c>
      <c r="G10" s="224">
        <v>99.99</v>
      </c>
      <c r="H10" s="224">
        <v>5671647</v>
      </c>
      <c r="I10" s="224">
        <v>7055405</v>
      </c>
      <c r="J10" s="245">
        <v>80.39</v>
      </c>
    </row>
    <row r="11" spans="1:10" s="45" customFormat="1" ht="15">
      <c r="A11" s="125" t="s">
        <v>1023</v>
      </c>
      <c r="B11" s="224">
        <v>15126414</v>
      </c>
      <c r="C11" s="224">
        <v>10846000</v>
      </c>
      <c r="D11" s="245">
        <v>139.47</v>
      </c>
      <c r="E11" s="224">
        <v>12169486</v>
      </c>
      <c r="F11" s="224">
        <v>11067765</v>
      </c>
      <c r="G11" s="224">
        <v>109.94999999999999</v>
      </c>
      <c r="H11" s="224">
        <v>401395</v>
      </c>
      <c r="I11" s="224">
        <v>1565500</v>
      </c>
      <c r="J11" s="245">
        <v>25.64</v>
      </c>
    </row>
    <row r="12" spans="1:10" s="45" customFormat="1" ht="15">
      <c r="A12" s="125" t="s">
        <v>50</v>
      </c>
      <c r="B12" s="224">
        <v>843390</v>
      </c>
      <c r="C12" s="224">
        <v>900000</v>
      </c>
      <c r="D12" s="245">
        <v>93.710000000000008</v>
      </c>
      <c r="E12" s="224">
        <v>334558748</v>
      </c>
      <c r="F12" s="224">
        <v>327143231</v>
      </c>
      <c r="G12" s="224">
        <v>102.27</v>
      </c>
      <c r="H12" s="224">
        <v>5271730</v>
      </c>
      <c r="I12" s="224">
        <v>10380801</v>
      </c>
      <c r="J12" s="245">
        <v>50.78</v>
      </c>
    </row>
    <row r="13" spans="1:10" s="45" customFormat="1" ht="15">
      <c r="A13" s="125" t="s">
        <v>51</v>
      </c>
      <c r="B13" s="224">
        <v>43249123</v>
      </c>
      <c r="C13" s="224">
        <v>33570000</v>
      </c>
      <c r="D13" s="245">
        <v>128.83000000000001</v>
      </c>
      <c r="E13" s="224">
        <v>261116093</v>
      </c>
      <c r="F13" s="224">
        <v>262354534</v>
      </c>
      <c r="G13" s="224">
        <v>99.53</v>
      </c>
      <c r="H13" s="224">
        <v>10487893</v>
      </c>
      <c r="I13" s="224">
        <v>10487893</v>
      </c>
      <c r="J13" s="245">
        <v>100</v>
      </c>
    </row>
    <row r="14" spans="1:10" s="45" customFormat="1" ht="15">
      <c r="A14" s="125" t="s">
        <v>1030</v>
      </c>
      <c r="B14" s="224">
        <v>3321518</v>
      </c>
      <c r="C14" s="224">
        <v>335000</v>
      </c>
      <c r="D14" s="245">
        <v>991</v>
      </c>
      <c r="E14" s="224">
        <v>10756348</v>
      </c>
      <c r="F14" s="224">
        <v>11974408</v>
      </c>
      <c r="G14" s="224">
        <v>89.83</v>
      </c>
      <c r="H14" s="224">
        <v>11601891</v>
      </c>
      <c r="I14" s="224">
        <v>17678608</v>
      </c>
      <c r="J14" s="245">
        <v>65.63</v>
      </c>
    </row>
    <row r="15" spans="1:10" s="45" customFormat="1" ht="15">
      <c r="A15" s="125" t="s">
        <v>1068</v>
      </c>
      <c r="B15" s="224">
        <v>10411</v>
      </c>
      <c r="C15" s="224">
        <v>74000</v>
      </c>
      <c r="D15" s="245">
        <v>14.069999999999999</v>
      </c>
      <c r="E15" s="224">
        <v>6034407</v>
      </c>
      <c r="F15" s="224">
        <v>6034399</v>
      </c>
      <c r="G15" s="224">
        <v>100</v>
      </c>
      <c r="H15" s="224">
        <v>95560</v>
      </c>
      <c r="I15" s="224">
        <v>193666</v>
      </c>
      <c r="J15" s="245">
        <v>49.34</v>
      </c>
    </row>
    <row r="16" spans="1:10" s="45" customFormat="1" ht="15">
      <c r="A16" s="125" t="s">
        <v>1216</v>
      </c>
      <c r="B16" s="224">
        <v>51280</v>
      </c>
      <c r="C16" s="224">
        <v>17000</v>
      </c>
      <c r="D16" s="245">
        <v>301.64</v>
      </c>
      <c r="E16" s="224">
        <v>12183012</v>
      </c>
      <c r="F16" s="224">
        <v>12369000</v>
      </c>
      <c r="G16" s="224">
        <v>98</v>
      </c>
      <c r="H16" s="224">
        <v>5298704</v>
      </c>
      <c r="I16" s="224">
        <v>5298704</v>
      </c>
      <c r="J16" s="245">
        <v>100</v>
      </c>
    </row>
    <row r="17" spans="1:249" s="45" customFormat="1" ht="15">
      <c r="A17" s="125" t="s">
        <v>1024</v>
      </c>
      <c r="B17" s="124" t="s">
        <v>200</v>
      </c>
      <c r="C17" s="124" t="s">
        <v>200</v>
      </c>
      <c r="D17" s="124" t="s">
        <v>200</v>
      </c>
      <c r="E17" s="224">
        <v>1831514</v>
      </c>
      <c r="F17" s="224">
        <v>1876000</v>
      </c>
      <c r="G17" s="224">
        <v>97.63</v>
      </c>
      <c r="H17" s="224">
        <v>21478</v>
      </c>
      <c r="I17" s="224">
        <v>35408</v>
      </c>
      <c r="J17" s="245">
        <v>60.660000000000004</v>
      </c>
    </row>
    <row r="18" spans="1:249" s="45" customFormat="1" ht="15">
      <c r="A18" s="225" t="s">
        <v>1025</v>
      </c>
      <c r="B18" s="224">
        <v>3530</v>
      </c>
      <c r="C18" s="224">
        <v>5000</v>
      </c>
      <c r="D18" s="224">
        <v>70.599999999999994</v>
      </c>
      <c r="E18" s="224">
        <v>10691887</v>
      </c>
      <c r="F18" s="224">
        <v>11605403</v>
      </c>
      <c r="G18" s="224">
        <v>92.13</v>
      </c>
      <c r="H18" s="224">
        <v>800656</v>
      </c>
      <c r="I18" s="224">
        <v>1348397</v>
      </c>
      <c r="J18" s="245">
        <v>59.38</v>
      </c>
    </row>
    <row r="19" spans="1:249" s="45" customFormat="1" ht="15">
      <c r="A19" s="125" t="s">
        <v>1016</v>
      </c>
      <c r="B19" s="124" t="s">
        <v>200</v>
      </c>
      <c r="C19" s="124" t="s">
        <v>200</v>
      </c>
      <c r="D19" s="124" t="s">
        <v>200</v>
      </c>
      <c r="E19" s="224">
        <v>547707</v>
      </c>
      <c r="F19" s="224">
        <v>547707</v>
      </c>
      <c r="G19" s="224">
        <v>100</v>
      </c>
      <c r="H19" s="124" t="s">
        <v>200</v>
      </c>
      <c r="I19" s="124" t="s">
        <v>200</v>
      </c>
      <c r="J19" s="124" t="s">
        <v>200</v>
      </c>
    </row>
    <row r="20" spans="1:249" s="45" customFormat="1" ht="15">
      <c r="A20" s="125" t="s">
        <v>1017</v>
      </c>
      <c r="B20" s="224">
        <v>21332657</v>
      </c>
      <c r="C20" s="224">
        <v>20062000</v>
      </c>
      <c r="D20" s="224">
        <v>106.32999999999998</v>
      </c>
      <c r="E20" s="224">
        <v>11611015</v>
      </c>
      <c r="F20" s="224">
        <v>12835000</v>
      </c>
      <c r="G20" s="224">
        <v>90.46</v>
      </c>
      <c r="H20" s="224">
        <v>4603811</v>
      </c>
      <c r="I20" s="224">
        <v>4810000</v>
      </c>
      <c r="J20" s="245">
        <v>95.71</v>
      </c>
    </row>
    <row r="21" spans="1:249" s="48" customFormat="1" ht="15">
      <c r="A21" s="125" t="s">
        <v>198</v>
      </c>
      <c r="B21" s="224">
        <v>73874</v>
      </c>
      <c r="C21" s="224">
        <v>35000</v>
      </c>
      <c r="D21" s="224">
        <v>211.07</v>
      </c>
      <c r="E21" s="224">
        <v>5113630</v>
      </c>
      <c r="F21" s="224">
        <v>5113630</v>
      </c>
      <c r="G21" s="224">
        <v>100</v>
      </c>
      <c r="H21" s="224">
        <v>143004455</v>
      </c>
      <c r="I21" s="224">
        <v>157738569</v>
      </c>
      <c r="J21" s="245">
        <v>90.66</v>
      </c>
      <c r="K21" s="33"/>
      <c r="L21" s="45"/>
      <c r="M21" s="45"/>
      <c r="N21" s="47"/>
      <c r="O21" s="33"/>
      <c r="P21" s="45"/>
      <c r="Q21" s="45"/>
      <c r="R21" s="47"/>
      <c r="S21" s="46"/>
      <c r="T21" s="45"/>
      <c r="U21" s="45"/>
      <c r="V21" s="47"/>
      <c r="W21" s="33"/>
      <c r="X21" s="45"/>
      <c r="Y21" s="45"/>
      <c r="Z21" s="47"/>
      <c r="AA21" s="33"/>
      <c r="AB21" s="45"/>
      <c r="AC21" s="45"/>
      <c r="AD21" s="47"/>
      <c r="AE21" s="46"/>
      <c r="AF21" s="45"/>
      <c r="AG21" s="45"/>
      <c r="AH21" s="47"/>
      <c r="AI21" s="33"/>
      <c r="AJ21" s="45"/>
      <c r="AK21" s="45"/>
      <c r="AL21" s="47"/>
      <c r="AM21" s="33"/>
      <c r="AN21" s="45"/>
      <c r="AO21" s="45"/>
      <c r="AP21" s="47"/>
      <c r="AQ21" s="46"/>
      <c r="AR21" s="45"/>
      <c r="AS21" s="45"/>
      <c r="AT21" s="47"/>
      <c r="AU21" s="33"/>
      <c r="AV21" s="45"/>
      <c r="AW21" s="45"/>
      <c r="AX21" s="47"/>
      <c r="AY21" s="33"/>
      <c r="AZ21" s="45"/>
      <c r="BA21" s="45"/>
      <c r="BB21" s="47"/>
      <c r="BC21" s="46"/>
      <c r="BD21" s="45"/>
      <c r="BE21" s="45"/>
      <c r="BF21" s="47"/>
      <c r="BG21" s="33"/>
      <c r="BH21" s="45"/>
      <c r="BI21" s="45"/>
      <c r="BJ21" s="47"/>
      <c r="BK21" s="33"/>
      <c r="BL21" s="45"/>
      <c r="BM21" s="45"/>
      <c r="BN21" s="47"/>
      <c r="BO21" s="46"/>
      <c r="BP21" s="45"/>
      <c r="BQ21" s="45"/>
      <c r="BR21" s="47"/>
      <c r="BS21" s="33"/>
      <c r="BT21" s="45"/>
      <c r="BU21" s="45"/>
      <c r="BV21" s="47"/>
      <c r="BW21" s="33"/>
      <c r="BX21" s="45"/>
      <c r="BY21" s="45"/>
      <c r="BZ21" s="47"/>
      <c r="CA21" s="46"/>
      <c r="CB21" s="45"/>
      <c r="CC21" s="45"/>
      <c r="CD21" s="47"/>
      <c r="CE21" s="33"/>
      <c r="CF21" s="45"/>
      <c r="CG21" s="45"/>
      <c r="CH21" s="47"/>
      <c r="CI21" s="33"/>
      <c r="CJ21" s="45"/>
      <c r="CK21" s="45"/>
      <c r="CL21" s="47"/>
      <c r="CM21" s="46"/>
      <c r="CN21" s="45"/>
      <c r="CO21" s="45"/>
      <c r="CP21" s="47"/>
      <c r="CQ21" s="33"/>
      <c r="CR21" s="45"/>
      <c r="CS21" s="45"/>
      <c r="CT21" s="47"/>
      <c r="CU21" s="33"/>
      <c r="CV21" s="45"/>
      <c r="CW21" s="45"/>
      <c r="CX21" s="47"/>
      <c r="CY21" s="46"/>
      <c r="CZ21" s="45"/>
      <c r="DA21" s="45"/>
      <c r="DB21" s="47"/>
      <c r="DC21" s="33"/>
      <c r="DD21" s="45"/>
      <c r="DE21" s="45"/>
      <c r="DF21" s="47"/>
      <c r="DG21" s="33"/>
      <c r="DH21" s="45"/>
      <c r="DI21" s="45"/>
      <c r="DJ21" s="47"/>
      <c r="DK21" s="46"/>
      <c r="DL21" s="45"/>
      <c r="DM21" s="45"/>
      <c r="DN21" s="47"/>
      <c r="DO21" s="33"/>
      <c r="DP21" s="45"/>
      <c r="DQ21" s="45"/>
      <c r="DR21" s="47"/>
      <c r="DS21" s="33"/>
      <c r="DT21" s="45"/>
      <c r="DU21" s="45"/>
      <c r="DV21" s="47"/>
      <c r="DW21" s="46"/>
      <c r="DX21" s="45"/>
      <c r="DY21" s="45"/>
      <c r="DZ21" s="47"/>
      <c r="EA21" s="33"/>
      <c r="EB21" s="45"/>
      <c r="EC21" s="45"/>
      <c r="ED21" s="47"/>
      <c r="EE21" s="33"/>
      <c r="EF21" s="45"/>
      <c r="EG21" s="45"/>
      <c r="EH21" s="47"/>
      <c r="EI21" s="46"/>
      <c r="EJ21" s="45"/>
      <c r="EK21" s="45"/>
      <c r="EL21" s="47"/>
      <c r="EM21" s="33"/>
      <c r="EN21" s="45"/>
      <c r="EO21" s="45"/>
      <c r="EP21" s="47"/>
      <c r="EQ21" s="33"/>
      <c r="ER21" s="45"/>
      <c r="ES21" s="45"/>
      <c r="ET21" s="47"/>
      <c r="EU21" s="46"/>
      <c r="EV21" s="45"/>
      <c r="EW21" s="45"/>
      <c r="EX21" s="47"/>
      <c r="EY21" s="33"/>
      <c r="EZ21" s="45"/>
      <c r="FA21" s="45"/>
      <c r="FB21" s="47"/>
      <c r="FC21" s="33"/>
      <c r="FD21" s="45"/>
      <c r="FE21" s="45"/>
      <c r="FF21" s="47"/>
      <c r="FG21" s="46"/>
      <c r="FH21" s="45"/>
      <c r="FI21" s="45"/>
      <c r="FJ21" s="47"/>
      <c r="FK21" s="33"/>
      <c r="FL21" s="45"/>
      <c r="FM21" s="45"/>
      <c r="FN21" s="47"/>
      <c r="FO21" s="33"/>
      <c r="FP21" s="45"/>
      <c r="FQ21" s="45"/>
      <c r="FR21" s="47"/>
      <c r="FS21" s="46"/>
      <c r="FT21" s="45"/>
      <c r="FU21" s="45"/>
      <c r="FV21" s="47"/>
      <c r="FW21" s="33"/>
      <c r="FX21" s="45"/>
      <c r="FY21" s="45"/>
      <c r="FZ21" s="47"/>
      <c r="GA21" s="33"/>
      <c r="GB21" s="45"/>
      <c r="GC21" s="45"/>
      <c r="GD21" s="47"/>
      <c r="GE21" s="46"/>
      <c r="GF21" s="45"/>
      <c r="GG21" s="45"/>
      <c r="GH21" s="47"/>
      <c r="GI21" s="33"/>
      <c r="GJ21" s="45"/>
      <c r="GK21" s="45"/>
      <c r="GL21" s="47"/>
      <c r="GM21" s="33"/>
      <c r="GN21" s="45"/>
      <c r="GO21" s="45"/>
      <c r="GP21" s="47"/>
      <c r="GQ21" s="46"/>
      <c r="GR21" s="45"/>
      <c r="GS21" s="45"/>
      <c r="GT21" s="47"/>
      <c r="GU21" s="33"/>
      <c r="GV21" s="45"/>
      <c r="GW21" s="45"/>
      <c r="GX21" s="47"/>
      <c r="GY21" s="33"/>
      <c r="GZ21" s="45"/>
      <c r="HA21" s="45"/>
      <c r="HB21" s="47"/>
      <c r="HC21" s="46"/>
      <c r="HD21" s="45"/>
      <c r="HE21" s="45"/>
      <c r="HF21" s="47"/>
      <c r="HG21" s="33"/>
      <c r="HH21" s="45"/>
      <c r="HI21" s="45"/>
      <c r="HJ21" s="47"/>
      <c r="HK21" s="33"/>
      <c r="HL21" s="45"/>
      <c r="HM21" s="45"/>
      <c r="HN21" s="47"/>
      <c r="HO21" s="46"/>
      <c r="HP21" s="45"/>
      <c r="HQ21" s="45"/>
      <c r="HR21" s="47"/>
      <c r="HS21" s="33"/>
      <c r="HT21" s="45"/>
      <c r="HU21" s="45"/>
      <c r="HV21" s="47"/>
      <c r="HW21" s="33"/>
      <c r="HX21" s="45"/>
      <c r="HY21" s="45"/>
      <c r="HZ21" s="47"/>
      <c r="IA21" s="46"/>
      <c r="IB21" s="45"/>
      <c r="IC21" s="45"/>
      <c r="ID21" s="47"/>
      <c r="IE21" s="33"/>
      <c r="IF21" s="45"/>
      <c r="IG21" s="45"/>
      <c r="IH21" s="47"/>
      <c r="II21" s="33"/>
      <c r="IJ21" s="45"/>
      <c r="IK21" s="45"/>
      <c r="IL21" s="47"/>
      <c r="IM21" s="46"/>
      <c r="IN21" s="45"/>
      <c r="IO21" s="45"/>
    </row>
    <row r="22" spans="1:249" s="45" customFormat="1" ht="15">
      <c r="A22" s="125" t="s">
        <v>836</v>
      </c>
      <c r="B22" s="124" t="s">
        <v>200</v>
      </c>
      <c r="C22" s="124" t="s">
        <v>200</v>
      </c>
      <c r="D22" s="124" t="s">
        <v>200</v>
      </c>
      <c r="E22" s="224">
        <v>1429831</v>
      </c>
      <c r="F22" s="224">
        <v>1804000</v>
      </c>
      <c r="G22" s="224">
        <v>79.259999999999991</v>
      </c>
      <c r="H22" s="224">
        <v>3000000</v>
      </c>
      <c r="I22" s="224">
        <v>3000000</v>
      </c>
      <c r="J22" s="245">
        <v>100</v>
      </c>
    </row>
    <row r="23" spans="1:249" s="45" customFormat="1" ht="15">
      <c r="A23" s="52" t="s">
        <v>1027</v>
      </c>
      <c r="B23" s="124" t="s">
        <v>200</v>
      </c>
      <c r="C23" s="124" t="s">
        <v>200</v>
      </c>
      <c r="D23" s="124" t="s">
        <v>200</v>
      </c>
      <c r="E23" s="224">
        <v>3254329</v>
      </c>
      <c r="F23" s="224">
        <v>3644363</v>
      </c>
      <c r="G23" s="224">
        <v>89.29758094898888</v>
      </c>
      <c r="H23" s="224">
        <v>60000</v>
      </c>
      <c r="I23" s="224">
        <v>60000</v>
      </c>
      <c r="J23" s="245">
        <v>100</v>
      </c>
    </row>
    <row r="24" spans="1:249" s="48" customFormat="1" ht="15">
      <c r="A24" s="225" t="s">
        <v>1028</v>
      </c>
      <c r="B24" s="124" t="s">
        <v>200</v>
      </c>
      <c r="C24" s="124" t="s">
        <v>200</v>
      </c>
      <c r="D24" s="124" t="s">
        <v>200</v>
      </c>
      <c r="E24" s="224">
        <v>493996</v>
      </c>
      <c r="F24" s="224">
        <v>601710</v>
      </c>
      <c r="G24" s="224">
        <v>82.09868541323894</v>
      </c>
      <c r="H24" s="124" t="s">
        <v>200</v>
      </c>
      <c r="I24" s="124" t="s">
        <v>200</v>
      </c>
      <c r="J24" s="124" t="s">
        <v>200</v>
      </c>
      <c r="K24" s="33"/>
      <c r="L24" s="45"/>
      <c r="M24" s="45"/>
      <c r="N24" s="47"/>
      <c r="O24" s="33"/>
      <c r="P24" s="45"/>
      <c r="Q24" s="45"/>
      <c r="R24" s="47"/>
      <c r="S24" s="46"/>
      <c r="T24" s="45"/>
      <c r="U24" s="45"/>
      <c r="V24" s="47"/>
      <c r="W24" s="33"/>
      <c r="X24" s="45"/>
      <c r="Y24" s="45"/>
      <c r="Z24" s="47"/>
      <c r="AA24" s="33"/>
      <c r="AB24" s="45"/>
      <c r="AC24" s="45"/>
      <c r="AD24" s="47"/>
      <c r="AE24" s="46"/>
      <c r="AF24" s="45"/>
      <c r="AG24" s="45"/>
      <c r="AH24" s="47"/>
      <c r="AI24" s="33"/>
      <c r="AJ24" s="45"/>
      <c r="AK24" s="45"/>
      <c r="AL24" s="47"/>
      <c r="AM24" s="33"/>
      <c r="AN24" s="45"/>
      <c r="AO24" s="45"/>
      <c r="AP24" s="47"/>
      <c r="AQ24" s="46"/>
      <c r="AR24" s="45"/>
      <c r="AS24" s="45"/>
      <c r="AT24" s="47"/>
      <c r="AU24" s="33"/>
      <c r="AV24" s="45"/>
      <c r="AW24" s="45"/>
      <c r="AX24" s="47"/>
      <c r="AY24" s="33"/>
      <c r="AZ24" s="45"/>
      <c r="BA24" s="45"/>
      <c r="BB24" s="47"/>
      <c r="BC24" s="46"/>
      <c r="BD24" s="45"/>
      <c r="BE24" s="45"/>
      <c r="BF24" s="47"/>
      <c r="BG24" s="33"/>
      <c r="BH24" s="45"/>
      <c r="BI24" s="45"/>
      <c r="BJ24" s="47"/>
      <c r="BK24" s="33"/>
      <c r="BL24" s="45"/>
      <c r="BM24" s="45"/>
      <c r="BN24" s="47"/>
      <c r="BO24" s="46"/>
      <c r="BP24" s="45"/>
      <c r="BQ24" s="45"/>
      <c r="BR24" s="47"/>
      <c r="BS24" s="33"/>
      <c r="BT24" s="45"/>
      <c r="BU24" s="45"/>
      <c r="BV24" s="47"/>
      <c r="BW24" s="33"/>
      <c r="BX24" s="45"/>
      <c r="BY24" s="45"/>
      <c r="BZ24" s="47"/>
      <c r="CA24" s="46"/>
      <c r="CB24" s="45"/>
      <c r="CC24" s="45"/>
      <c r="CD24" s="47"/>
      <c r="CE24" s="33"/>
      <c r="CF24" s="45"/>
      <c r="CG24" s="45"/>
      <c r="CH24" s="47"/>
      <c r="CI24" s="33"/>
      <c r="CJ24" s="45"/>
      <c r="CK24" s="45"/>
      <c r="CL24" s="47"/>
      <c r="CM24" s="46"/>
      <c r="CN24" s="45"/>
      <c r="CO24" s="45"/>
      <c r="CP24" s="47"/>
      <c r="CQ24" s="33"/>
      <c r="CR24" s="45"/>
      <c r="CS24" s="45"/>
      <c r="CT24" s="47"/>
      <c r="CU24" s="33"/>
      <c r="CV24" s="45"/>
      <c r="CW24" s="45"/>
      <c r="CX24" s="47"/>
      <c r="CY24" s="46"/>
      <c r="CZ24" s="45"/>
      <c r="DA24" s="45"/>
      <c r="DB24" s="47"/>
      <c r="DC24" s="33"/>
      <c r="DD24" s="45"/>
      <c r="DE24" s="45"/>
      <c r="DF24" s="47"/>
      <c r="DG24" s="33"/>
      <c r="DH24" s="45"/>
      <c r="DI24" s="45"/>
      <c r="DJ24" s="47"/>
      <c r="DK24" s="46"/>
      <c r="DL24" s="45"/>
      <c r="DM24" s="45"/>
      <c r="DN24" s="47"/>
      <c r="DO24" s="33"/>
      <c r="DP24" s="45"/>
      <c r="DQ24" s="45"/>
      <c r="DR24" s="47"/>
      <c r="DS24" s="33"/>
      <c r="DT24" s="45"/>
      <c r="DU24" s="45"/>
      <c r="DV24" s="47"/>
      <c r="DW24" s="46"/>
      <c r="DX24" s="45"/>
      <c r="DY24" s="45"/>
      <c r="DZ24" s="47"/>
      <c r="EA24" s="33"/>
      <c r="EB24" s="45"/>
      <c r="EC24" s="45"/>
      <c r="ED24" s="47"/>
      <c r="EE24" s="33"/>
      <c r="EF24" s="45"/>
      <c r="EG24" s="45"/>
      <c r="EH24" s="47"/>
      <c r="EI24" s="46"/>
      <c r="EJ24" s="45"/>
      <c r="EK24" s="45"/>
      <c r="EL24" s="47"/>
      <c r="EM24" s="33"/>
      <c r="EN24" s="45"/>
      <c r="EO24" s="45"/>
      <c r="EP24" s="47"/>
      <c r="EQ24" s="33"/>
      <c r="ER24" s="45"/>
      <c r="ES24" s="45"/>
      <c r="ET24" s="47"/>
      <c r="EU24" s="46"/>
      <c r="EV24" s="45"/>
      <c r="EW24" s="45"/>
      <c r="EX24" s="47"/>
      <c r="EY24" s="33"/>
      <c r="EZ24" s="45"/>
      <c r="FA24" s="45"/>
      <c r="FB24" s="47"/>
      <c r="FC24" s="33"/>
      <c r="FD24" s="45"/>
      <c r="FE24" s="45"/>
      <c r="FF24" s="47"/>
      <c r="FG24" s="46"/>
      <c r="FH24" s="45"/>
      <c r="FI24" s="45"/>
      <c r="FJ24" s="47"/>
      <c r="FK24" s="33"/>
      <c r="FL24" s="45"/>
      <c r="FM24" s="45"/>
      <c r="FN24" s="47"/>
      <c r="FO24" s="33"/>
      <c r="FP24" s="45"/>
      <c r="FQ24" s="45"/>
      <c r="FR24" s="47"/>
      <c r="FS24" s="46"/>
      <c r="FT24" s="45"/>
      <c r="FU24" s="45"/>
      <c r="FV24" s="47"/>
      <c r="FW24" s="33"/>
      <c r="FX24" s="45"/>
      <c r="FY24" s="45"/>
      <c r="FZ24" s="47"/>
      <c r="GA24" s="33"/>
      <c r="GB24" s="45"/>
      <c r="GC24" s="45"/>
      <c r="GD24" s="47"/>
      <c r="GE24" s="46"/>
      <c r="GF24" s="45"/>
      <c r="GG24" s="45"/>
      <c r="GH24" s="47"/>
      <c r="GI24" s="33"/>
      <c r="GJ24" s="45"/>
      <c r="GK24" s="45"/>
      <c r="GL24" s="47"/>
      <c r="GM24" s="33"/>
      <c r="GN24" s="45"/>
      <c r="GO24" s="45"/>
      <c r="GP24" s="47"/>
      <c r="GQ24" s="46"/>
      <c r="GR24" s="45"/>
      <c r="GS24" s="45"/>
      <c r="GT24" s="47"/>
      <c r="GU24" s="33"/>
      <c r="GV24" s="45"/>
      <c r="GW24" s="45"/>
      <c r="GX24" s="47"/>
      <c r="GY24" s="33"/>
      <c r="GZ24" s="45"/>
      <c r="HA24" s="45"/>
      <c r="HB24" s="47"/>
      <c r="HC24" s="46"/>
      <c r="HD24" s="45"/>
      <c r="HE24" s="45"/>
      <c r="HF24" s="47"/>
      <c r="HG24" s="33"/>
      <c r="HH24" s="45"/>
      <c r="HI24" s="45"/>
      <c r="HJ24" s="47"/>
      <c r="HK24" s="33"/>
      <c r="HL24" s="45"/>
      <c r="HM24" s="45"/>
      <c r="HN24" s="47"/>
      <c r="HO24" s="46"/>
      <c r="HP24" s="45"/>
      <c r="HQ24" s="45"/>
      <c r="HR24" s="47"/>
      <c r="HS24" s="33"/>
      <c r="HT24" s="45"/>
      <c r="HU24" s="45"/>
      <c r="HV24" s="47"/>
      <c r="HW24" s="33"/>
      <c r="HX24" s="45"/>
      <c r="HY24" s="45"/>
      <c r="HZ24" s="47"/>
      <c r="IA24" s="46"/>
      <c r="IB24" s="45"/>
      <c r="IC24" s="45"/>
      <c r="ID24" s="47"/>
      <c r="IE24" s="33"/>
      <c r="IF24" s="45"/>
      <c r="IG24" s="45"/>
      <c r="IH24" s="47"/>
      <c r="II24" s="33"/>
      <c r="IJ24" s="45"/>
      <c r="IK24" s="45"/>
      <c r="IL24" s="47"/>
      <c r="IM24" s="46"/>
      <c r="IN24" s="45"/>
      <c r="IO24" s="45"/>
    </row>
    <row r="25" spans="1:249" s="45" customFormat="1" ht="15">
      <c r="A25" s="125" t="s">
        <v>985</v>
      </c>
      <c r="B25" s="124" t="s">
        <v>200</v>
      </c>
      <c r="C25" s="124" t="s">
        <v>200</v>
      </c>
      <c r="D25" s="124" t="s">
        <v>200</v>
      </c>
      <c r="E25" s="224">
        <v>232161</v>
      </c>
      <c r="F25" s="224">
        <v>271000</v>
      </c>
      <c r="G25" s="224">
        <v>85.67</v>
      </c>
      <c r="H25" s="124" t="s">
        <v>200</v>
      </c>
      <c r="I25" s="124" t="s">
        <v>200</v>
      </c>
      <c r="J25" s="124" t="s">
        <v>200</v>
      </c>
    </row>
    <row r="26" spans="1:249" s="45" customFormat="1" ht="15">
      <c r="A26" s="125" t="s">
        <v>1040</v>
      </c>
      <c r="B26" s="224">
        <v>280041</v>
      </c>
      <c r="C26" s="224">
        <v>273000</v>
      </c>
      <c r="D26" s="224">
        <v>102.58</v>
      </c>
      <c r="E26" s="224">
        <v>5929430</v>
      </c>
      <c r="F26" s="224">
        <v>6542000</v>
      </c>
      <c r="G26" s="224">
        <v>90.64</v>
      </c>
      <c r="H26" s="224">
        <v>195681</v>
      </c>
      <c r="I26" s="224">
        <v>1000000</v>
      </c>
      <c r="J26" s="245">
        <v>19.57</v>
      </c>
    </row>
    <row r="27" spans="1:249" s="45" customFormat="1" ht="15">
      <c r="A27" s="125" t="s">
        <v>1217</v>
      </c>
      <c r="B27" s="124" t="s">
        <v>200</v>
      </c>
      <c r="C27" s="124" t="s">
        <v>200</v>
      </c>
      <c r="D27" s="124" t="s">
        <v>200</v>
      </c>
      <c r="E27" s="224">
        <v>15464999</v>
      </c>
      <c r="F27" s="224">
        <v>15465000</v>
      </c>
      <c r="G27" s="224">
        <v>100</v>
      </c>
      <c r="H27" s="124" t="s">
        <v>200</v>
      </c>
      <c r="I27" s="124" t="s">
        <v>200</v>
      </c>
      <c r="J27" s="124" t="s">
        <v>200</v>
      </c>
    </row>
    <row r="28" spans="1:249" s="45" customFormat="1" ht="15">
      <c r="A28" s="125" t="s">
        <v>1029</v>
      </c>
      <c r="B28" s="224">
        <v>2364940</v>
      </c>
      <c r="C28" s="224">
        <v>267000</v>
      </c>
      <c r="D28" s="124">
        <v>885.75</v>
      </c>
      <c r="E28" s="224">
        <v>45201214</v>
      </c>
      <c r="F28" s="224">
        <v>45456010</v>
      </c>
      <c r="G28" s="224">
        <v>99.44</v>
      </c>
      <c r="H28" s="224">
        <v>62029663</v>
      </c>
      <c r="I28" s="224">
        <v>108762065</v>
      </c>
      <c r="J28" s="245">
        <v>57.03</v>
      </c>
    </row>
    <row r="29" spans="1:249" s="45" customFormat="1" ht="15">
      <c r="A29" s="125" t="s">
        <v>1218</v>
      </c>
      <c r="B29" s="124" t="s">
        <v>200</v>
      </c>
      <c r="C29" s="124" t="s">
        <v>200</v>
      </c>
      <c r="D29" s="124" t="s">
        <v>200</v>
      </c>
      <c r="E29" s="224">
        <v>268971800</v>
      </c>
      <c r="F29" s="224">
        <v>315735000</v>
      </c>
      <c r="G29" s="224">
        <v>85.19</v>
      </c>
      <c r="H29" s="124" t="s">
        <v>200</v>
      </c>
      <c r="I29" s="124" t="s">
        <v>200</v>
      </c>
      <c r="J29" s="124" t="s">
        <v>200</v>
      </c>
    </row>
    <row r="30" spans="1:249" s="45" customFormat="1" ht="15">
      <c r="A30" s="125" t="s">
        <v>986</v>
      </c>
      <c r="B30" s="224">
        <v>45525179</v>
      </c>
      <c r="C30" s="224">
        <v>38657000</v>
      </c>
      <c r="D30" s="224">
        <v>117.77</v>
      </c>
      <c r="E30" s="224">
        <v>33020801</v>
      </c>
      <c r="F30" s="224">
        <v>33020801</v>
      </c>
      <c r="G30" s="224">
        <v>100</v>
      </c>
      <c r="H30" s="224">
        <v>3708048</v>
      </c>
      <c r="I30" s="224">
        <v>6748789</v>
      </c>
      <c r="J30" s="245">
        <v>54.94</v>
      </c>
    </row>
    <row r="31" spans="1:249" s="45" customFormat="1" ht="15">
      <c r="A31" s="125" t="s">
        <v>56</v>
      </c>
      <c r="B31" s="124" t="s">
        <v>200</v>
      </c>
      <c r="C31" s="124" t="s">
        <v>200</v>
      </c>
      <c r="D31" s="124" t="s">
        <v>200</v>
      </c>
      <c r="E31" s="224">
        <v>40199999</v>
      </c>
      <c r="F31" s="224">
        <v>40200000</v>
      </c>
      <c r="G31" s="224">
        <v>100</v>
      </c>
      <c r="H31" s="224">
        <v>4070533</v>
      </c>
      <c r="I31" s="224">
        <v>4080115</v>
      </c>
      <c r="J31" s="245">
        <v>99.77000000000001</v>
      </c>
    </row>
    <row r="32" spans="1:249" s="45" customFormat="1" ht="15">
      <c r="A32" s="125" t="s">
        <v>52</v>
      </c>
      <c r="B32" s="224">
        <v>60</v>
      </c>
      <c r="C32" s="124" t="s">
        <v>200</v>
      </c>
      <c r="D32" s="124" t="s">
        <v>200</v>
      </c>
      <c r="E32" s="224">
        <v>2405895</v>
      </c>
      <c r="F32" s="224">
        <v>2405895</v>
      </c>
      <c r="G32" s="224">
        <v>100</v>
      </c>
      <c r="H32" s="124" t="s">
        <v>200</v>
      </c>
      <c r="I32" s="124" t="s">
        <v>200</v>
      </c>
      <c r="J32" s="124" t="s">
        <v>200</v>
      </c>
    </row>
    <row r="33" spans="1:10" ht="15">
      <c r="A33" s="125" t="s">
        <v>823</v>
      </c>
      <c r="B33" s="124" t="s">
        <v>200</v>
      </c>
      <c r="C33" s="124" t="s">
        <v>200</v>
      </c>
      <c r="D33" s="124" t="s">
        <v>200</v>
      </c>
      <c r="E33" s="224">
        <v>1354086</v>
      </c>
      <c r="F33" s="224">
        <v>1404000</v>
      </c>
      <c r="G33" s="224">
        <v>96.44</v>
      </c>
      <c r="H33" s="124" t="s">
        <v>200</v>
      </c>
      <c r="I33" s="124" t="s">
        <v>200</v>
      </c>
      <c r="J33" s="124" t="s">
        <v>200</v>
      </c>
    </row>
    <row r="34" spans="1:10" ht="15">
      <c r="A34" s="125" t="s">
        <v>1219</v>
      </c>
      <c r="B34" s="224">
        <v>1734883</v>
      </c>
      <c r="C34" s="224">
        <v>1628000</v>
      </c>
      <c r="D34" s="245">
        <v>106.56529484029484</v>
      </c>
      <c r="E34" s="224">
        <v>22313878</v>
      </c>
      <c r="F34" s="224">
        <v>23546400</v>
      </c>
      <c r="G34" s="224">
        <v>94.765560765127574</v>
      </c>
      <c r="H34" s="224">
        <v>6348337</v>
      </c>
      <c r="I34" s="224">
        <v>13154161</v>
      </c>
      <c r="J34" s="245">
        <v>48.261055950280671</v>
      </c>
    </row>
    <row r="35" spans="1:10" ht="15">
      <c r="A35" s="125" t="s">
        <v>1031</v>
      </c>
      <c r="B35" s="224">
        <v>7255</v>
      </c>
      <c r="C35" s="124" t="s">
        <v>200</v>
      </c>
      <c r="D35" s="124" t="s">
        <v>200</v>
      </c>
      <c r="E35" s="224">
        <v>986584</v>
      </c>
      <c r="F35" s="224">
        <v>1125000</v>
      </c>
      <c r="G35" s="224">
        <v>87.7</v>
      </c>
      <c r="H35" s="224">
        <v>137365</v>
      </c>
      <c r="I35" s="224">
        <v>200000</v>
      </c>
      <c r="J35" s="245">
        <v>68.679999999999993</v>
      </c>
    </row>
    <row r="36" spans="1:10" ht="15">
      <c r="A36" s="125" t="s">
        <v>1220</v>
      </c>
      <c r="B36" s="224">
        <v>120154298</v>
      </c>
      <c r="C36" s="224">
        <v>147843000</v>
      </c>
      <c r="D36" s="224">
        <v>81.27</v>
      </c>
      <c r="E36" s="224">
        <v>915271526</v>
      </c>
      <c r="F36" s="224">
        <v>967776980</v>
      </c>
      <c r="G36" s="224">
        <v>94.55</v>
      </c>
      <c r="H36" s="224">
        <v>93671803</v>
      </c>
      <c r="I36" s="224">
        <v>141803770</v>
      </c>
      <c r="J36" s="245">
        <v>66.06</v>
      </c>
    </row>
    <row r="37" spans="1:10" ht="15">
      <c r="A37" s="125" t="s">
        <v>1092</v>
      </c>
      <c r="B37" s="124" t="s">
        <v>200</v>
      </c>
      <c r="C37" s="124" t="s">
        <v>200</v>
      </c>
      <c r="D37" s="124" t="s">
        <v>200</v>
      </c>
      <c r="E37" s="224">
        <v>89993</v>
      </c>
      <c r="F37" s="224">
        <v>148550</v>
      </c>
      <c r="G37" s="224">
        <v>60.58</v>
      </c>
      <c r="H37" s="124" t="s">
        <v>200</v>
      </c>
      <c r="I37" s="124" t="s">
        <v>200</v>
      </c>
      <c r="J37" s="124" t="s">
        <v>200</v>
      </c>
    </row>
    <row r="38" spans="1:10" ht="15">
      <c r="A38" s="125" t="s">
        <v>53</v>
      </c>
      <c r="B38" s="224">
        <v>1436462053</v>
      </c>
      <c r="C38" s="224">
        <v>1757613000</v>
      </c>
      <c r="D38" s="224">
        <v>81.73</v>
      </c>
      <c r="E38" s="124" t="s">
        <v>200</v>
      </c>
      <c r="F38" s="124" t="s">
        <v>200</v>
      </c>
      <c r="G38" s="244">
        <v>0</v>
      </c>
      <c r="H38" s="124" t="s">
        <v>200</v>
      </c>
      <c r="I38" s="244">
        <v>0</v>
      </c>
      <c r="J38" s="124" t="s">
        <v>200</v>
      </c>
    </row>
    <row r="39" spans="1:10" ht="15">
      <c r="A39" s="125" t="s">
        <v>1018</v>
      </c>
      <c r="B39" s="224">
        <v>499430</v>
      </c>
      <c r="C39" s="124" t="s">
        <v>200</v>
      </c>
      <c r="D39" s="124" t="s">
        <v>200</v>
      </c>
      <c r="E39" s="224">
        <v>7645639</v>
      </c>
      <c r="F39" s="224">
        <v>7645639</v>
      </c>
      <c r="G39" s="224">
        <v>100</v>
      </c>
      <c r="H39" s="224">
        <v>6609206</v>
      </c>
      <c r="I39" s="224">
        <v>8416185</v>
      </c>
      <c r="J39" s="245">
        <v>78.53</v>
      </c>
    </row>
    <row r="40" spans="1:10" ht="15">
      <c r="A40" s="125" t="s">
        <v>1032</v>
      </c>
      <c r="B40" s="124" t="s">
        <v>200</v>
      </c>
      <c r="C40" s="124" t="s">
        <v>200</v>
      </c>
      <c r="D40" s="124" t="s">
        <v>200</v>
      </c>
      <c r="E40" s="224">
        <v>239578</v>
      </c>
      <c r="F40" s="224">
        <v>271000</v>
      </c>
      <c r="G40" s="224">
        <v>88.41</v>
      </c>
      <c r="H40" s="224">
        <v>248534</v>
      </c>
      <c r="I40" s="224">
        <v>1600000</v>
      </c>
      <c r="J40" s="245">
        <v>15.53</v>
      </c>
    </row>
    <row r="41" spans="1:10" ht="15">
      <c r="A41" s="125" t="s">
        <v>1033</v>
      </c>
      <c r="B41" s="224">
        <v>620</v>
      </c>
      <c r="C41" s="124" t="s">
        <v>200</v>
      </c>
      <c r="D41" s="124" t="s">
        <v>200</v>
      </c>
      <c r="E41" s="224">
        <v>3528237</v>
      </c>
      <c r="F41" s="224">
        <v>3528237</v>
      </c>
      <c r="G41" s="224">
        <v>100</v>
      </c>
      <c r="H41" s="124" t="s">
        <v>200</v>
      </c>
      <c r="I41" s="124" t="s">
        <v>200</v>
      </c>
      <c r="J41" s="124" t="s">
        <v>200</v>
      </c>
    </row>
    <row r="42" spans="1:10" ht="15">
      <c r="A42" s="125" t="s">
        <v>1034</v>
      </c>
      <c r="B42" s="124" t="s">
        <v>200</v>
      </c>
      <c r="C42" s="124" t="s">
        <v>200</v>
      </c>
      <c r="D42" s="124" t="s">
        <v>200</v>
      </c>
      <c r="E42" s="224">
        <v>1356258</v>
      </c>
      <c r="F42" s="224">
        <v>1519000</v>
      </c>
      <c r="G42" s="224">
        <v>89.29</v>
      </c>
      <c r="H42" s="124" t="s">
        <v>200</v>
      </c>
      <c r="I42" s="124" t="s">
        <v>200</v>
      </c>
      <c r="J42" s="124" t="s">
        <v>200</v>
      </c>
    </row>
    <row r="43" spans="1:10" ht="15">
      <c r="A43" s="125" t="s">
        <v>54</v>
      </c>
      <c r="B43" s="224">
        <v>1280</v>
      </c>
      <c r="C43" s="224">
        <v>5000</v>
      </c>
      <c r="D43" s="245">
        <v>25.6</v>
      </c>
      <c r="E43" s="224">
        <v>5916332</v>
      </c>
      <c r="F43" s="224">
        <v>6602000</v>
      </c>
      <c r="G43" s="224">
        <v>89.61</v>
      </c>
      <c r="H43" s="224">
        <v>175796</v>
      </c>
      <c r="I43" s="224">
        <v>700000</v>
      </c>
      <c r="J43" s="245">
        <v>25.11</v>
      </c>
    </row>
    <row r="44" spans="1:10" ht="15">
      <c r="A44" s="125" t="s">
        <v>1221</v>
      </c>
      <c r="B44" s="224">
        <v>2710840</v>
      </c>
      <c r="C44" s="224">
        <v>1688000</v>
      </c>
      <c r="D44" s="245">
        <v>160.59</v>
      </c>
      <c r="E44" s="224">
        <v>9087656</v>
      </c>
      <c r="F44" s="224">
        <v>8441318</v>
      </c>
      <c r="G44" s="224">
        <v>107.66</v>
      </c>
      <c r="H44" s="224">
        <v>977881</v>
      </c>
      <c r="I44" s="224">
        <v>2508644</v>
      </c>
      <c r="J44" s="245">
        <v>38.979999999999997</v>
      </c>
    </row>
    <row r="45" spans="1:10" ht="15">
      <c r="A45" s="125" t="s">
        <v>1035</v>
      </c>
      <c r="B45" s="224">
        <v>60</v>
      </c>
      <c r="C45" s="124" t="s">
        <v>200</v>
      </c>
      <c r="D45" s="124" t="s">
        <v>200</v>
      </c>
      <c r="E45" s="224">
        <v>11055021</v>
      </c>
      <c r="F45" s="224">
        <v>11061268</v>
      </c>
      <c r="G45" s="224">
        <v>99.94</v>
      </c>
      <c r="H45" s="124" t="s">
        <v>200</v>
      </c>
      <c r="I45" s="124" t="s">
        <v>200</v>
      </c>
      <c r="J45" s="124" t="s">
        <v>200</v>
      </c>
    </row>
    <row r="46" spans="1:10" ht="15">
      <c r="A46" s="125" t="s">
        <v>837</v>
      </c>
      <c r="B46" s="224">
        <v>2264</v>
      </c>
      <c r="C46" s="124" t="s">
        <v>200</v>
      </c>
      <c r="D46" s="124" t="s">
        <v>200</v>
      </c>
      <c r="E46" s="224">
        <v>13139837</v>
      </c>
      <c r="F46" s="224">
        <v>12692000</v>
      </c>
      <c r="G46" s="224">
        <v>103.53000000000002</v>
      </c>
      <c r="H46" s="224">
        <v>105607</v>
      </c>
      <c r="I46" s="224">
        <v>150000</v>
      </c>
      <c r="J46" s="245">
        <v>70.399999999999991</v>
      </c>
    </row>
    <row r="47" spans="1:10" ht="15">
      <c r="A47" s="125" t="s">
        <v>1036</v>
      </c>
      <c r="B47" s="224">
        <v>17551</v>
      </c>
      <c r="C47" s="224">
        <v>10000</v>
      </c>
      <c r="D47" s="245">
        <v>175.51000000000002</v>
      </c>
      <c r="E47" s="224">
        <v>4270580</v>
      </c>
      <c r="F47" s="224">
        <v>4270582</v>
      </c>
      <c r="G47" s="224">
        <v>100</v>
      </c>
      <c r="H47" s="224">
        <v>1063630</v>
      </c>
      <c r="I47" s="224">
        <v>1100000</v>
      </c>
      <c r="J47" s="245">
        <v>96.69</v>
      </c>
    </row>
    <row r="48" spans="1:10" ht="15">
      <c r="A48" s="125" t="s">
        <v>822</v>
      </c>
      <c r="B48" s="224">
        <v>17808928</v>
      </c>
      <c r="C48" s="224">
        <v>20886000</v>
      </c>
      <c r="D48" s="245">
        <v>85.27</v>
      </c>
      <c r="E48" s="224">
        <v>8501067</v>
      </c>
      <c r="F48" s="224">
        <v>8546000</v>
      </c>
      <c r="G48" s="224">
        <v>99.47</v>
      </c>
      <c r="H48" s="224">
        <v>434961</v>
      </c>
      <c r="I48" s="224">
        <v>1000000</v>
      </c>
      <c r="J48" s="245">
        <v>43</v>
      </c>
    </row>
    <row r="49" spans="1:10" ht="15">
      <c r="A49" s="125" t="s">
        <v>55</v>
      </c>
      <c r="B49" s="224">
        <v>6024</v>
      </c>
      <c r="C49" s="224">
        <v>3000</v>
      </c>
      <c r="D49" s="245">
        <v>200.8</v>
      </c>
      <c r="E49" s="224">
        <v>7714587</v>
      </c>
      <c r="F49" s="224">
        <v>8876000</v>
      </c>
      <c r="G49" s="224">
        <v>86.92</v>
      </c>
      <c r="H49" s="224">
        <v>1728391</v>
      </c>
      <c r="I49" s="224">
        <v>2500000</v>
      </c>
      <c r="J49" s="245">
        <v>69.14</v>
      </c>
    </row>
    <row r="50" spans="1:10" ht="15">
      <c r="A50" s="125" t="s">
        <v>199</v>
      </c>
      <c r="B50" s="227">
        <v>132749847</v>
      </c>
      <c r="C50" s="227">
        <v>99700000</v>
      </c>
      <c r="D50" s="245">
        <v>133.14999999999998</v>
      </c>
      <c r="E50" s="224">
        <v>18480271</v>
      </c>
      <c r="F50" s="224">
        <v>15714000</v>
      </c>
      <c r="G50" s="224">
        <v>117.6</v>
      </c>
      <c r="H50" s="224">
        <v>1138004</v>
      </c>
      <c r="I50" s="224">
        <v>1700000</v>
      </c>
      <c r="J50" s="245">
        <v>66.94</v>
      </c>
    </row>
    <row r="51" spans="1:10" ht="15">
      <c r="A51" s="125" t="s">
        <v>1222</v>
      </c>
      <c r="B51" s="124" t="s">
        <v>200</v>
      </c>
      <c r="C51" s="124" t="s">
        <v>200</v>
      </c>
      <c r="D51" s="124" t="s">
        <v>200</v>
      </c>
      <c r="E51" s="224">
        <v>39025937</v>
      </c>
      <c r="F51" s="224">
        <v>37430000</v>
      </c>
      <c r="G51" s="224">
        <v>104.25999999999999</v>
      </c>
      <c r="H51" s="224">
        <v>15923320</v>
      </c>
      <c r="I51" s="224">
        <v>15923320</v>
      </c>
      <c r="J51" s="245">
        <v>100</v>
      </c>
    </row>
    <row r="52" spans="1:10" ht="17.25" customHeight="1">
      <c r="A52" s="125" t="s">
        <v>1093</v>
      </c>
      <c r="B52" s="245">
        <v>885527</v>
      </c>
      <c r="C52" s="224">
        <v>357000</v>
      </c>
      <c r="D52" s="245">
        <v>248.05</v>
      </c>
      <c r="E52" s="224">
        <v>1965318</v>
      </c>
      <c r="F52" s="224">
        <v>2651000</v>
      </c>
      <c r="G52" s="224">
        <v>74.14</v>
      </c>
      <c r="H52" s="124" t="s">
        <v>200</v>
      </c>
      <c r="I52" s="124" t="s">
        <v>200</v>
      </c>
      <c r="J52" s="124" t="s">
        <v>200</v>
      </c>
    </row>
    <row r="53" spans="1:10" ht="17.25" customHeight="1">
      <c r="A53" s="186" t="s">
        <v>34</v>
      </c>
      <c r="B53" s="226">
        <f>SUM(B5:B52)</f>
        <v>1897777453</v>
      </c>
      <c r="C53" s="226">
        <f>SUM(C5:C52)</f>
        <v>2177534000</v>
      </c>
      <c r="D53" s="226">
        <f>B53/C53*100</f>
        <v>87.152597984692775</v>
      </c>
      <c r="E53" s="226">
        <f>SUM(E5:E52)</f>
        <v>3121413053</v>
      </c>
      <c r="F53" s="226">
        <f>SUM(F5:F52)</f>
        <v>3188550000</v>
      </c>
      <c r="G53" s="226">
        <f>E53/F53*100</f>
        <v>97.894436436624801</v>
      </c>
      <c r="H53" s="226">
        <f>SUM(H5:H52)</f>
        <v>410882998</v>
      </c>
      <c r="I53" s="226">
        <f>SUM(I5:I52)</f>
        <v>553000000</v>
      </c>
      <c r="J53" s="226">
        <f>H53/I53*100</f>
        <v>74.300722965641953</v>
      </c>
    </row>
    <row r="54" spans="1:10" ht="17.25" customHeight="1">
      <c r="A54" s="42"/>
      <c r="B54" s="42"/>
      <c r="C54" s="42"/>
      <c r="D54" s="49"/>
      <c r="E54" s="42"/>
      <c r="F54" s="42"/>
      <c r="G54" s="49"/>
      <c r="H54" s="42"/>
      <c r="I54" s="42"/>
      <c r="J54" s="49"/>
    </row>
    <row r="55" spans="1:10" ht="17.25" customHeight="1">
      <c r="A55" s="42"/>
      <c r="B55" s="42"/>
      <c r="C55" s="42"/>
      <c r="D55" s="49"/>
      <c r="E55" s="42"/>
      <c r="F55" s="42"/>
      <c r="G55" s="49"/>
      <c r="H55" s="42"/>
      <c r="I55" s="42"/>
      <c r="J55" s="49"/>
    </row>
    <row r="56" spans="1:10" ht="17.25" customHeight="1">
      <c r="A56" s="42"/>
      <c r="B56" s="42"/>
      <c r="C56" s="42"/>
      <c r="D56" s="49"/>
      <c r="E56" s="42"/>
      <c r="F56" s="42"/>
      <c r="G56" s="49"/>
      <c r="H56" s="42"/>
      <c r="I56" s="42"/>
      <c r="J56" s="49"/>
    </row>
    <row r="57" spans="1:10" ht="17.25" customHeight="1">
      <c r="A57" s="42"/>
      <c r="B57" s="42"/>
      <c r="C57" s="42"/>
      <c r="D57" s="49"/>
      <c r="E57" s="42"/>
      <c r="F57" s="42"/>
      <c r="G57" s="49"/>
      <c r="H57" s="42"/>
      <c r="I57" s="42"/>
      <c r="J57" s="49"/>
    </row>
    <row r="58" spans="1:10" ht="17.25" customHeight="1">
      <c r="A58" s="42"/>
      <c r="B58" s="42"/>
      <c r="C58" s="42"/>
      <c r="D58" s="49"/>
      <c r="E58" s="42"/>
      <c r="F58" s="42"/>
      <c r="G58" s="49"/>
      <c r="H58" s="42"/>
      <c r="I58" s="42"/>
      <c r="J58" s="49"/>
    </row>
    <row r="59" spans="1:10" ht="17.25" customHeight="1">
      <c r="A59" s="42"/>
      <c r="B59" s="42"/>
      <c r="C59" s="42"/>
      <c r="D59" s="49"/>
      <c r="E59" s="42"/>
      <c r="F59" s="42"/>
      <c r="G59" s="49"/>
      <c r="H59" s="42"/>
      <c r="I59" s="42"/>
      <c r="J59" s="49"/>
    </row>
    <row r="60" spans="1:10" ht="17.25" customHeight="1">
      <c r="A60" s="42"/>
      <c r="B60" s="42"/>
      <c r="C60" s="42"/>
      <c r="D60" s="49"/>
      <c r="E60" s="42"/>
      <c r="F60" s="42"/>
      <c r="G60" s="49"/>
      <c r="H60" s="42"/>
      <c r="I60" s="42"/>
      <c r="J60" s="49"/>
    </row>
    <row r="61" spans="1:10" ht="17.25" customHeight="1">
      <c r="A61" s="42"/>
      <c r="B61" s="42"/>
      <c r="C61" s="42"/>
      <c r="D61" s="49"/>
      <c r="E61" s="42"/>
      <c r="F61" s="42"/>
      <c r="G61" s="49"/>
      <c r="H61" s="42"/>
      <c r="I61" s="42"/>
      <c r="J61" s="49"/>
    </row>
    <row r="62" spans="1:10" ht="17.25" customHeight="1">
      <c r="A62" s="42"/>
      <c r="B62" s="42" t="s">
        <v>839</v>
      </c>
      <c r="C62" s="42"/>
      <c r="D62" s="49"/>
      <c r="E62" s="42"/>
      <c r="F62" s="42"/>
      <c r="G62" s="49"/>
      <c r="H62" s="42"/>
      <c r="I62" s="42"/>
      <c r="J62" s="49"/>
    </row>
    <row r="63" spans="1:10" ht="17.25" customHeight="1">
      <c r="A63" s="42"/>
      <c r="B63" s="42"/>
      <c r="C63" s="42"/>
      <c r="D63" s="49"/>
      <c r="E63" s="42"/>
      <c r="F63" s="42"/>
      <c r="G63" s="49"/>
      <c r="H63" s="42"/>
      <c r="I63" s="42"/>
      <c r="J63" s="49"/>
    </row>
    <row r="64" spans="1:10" ht="17.25" customHeight="1">
      <c r="A64" s="42"/>
      <c r="B64" s="42"/>
      <c r="C64" s="42"/>
      <c r="D64" s="49"/>
      <c r="E64" s="42"/>
      <c r="F64" s="42"/>
      <c r="G64" s="49"/>
      <c r="H64" s="42"/>
      <c r="I64" s="42"/>
      <c r="J64" s="49"/>
    </row>
    <row r="65" spans="1:10" ht="17.25" customHeight="1">
      <c r="A65" s="42"/>
      <c r="B65" s="42"/>
      <c r="C65" s="42"/>
      <c r="D65" s="49"/>
      <c r="E65" s="42"/>
      <c r="F65" s="42"/>
      <c r="G65" s="49"/>
      <c r="H65" s="42"/>
      <c r="I65" s="42"/>
      <c r="J65" s="49"/>
    </row>
    <row r="66" spans="1:10" ht="17.25" customHeight="1">
      <c r="A66" s="42"/>
      <c r="B66" s="42"/>
      <c r="C66" s="42"/>
      <c r="D66" s="49"/>
      <c r="E66" s="42"/>
      <c r="F66" s="42"/>
      <c r="G66" s="49"/>
      <c r="H66" s="42"/>
      <c r="I66" s="42"/>
      <c r="J66" s="49"/>
    </row>
    <row r="67" spans="1:10" ht="17.25" customHeight="1">
      <c r="A67" s="42"/>
      <c r="B67" s="42"/>
      <c r="C67" s="42"/>
      <c r="D67" s="49"/>
      <c r="E67" s="42"/>
      <c r="F67" s="42"/>
      <c r="G67" s="49"/>
      <c r="H67" s="42"/>
      <c r="I67" s="42"/>
      <c r="J67" s="49"/>
    </row>
    <row r="68" spans="1:10" ht="17.25" customHeight="1">
      <c r="A68" s="42"/>
      <c r="B68" s="42"/>
      <c r="C68" s="42"/>
      <c r="D68" s="49"/>
      <c r="E68" s="42"/>
      <c r="F68" s="42"/>
      <c r="G68" s="49"/>
      <c r="H68" s="42"/>
      <c r="I68" s="42"/>
      <c r="J68" s="49"/>
    </row>
    <row r="69" spans="1:10" ht="17.25" customHeight="1">
      <c r="A69" s="42"/>
      <c r="B69" s="42"/>
      <c r="C69" s="42"/>
      <c r="D69" s="49"/>
      <c r="E69" s="42"/>
      <c r="F69" s="42"/>
      <c r="G69" s="49"/>
      <c r="H69" s="42"/>
      <c r="I69" s="42"/>
      <c r="J69" s="49"/>
    </row>
    <row r="70" spans="1:10" ht="17.25" customHeight="1">
      <c r="A70" s="42"/>
      <c r="B70" s="42"/>
      <c r="C70" s="42"/>
      <c r="D70" s="49"/>
      <c r="E70" s="42"/>
      <c r="F70" s="42"/>
      <c r="G70" s="49"/>
      <c r="H70" s="42"/>
      <c r="I70" s="42"/>
      <c r="J70" s="49"/>
    </row>
    <row r="71" spans="1:10" ht="17.25" customHeight="1">
      <c r="A71" s="42"/>
      <c r="B71" s="42"/>
      <c r="C71" s="42"/>
      <c r="D71" s="49"/>
      <c r="E71" s="42"/>
      <c r="F71" s="42"/>
      <c r="G71" s="49"/>
      <c r="H71" s="42"/>
      <c r="I71" s="42"/>
      <c r="J71" s="49"/>
    </row>
    <row r="72" spans="1:10" ht="17.25" customHeight="1">
      <c r="A72" s="42"/>
      <c r="B72" s="42"/>
      <c r="C72" s="42"/>
      <c r="D72" s="49"/>
      <c r="E72" s="42"/>
      <c r="F72" s="42"/>
      <c r="G72" s="49"/>
      <c r="H72" s="42"/>
      <c r="I72" s="42"/>
      <c r="J72" s="49"/>
    </row>
    <row r="73" spans="1:10" ht="17.25" customHeight="1">
      <c r="A73" s="42"/>
      <c r="B73" s="42"/>
      <c r="C73" s="42"/>
      <c r="D73" s="49"/>
      <c r="E73" s="42"/>
      <c r="F73" s="42"/>
      <c r="G73" s="49"/>
      <c r="H73" s="42"/>
      <c r="I73" s="42"/>
      <c r="J73" s="49"/>
    </row>
    <row r="74" spans="1:10" ht="17.25" customHeight="1">
      <c r="A74" s="42"/>
      <c r="B74" s="42"/>
      <c r="C74" s="42"/>
      <c r="D74" s="49"/>
      <c r="E74" s="42"/>
      <c r="F74" s="42"/>
      <c r="G74" s="49"/>
      <c r="H74" s="42"/>
      <c r="I74" s="42"/>
      <c r="J74" s="49"/>
    </row>
    <row r="75" spans="1:10" ht="17.25" customHeight="1">
      <c r="A75" s="42"/>
      <c r="B75" s="42"/>
      <c r="C75" s="42"/>
      <c r="D75" s="49"/>
      <c r="E75" s="42"/>
      <c r="F75" s="42"/>
      <c r="G75" s="49"/>
      <c r="H75" s="42"/>
      <c r="I75" s="42"/>
      <c r="J75" s="49"/>
    </row>
    <row r="76" spans="1:10" ht="17.25" customHeight="1">
      <c r="A76" s="42"/>
      <c r="B76" s="42"/>
      <c r="C76" s="42"/>
      <c r="D76" s="49"/>
      <c r="E76" s="42"/>
      <c r="F76" s="42"/>
      <c r="G76" s="49"/>
      <c r="H76" s="42"/>
      <c r="I76" s="42"/>
      <c r="J76" s="49"/>
    </row>
    <row r="77" spans="1:10" ht="17.25" customHeight="1">
      <c r="A77" s="42"/>
      <c r="B77" s="42"/>
      <c r="C77" s="42"/>
      <c r="D77" s="49"/>
      <c r="E77" s="42"/>
      <c r="F77" s="42"/>
      <c r="G77" s="49"/>
      <c r="H77" s="42"/>
      <c r="I77" s="42"/>
      <c r="J77" s="49"/>
    </row>
    <row r="78" spans="1:10" ht="17.25" customHeight="1">
      <c r="A78" s="42"/>
      <c r="B78" s="42"/>
      <c r="C78" s="42"/>
      <c r="D78" s="49"/>
      <c r="E78" s="42"/>
      <c r="F78" s="42"/>
      <c r="G78" s="49"/>
      <c r="H78" s="42"/>
      <c r="I78" s="42"/>
      <c r="J78" s="49"/>
    </row>
    <row r="79" spans="1:10" ht="17.25" customHeight="1">
      <c r="A79" s="42"/>
      <c r="B79" s="42"/>
      <c r="C79" s="42"/>
      <c r="D79" s="49"/>
      <c r="E79" s="42"/>
      <c r="F79" s="42"/>
      <c r="G79" s="49"/>
      <c r="H79" s="42"/>
      <c r="I79" s="42"/>
      <c r="J79" s="49"/>
    </row>
    <row r="80" spans="1:10" ht="17.25" customHeight="1">
      <c r="A80" s="42"/>
      <c r="B80" s="42"/>
      <c r="C80" s="42"/>
      <c r="D80" s="49"/>
      <c r="E80" s="42"/>
      <c r="F80" s="42"/>
      <c r="G80" s="49"/>
      <c r="H80" s="42"/>
      <c r="I80" s="42"/>
      <c r="J80" s="49"/>
    </row>
    <row r="81" spans="1:10" ht="17.25" customHeight="1">
      <c r="A81" s="42"/>
      <c r="B81" s="42"/>
      <c r="C81" s="42"/>
      <c r="D81" s="49"/>
      <c r="E81" s="42"/>
      <c r="F81" s="42"/>
      <c r="G81" s="49"/>
      <c r="H81" s="42"/>
      <c r="I81" s="42"/>
      <c r="J81" s="49"/>
    </row>
    <row r="82" spans="1:10" ht="17.25" customHeight="1">
      <c r="A82" s="42"/>
      <c r="B82" s="42"/>
      <c r="C82" s="42"/>
      <c r="D82" s="49"/>
      <c r="E82" s="42"/>
      <c r="F82" s="42"/>
      <c r="G82" s="49"/>
      <c r="H82" s="42"/>
      <c r="I82" s="42"/>
      <c r="J82" s="49"/>
    </row>
    <row r="83" spans="1:10" ht="17.25" customHeight="1">
      <c r="A83" s="42"/>
      <c r="B83" s="42"/>
      <c r="C83" s="42"/>
      <c r="D83" s="49"/>
      <c r="E83" s="42"/>
      <c r="F83" s="42"/>
      <c r="G83" s="49"/>
      <c r="H83" s="42"/>
      <c r="I83" s="42"/>
      <c r="J83" s="49"/>
    </row>
    <row r="84" spans="1:10" ht="17.25" customHeight="1">
      <c r="A84" s="42"/>
      <c r="B84" s="42"/>
      <c r="C84" s="42"/>
      <c r="D84" s="49"/>
      <c r="E84" s="42"/>
      <c r="F84" s="42"/>
      <c r="G84" s="49"/>
      <c r="H84" s="42"/>
      <c r="I84" s="42"/>
      <c r="J84" s="49"/>
    </row>
    <row r="85" spans="1:10" ht="17.25" customHeight="1">
      <c r="A85" s="42"/>
      <c r="B85" s="42"/>
      <c r="C85" s="42"/>
      <c r="D85" s="49"/>
      <c r="E85" s="42"/>
      <c r="F85" s="42"/>
      <c r="G85" s="49"/>
      <c r="H85" s="42"/>
      <c r="I85" s="42"/>
      <c r="J85" s="49"/>
    </row>
    <row r="86" spans="1:10" ht="17.25" customHeight="1">
      <c r="A86" s="42"/>
      <c r="B86" s="42"/>
      <c r="C86" s="42"/>
      <c r="D86" s="49"/>
      <c r="E86" s="42"/>
      <c r="F86" s="42"/>
      <c r="G86" s="49"/>
      <c r="H86" s="42"/>
      <c r="I86" s="42"/>
      <c r="J86" s="49"/>
    </row>
    <row r="87" spans="1:10" ht="17.25" customHeight="1">
      <c r="A87" s="42"/>
      <c r="B87" s="42"/>
      <c r="C87" s="42"/>
      <c r="D87" s="49"/>
      <c r="E87" s="42"/>
      <c r="F87" s="42"/>
      <c r="G87" s="49"/>
      <c r="H87" s="42"/>
      <c r="I87" s="42"/>
      <c r="J87" s="49"/>
    </row>
    <row r="88" spans="1:10" ht="17.25" customHeight="1">
      <c r="A88" s="42"/>
      <c r="B88" s="42"/>
      <c r="C88" s="42"/>
      <c r="D88" s="49"/>
      <c r="E88" s="42"/>
      <c r="F88" s="42"/>
      <c r="G88" s="49"/>
      <c r="H88" s="42"/>
      <c r="I88" s="42"/>
      <c r="J88" s="49"/>
    </row>
    <row r="89" spans="1:10" ht="17.25" customHeight="1">
      <c r="A89" s="42"/>
      <c r="B89" s="42"/>
      <c r="C89" s="42"/>
      <c r="D89" s="49"/>
      <c r="E89" s="42"/>
      <c r="F89" s="42"/>
      <c r="G89" s="49"/>
      <c r="H89" s="42"/>
      <c r="I89" s="42"/>
      <c r="J89" s="49"/>
    </row>
    <row r="90" spans="1:10" ht="17.25" customHeight="1">
      <c r="A90" s="42"/>
      <c r="B90" s="42"/>
      <c r="C90" s="42"/>
      <c r="D90" s="49"/>
      <c r="E90" s="42"/>
      <c r="F90" s="42"/>
      <c r="G90" s="49"/>
      <c r="H90" s="42"/>
      <c r="I90" s="42"/>
      <c r="J90" s="49"/>
    </row>
    <row r="91" spans="1:10" ht="17.25" customHeight="1">
      <c r="A91" s="42"/>
      <c r="B91" s="42"/>
      <c r="C91" s="42"/>
      <c r="D91" s="49"/>
      <c r="E91" s="42"/>
      <c r="F91" s="42"/>
      <c r="G91" s="49"/>
      <c r="H91" s="42"/>
      <c r="I91" s="42"/>
      <c r="J91" s="49"/>
    </row>
    <row r="92" spans="1:10" ht="17.25" customHeight="1">
      <c r="A92" s="42"/>
      <c r="B92" s="42"/>
      <c r="C92" s="42"/>
      <c r="D92" s="49"/>
      <c r="E92" s="42"/>
      <c r="F92" s="42"/>
      <c r="G92" s="49"/>
      <c r="H92" s="42"/>
      <c r="I92" s="42"/>
      <c r="J92" s="49"/>
    </row>
    <row r="93" spans="1:10" ht="17.25" customHeight="1">
      <c r="A93" s="42"/>
      <c r="B93" s="42"/>
      <c r="C93" s="42"/>
      <c r="D93" s="49"/>
      <c r="E93" s="42"/>
      <c r="F93" s="42"/>
      <c r="G93" s="49"/>
      <c r="H93" s="42"/>
      <c r="I93" s="42"/>
      <c r="J93" s="49"/>
    </row>
    <row r="94" spans="1:10" ht="17.25" customHeight="1">
      <c r="A94" s="42"/>
      <c r="B94" s="42"/>
      <c r="C94" s="42"/>
      <c r="D94" s="49"/>
      <c r="E94" s="42"/>
      <c r="F94" s="42"/>
      <c r="G94" s="49"/>
      <c r="H94" s="42"/>
      <c r="I94" s="42"/>
      <c r="J94" s="49"/>
    </row>
    <row r="95" spans="1:10" ht="17.25" customHeight="1">
      <c r="A95" s="42"/>
      <c r="B95" s="42"/>
      <c r="C95" s="42"/>
      <c r="D95" s="49"/>
      <c r="E95" s="42"/>
      <c r="F95" s="42"/>
      <c r="G95" s="49"/>
      <c r="H95" s="42"/>
      <c r="I95" s="42"/>
      <c r="J95" s="49"/>
    </row>
    <row r="96" spans="1:10" ht="17.25" customHeight="1">
      <c r="A96" s="42"/>
      <c r="B96" s="42"/>
      <c r="C96" s="42"/>
      <c r="D96" s="49"/>
      <c r="E96" s="42"/>
      <c r="F96" s="42"/>
      <c r="G96" s="49"/>
      <c r="H96" s="42"/>
      <c r="I96" s="42"/>
      <c r="J96" s="49"/>
    </row>
    <row r="97" spans="1:10" ht="17.25" customHeight="1">
      <c r="A97" s="42"/>
      <c r="B97" s="42"/>
      <c r="C97" s="42"/>
      <c r="D97" s="49"/>
      <c r="E97" s="42"/>
      <c r="F97" s="42"/>
      <c r="G97" s="49"/>
      <c r="H97" s="42"/>
      <c r="I97" s="42"/>
      <c r="J97" s="49"/>
    </row>
    <row r="98" spans="1:10" ht="17.25" customHeight="1">
      <c r="A98" s="42"/>
      <c r="B98" s="42"/>
      <c r="C98" s="42"/>
      <c r="D98" s="49"/>
      <c r="E98" s="42"/>
      <c r="F98" s="42"/>
      <c r="G98" s="49"/>
      <c r="H98" s="42"/>
      <c r="I98" s="42"/>
      <c r="J98" s="49"/>
    </row>
    <row r="99" spans="1:10" ht="17.25" customHeight="1">
      <c r="A99" s="42"/>
      <c r="B99" s="42"/>
      <c r="C99" s="42"/>
      <c r="D99" s="49"/>
      <c r="E99" s="42"/>
      <c r="F99" s="42"/>
      <c r="G99" s="49"/>
      <c r="H99" s="42"/>
      <c r="I99" s="42"/>
      <c r="J99" s="49"/>
    </row>
    <row r="100" spans="1:10" ht="17.25" customHeight="1">
      <c r="A100" s="42"/>
      <c r="B100" s="42"/>
      <c r="C100" s="42"/>
      <c r="D100" s="49"/>
      <c r="E100" s="42"/>
      <c r="F100" s="42"/>
      <c r="G100" s="49"/>
      <c r="H100" s="42"/>
      <c r="I100" s="42"/>
      <c r="J100" s="49"/>
    </row>
    <row r="101" spans="1:10" ht="17.25" customHeight="1">
      <c r="A101" s="42"/>
      <c r="B101" s="42"/>
      <c r="C101" s="42"/>
      <c r="D101" s="49"/>
      <c r="E101" s="42"/>
      <c r="F101" s="42"/>
      <c r="G101" s="49"/>
      <c r="H101" s="42"/>
      <c r="I101" s="42"/>
      <c r="J101" s="49"/>
    </row>
    <row r="102" spans="1:10" ht="17.25" customHeight="1">
      <c r="A102" s="42"/>
      <c r="B102" s="42"/>
      <c r="C102" s="42"/>
      <c r="D102" s="49"/>
      <c r="E102" s="42"/>
      <c r="F102" s="42"/>
      <c r="G102" s="49"/>
      <c r="H102" s="42"/>
      <c r="I102" s="42"/>
      <c r="J102" s="49"/>
    </row>
    <row r="103" spans="1:10" ht="17.25" customHeight="1">
      <c r="A103" s="42"/>
      <c r="B103" s="42"/>
      <c r="C103" s="42"/>
      <c r="D103" s="49"/>
      <c r="E103" s="42"/>
      <c r="F103" s="42"/>
      <c r="G103" s="49"/>
      <c r="H103" s="42"/>
      <c r="I103" s="42"/>
      <c r="J103" s="49"/>
    </row>
    <row r="104" spans="1:10" ht="17.25" customHeight="1">
      <c r="A104" s="42"/>
      <c r="B104" s="42"/>
      <c r="C104" s="42"/>
      <c r="D104" s="49"/>
      <c r="E104" s="42"/>
      <c r="F104" s="42"/>
      <c r="G104" s="49"/>
      <c r="H104" s="42"/>
      <c r="I104" s="42"/>
      <c r="J104" s="49"/>
    </row>
    <row r="105" spans="1:10" ht="17.25" customHeight="1">
      <c r="A105" s="42"/>
      <c r="B105" s="42"/>
      <c r="C105" s="42"/>
      <c r="D105" s="49"/>
      <c r="E105" s="42"/>
      <c r="F105" s="42"/>
      <c r="G105" s="49"/>
      <c r="H105" s="42"/>
      <c r="I105" s="42"/>
      <c r="J105" s="49"/>
    </row>
    <row r="106" spans="1:10" ht="17.25" customHeight="1">
      <c r="A106" s="42"/>
      <c r="B106" s="42"/>
      <c r="C106" s="42"/>
      <c r="D106" s="49"/>
      <c r="E106" s="42"/>
      <c r="F106" s="42"/>
      <c r="G106" s="49"/>
      <c r="H106" s="42"/>
      <c r="I106" s="42"/>
      <c r="J106" s="49"/>
    </row>
    <row r="107" spans="1:10" ht="17.25" customHeight="1">
      <c r="A107" s="42"/>
      <c r="B107" s="42"/>
      <c r="C107" s="42"/>
      <c r="D107" s="49"/>
      <c r="E107" s="42"/>
      <c r="F107" s="42"/>
      <c r="G107" s="49"/>
      <c r="H107" s="42"/>
      <c r="I107" s="42"/>
      <c r="J107" s="49"/>
    </row>
    <row r="108" spans="1:10" ht="17.25" customHeight="1">
      <c r="A108" s="42"/>
    </row>
  </sheetData>
  <mergeCells count="5">
    <mergeCell ref="A1:I1"/>
    <mergeCell ref="B3:D3"/>
    <mergeCell ref="E3:G3"/>
    <mergeCell ref="H3:J3"/>
    <mergeCell ref="A3:A4"/>
  </mergeCells>
  <pageMargins left="0.17" right="0.18124999999999999" top="0.75" bottom="0.64" header="0.25" footer="0.39"/>
  <pageSetup paperSize="9" scale="87" firstPageNumber="8" orientation="landscape" useFirstPageNumber="1" horizontalDpi="300" verticalDpi="300" r:id="rId1"/>
  <headerFooter>
    <oddHeader>&amp;R&amp;"Times New Roman,Regular"Kingdom of Bahrain
Consolidated Final Account
For The Year Ended 31 December 2016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W37"/>
  <sheetViews>
    <sheetView showWhiteSpace="0" view="pageBreakPreview" topLeftCell="B1" zoomScaleNormal="100" zoomScaleSheetLayoutView="100" zoomScalePageLayoutView="106" workbookViewId="0">
      <selection activeCell="J37" sqref="J37"/>
    </sheetView>
  </sheetViews>
  <sheetFormatPr defaultColWidth="9.140625" defaultRowHeight="12.75"/>
  <cols>
    <col min="1" max="1" width="45.5703125" style="13" bestFit="1" customWidth="1"/>
    <col min="2" max="2" width="12.140625" style="14" customWidth="1"/>
    <col min="3" max="3" width="11.140625" style="14" bestFit="1" customWidth="1"/>
    <col min="4" max="6" width="10.28515625" style="14" bestFit="1" customWidth="1"/>
    <col min="7" max="7" width="8.140625" style="14" bestFit="1" customWidth="1"/>
    <col min="8" max="8" width="10.28515625" style="14" bestFit="1" customWidth="1"/>
    <col min="9" max="10" width="12.42578125" style="14" bestFit="1" customWidth="1"/>
    <col min="11" max="11" width="12.42578125" style="13" bestFit="1" customWidth="1"/>
    <col min="12" max="16384" width="9.140625" style="13"/>
  </cols>
  <sheetData>
    <row r="1" spans="1:101" s="50" customFormat="1" ht="21.75" customHeight="1">
      <c r="A1" s="254" t="s">
        <v>13</v>
      </c>
      <c r="B1" s="255"/>
      <c r="C1" s="255"/>
      <c r="D1" s="255"/>
      <c r="E1" s="255"/>
      <c r="F1" s="255"/>
      <c r="G1" s="255"/>
      <c r="H1" s="255"/>
      <c r="I1" s="255"/>
      <c r="J1" s="255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  <c r="AY1" s="13"/>
      <c r="AZ1" s="13"/>
      <c r="BA1" s="13"/>
      <c r="BB1" s="13"/>
      <c r="BC1" s="13"/>
      <c r="BD1" s="13"/>
      <c r="BE1" s="13"/>
      <c r="BF1" s="13"/>
      <c r="BG1" s="13"/>
      <c r="BH1" s="13"/>
      <c r="BI1" s="13"/>
      <c r="BJ1" s="13"/>
      <c r="BK1" s="13"/>
      <c r="BL1" s="13"/>
      <c r="BM1" s="13"/>
      <c r="BN1" s="13"/>
      <c r="BO1" s="13"/>
      <c r="BP1" s="13"/>
      <c r="BQ1" s="13"/>
      <c r="BR1" s="13"/>
      <c r="BS1" s="13"/>
      <c r="BT1" s="13"/>
      <c r="BU1" s="13"/>
      <c r="BV1" s="13"/>
      <c r="BW1" s="13"/>
      <c r="BX1" s="13"/>
      <c r="BY1" s="13"/>
      <c r="BZ1" s="13"/>
      <c r="CA1" s="13"/>
      <c r="CB1" s="13"/>
      <c r="CC1" s="13"/>
      <c r="CD1" s="13"/>
      <c r="CE1" s="13"/>
      <c r="CF1" s="13"/>
      <c r="CG1" s="13"/>
      <c r="CH1" s="13"/>
      <c r="CI1" s="13"/>
      <c r="CJ1" s="13"/>
      <c r="CK1" s="13"/>
      <c r="CL1" s="13"/>
      <c r="CM1" s="13"/>
      <c r="CN1" s="13"/>
      <c r="CO1" s="13"/>
      <c r="CP1" s="13"/>
      <c r="CQ1" s="13"/>
      <c r="CR1" s="13"/>
      <c r="CS1" s="13"/>
      <c r="CT1" s="13"/>
      <c r="CU1" s="13"/>
      <c r="CV1" s="13"/>
      <c r="CW1" s="13"/>
    </row>
    <row r="2" spans="1:101" ht="14.25" customHeight="1">
      <c r="A2" s="40"/>
      <c r="B2" s="64"/>
      <c r="C2" s="64"/>
      <c r="D2" s="64"/>
      <c r="E2" s="64"/>
      <c r="F2" s="64"/>
      <c r="G2" s="64"/>
      <c r="H2" s="64"/>
      <c r="I2" s="64"/>
      <c r="J2" s="64"/>
      <c r="K2" s="54" t="s">
        <v>59</v>
      </c>
    </row>
    <row r="3" spans="1:101" s="14" customFormat="1" ht="39" customHeight="1">
      <c r="A3" s="75" t="s">
        <v>84</v>
      </c>
      <c r="B3" s="75" t="s">
        <v>18</v>
      </c>
      <c r="C3" s="75" t="s">
        <v>19</v>
      </c>
      <c r="D3" s="75" t="s">
        <v>763</v>
      </c>
      <c r="E3" s="75" t="s">
        <v>824</v>
      </c>
      <c r="F3" s="75" t="s">
        <v>21</v>
      </c>
      <c r="G3" s="75" t="s">
        <v>22</v>
      </c>
      <c r="H3" s="75" t="s">
        <v>764</v>
      </c>
      <c r="I3" s="75" t="s">
        <v>32</v>
      </c>
      <c r="J3" s="75" t="s">
        <v>33</v>
      </c>
      <c r="K3" s="75" t="s">
        <v>1094</v>
      </c>
    </row>
    <row r="4" spans="1:101" s="14" customFormat="1">
      <c r="A4" s="125" t="s">
        <v>1026</v>
      </c>
      <c r="B4" s="228">
        <v>0</v>
      </c>
      <c r="C4" s="228">
        <v>0</v>
      </c>
      <c r="D4" s="228">
        <v>0</v>
      </c>
      <c r="E4" s="228">
        <v>0</v>
      </c>
      <c r="F4" s="228">
        <v>0</v>
      </c>
      <c r="G4" s="228">
        <v>0</v>
      </c>
      <c r="H4" s="228">
        <v>0</v>
      </c>
      <c r="I4" s="228">
        <v>0</v>
      </c>
      <c r="J4" s="228">
        <v>0</v>
      </c>
      <c r="K4" s="230">
        <v>88100</v>
      </c>
    </row>
    <row r="5" spans="1:101" s="51" customFormat="1">
      <c r="A5" s="125" t="s">
        <v>47</v>
      </c>
      <c r="B5" s="228">
        <v>0</v>
      </c>
      <c r="C5" s="229">
        <v>43574011</v>
      </c>
      <c r="D5" s="229">
        <v>6309073</v>
      </c>
      <c r="E5" s="229">
        <v>53075</v>
      </c>
      <c r="F5" s="228">
        <v>0</v>
      </c>
      <c r="G5" s="229">
        <v>158173</v>
      </c>
      <c r="H5" s="229">
        <v>852964</v>
      </c>
      <c r="I5" s="229">
        <v>50947296</v>
      </c>
      <c r="J5" s="229">
        <v>40700000</v>
      </c>
      <c r="K5" s="230">
        <v>47605960</v>
      </c>
    </row>
    <row r="6" spans="1:101" s="51" customFormat="1">
      <c r="A6" s="125" t="s">
        <v>197</v>
      </c>
      <c r="B6" s="228">
        <v>0</v>
      </c>
      <c r="C6" s="228">
        <v>0</v>
      </c>
      <c r="D6" s="229">
        <v>3218</v>
      </c>
      <c r="E6" s="228">
        <v>0</v>
      </c>
      <c r="F6" s="228">
        <v>0</v>
      </c>
      <c r="G6" s="228">
        <v>0</v>
      </c>
      <c r="H6" s="229">
        <v>328</v>
      </c>
      <c r="I6" s="229">
        <v>3546</v>
      </c>
      <c r="J6" s="229">
        <v>5000</v>
      </c>
      <c r="K6" s="230">
        <v>13159</v>
      </c>
    </row>
    <row r="7" spans="1:101" s="51" customFormat="1">
      <c r="A7" s="125" t="s">
        <v>49</v>
      </c>
      <c r="B7" s="228">
        <v>0</v>
      </c>
      <c r="C7" s="229">
        <v>582200</v>
      </c>
      <c r="D7" s="228">
        <v>0</v>
      </c>
      <c r="E7" s="228">
        <v>0</v>
      </c>
      <c r="F7" s="228">
        <v>0</v>
      </c>
      <c r="G7" s="228">
        <v>0</v>
      </c>
      <c r="H7" s="229">
        <v>1021134</v>
      </c>
      <c r="I7" s="229">
        <v>1603334</v>
      </c>
      <c r="J7" s="229">
        <v>2055000</v>
      </c>
      <c r="K7" s="230">
        <v>1785623</v>
      </c>
    </row>
    <row r="8" spans="1:101" s="51" customFormat="1">
      <c r="A8" s="125" t="s">
        <v>1023</v>
      </c>
      <c r="B8" s="228">
        <v>0</v>
      </c>
      <c r="C8" s="229">
        <v>6307958</v>
      </c>
      <c r="D8" s="229">
        <v>12539</v>
      </c>
      <c r="E8" s="229">
        <v>60874</v>
      </c>
      <c r="F8" s="228">
        <v>0</v>
      </c>
      <c r="G8" s="229">
        <v>198</v>
      </c>
      <c r="H8" s="229">
        <v>8744845</v>
      </c>
      <c r="I8" s="229">
        <v>15126414</v>
      </c>
      <c r="J8" s="229">
        <v>10846000</v>
      </c>
      <c r="K8" s="230">
        <v>15836788</v>
      </c>
    </row>
    <row r="9" spans="1:101" s="51" customFormat="1">
      <c r="A9" s="125" t="s">
        <v>1037</v>
      </c>
      <c r="B9" s="228">
        <v>0</v>
      </c>
      <c r="C9" s="229">
        <v>13385</v>
      </c>
      <c r="D9" s="229">
        <v>150648</v>
      </c>
      <c r="E9" s="228">
        <v>0</v>
      </c>
      <c r="F9" s="228">
        <v>0</v>
      </c>
      <c r="G9" s="229">
        <v>79917</v>
      </c>
      <c r="H9" s="229">
        <v>599440</v>
      </c>
      <c r="I9" s="229">
        <v>843390</v>
      </c>
      <c r="J9" s="229">
        <v>900000</v>
      </c>
      <c r="K9" s="230">
        <v>1608282</v>
      </c>
    </row>
    <row r="10" spans="1:101" s="51" customFormat="1">
      <c r="A10" s="125" t="s">
        <v>51</v>
      </c>
      <c r="B10" s="228">
        <v>0</v>
      </c>
      <c r="C10" s="229">
        <v>8770</v>
      </c>
      <c r="D10" s="229">
        <v>42381671</v>
      </c>
      <c r="E10" s="229">
        <v>140125</v>
      </c>
      <c r="F10" s="228">
        <v>0</v>
      </c>
      <c r="G10" s="229">
        <v>10726</v>
      </c>
      <c r="H10" s="229">
        <v>707831</v>
      </c>
      <c r="I10" s="229">
        <v>43249123</v>
      </c>
      <c r="J10" s="229">
        <v>33570000</v>
      </c>
      <c r="K10" s="230">
        <v>35063505</v>
      </c>
    </row>
    <row r="11" spans="1:101" s="51" customFormat="1">
      <c r="A11" s="125" t="s">
        <v>1030</v>
      </c>
      <c r="B11" s="228">
        <v>0</v>
      </c>
      <c r="C11" s="229">
        <v>2633768</v>
      </c>
      <c r="D11" s="229">
        <v>164351</v>
      </c>
      <c r="E11" s="229">
        <v>96782</v>
      </c>
      <c r="F11" s="228">
        <v>0</v>
      </c>
      <c r="G11" s="229">
        <v>36483</v>
      </c>
      <c r="H11" s="229">
        <v>390134</v>
      </c>
      <c r="I11" s="229">
        <v>3321518</v>
      </c>
      <c r="J11" s="229">
        <v>335000</v>
      </c>
      <c r="K11" s="230">
        <v>896658</v>
      </c>
    </row>
    <row r="12" spans="1:101" s="51" customFormat="1">
      <c r="A12" s="125" t="s">
        <v>1039</v>
      </c>
      <c r="B12" s="228">
        <v>0</v>
      </c>
      <c r="C12" s="229">
        <v>2595</v>
      </c>
      <c r="D12" s="229">
        <v>1595</v>
      </c>
      <c r="E12" s="229">
        <v>560</v>
      </c>
      <c r="F12" s="228">
        <v>0</v>
      </c>
      <c r="G12" s="228">
        <v>0</v>
      </c>
      <c r="H12" s="229">
        <v>5661</v>
      </c>
      <c r="I12" s="229">
        <v>10411</v>
      </c>
      <c r="J12" s="229">
        <v>74000</v>
      </c>
      <c r="K12" s="230">
        <v>30559</v>
      </c>
    </row>
    <row r="13" spans="1:101" s="51" customFormat="1">
      <c r="A13" s="125" t="s">
        <v>1216</v>
      </c>
      <c r="B13" s="228">
        <v>0</v>
      </c>
      <c r="C13" s="229">
        <v>7998</v>
      </c>
      <c r="D13" s="228">
        <v>0</v>
      </c>
      <c r="E13" s="229">
        <v>1500</v>
      </c>
      <c r="F13" s="228">
        <v>0</v>
      </c>
      <c r="G13" s="228">
        <v>260</v>
      </c>
      <c r="H13" s="229">
        <v>41522</v>
      </c>
      <c r="I13" s="229">
        <v>51280</v>
      </c>
      <c r="J13" s="229">
        <v>17000</v>
      </c>
      <c r="K13" s="230">
        <v>600896</v>
      </c>
    </row>
    <row r="14" spans="1:101" s="51" customFormat="1">
      <c r="A14" s="99" t="s">
        <v>1038</v>
      </c>
      <c r="B14" s="228">
        <v>0</v>
      </c>
      <c r="C14" s="229">
        <v>1700</v>
      </c>
      <c r="D14" s="228">
        <v>0</v>
      </c>
      <c r="E14" s="228">
        <v>0</v>
      </c>
      <c r="F14" s="228">
        <v>0</v>
      </c>
      <c r="G14" s="229">
        <v>830</v>
      </c>
      <c r="H14" s="229">
        <v>1000</v>
      </c>
      <c r="I14" s="229">
        <v>3530</v>
      </c>
      <c r="J14" s="229">
        <v>5000</v>
      </c>
      <c r="K14" s="230">
        <v>7162</v>
      </c>
    </row>
    <row r="15" spans="1:101" s="51" customFormat="1">
      <c r="A15" s="125" t="s">
        <v>1017</v>
      </c>
      <c r="B15" s="228">
        <v>0</v>
      </c>
      <c r="C15" s="229">
        <v>10401480</v>
      </c>
      <c r="D15" s="229">
        <v>910889</v>
      </c>
      <c r="E15" s="229">
        <v>9954600</v>
      </c>
      <c r="F15" s="228">
        <v>0</v>
      </c>
      <c r="G15" s="228">
        <v>0</v>
      </c>
      <c r="H15" s="229">
        <v>65688</v>
      </c>
      <c r="I15" s="229">
        <v>21332657</v>
      </c>
      <c r="J15" s="229">
        <v>20062000</v>
      </c>
      <c r="K15" s="230">
        <v>25161275</v>
      </c>
    </row>
    <row r="16" spans="1:101" s="52" customFormat="1">
      <c r="A16" s="125" t="s">
        <v>198</v>
      </c>
      <c r="B16" s="228">
        <v>0</v>
      </c>
      <c r="C16" s="229">
        <v>73874</v>
      </c>
      <c r="D16" s="228">
        <v>0</v>
      </c>
      <c r="E16" s="228">
        <v>0</v>
      </c>
      <c r="F16" s="228">
        <v>0</v>
      </c>
      <c r="G16" s="228">
        <v>0</v>
      </c>
      <c r="H16" s="228">
        <v>0</v>
      </c>
      <c r="I16" s="229">
        <v>73874</v>
      </c>
      <c r="J16" s="229">
        <v>35000</v>
      </c>
      <c r="K16" s="230">
        <v>1975685</v>
      </c>
    </row>
    <row r="17" spans="1:11" s="52" customFormat="1">
      <c r="A17" s="125" t="s">
        <v>1040</v>
      </c>
      <c r="B17" s="228">
        <v>0</v>
      </c>
      <c r="C17" s="229">
        <v>151961</v>
      </c>
      <c r="D17" s="228">
        <v>0</v>
      </c>
      <c r="E17" s="229">
        <v>92899</v>
      </c>
      <c r="F17" s="228">
        <v>0</v>
      </c>
      <c r="G17" s="228">
        <v>0</v>
      </c>
      <c r="H17" s="229">
        <v>35181</v>
      </c>
      <c r="I17" s="229">
        <v>280041</v>
      </c>
      <c r="J17" s="229">
        <v>273000</v>
      </c>
      <c r="K17" s="230">
        <v>317845</v>
      </c>
    </row>
    <row r="18" spans="1:11" s="52" customFormat="1">
      <c r="A18" s="125" t="s">
        <v>1029</v>
      </c>
      <c r="B18" s="228">
        <v>0</v>
      </c>
      <c r="C18" s="229">
        <v>146173</v>
      </c>
      <c r="D18" s="229">
        <v>36228</v>
      </c>
      <c r="E18" s="228">
        <v>1039250</v>
      </c>
      <c r="F18" s="228">
        <v>0</v>
      </c>
      <c r="G18" s="229">
        <v>270488</v>
      </c>
      <c r="H18" s="229">
        <v>872801</v>
      </c>
      <c r="I18" s="229">
        <v>2364940</v>
      </c>
      <c r="J18" s="229">
        <v>267000</v>
      </c>
      <c r="K18" s="230">
        <v>622154</v>
      </c>
    </row>
    <row r="19" spans="1:11" s="52" customFormat="1">
      <c r="A19" s="125" t="s">
        <v>986</v>
      </c>
      <c r="B19" s="228">
        <v>0</v>
      </c>
      <c r="C19" s="229">
        <v>5413266</v>
      </c>
      <c r="D19" s="229">
        <v>31564519</v>
      </c>
      <c r="E19" s="229">
        <v>8155991</v>
      </c>
      <c r="F19" s="228">
        <v>0</v>
      </c>
      <c r="G19" s="228">
        <v>605</v>
      </c>
      <c r="H19" s="229">
        <v>390798</v>
      </c>
      <c r="I19" s="229">
        <v>45525179</v>
      </c>
      <c r="J19" s="229">
        <v>38657000</v>
      </c>
      <c r="K19" s="230">
        <v>44085405</v>
      </c>
    </row>
    <row r="20" spans="1:11" s="52" customFormat="1">
      <c r="A20" s="125" t="s">
        <v>52</v>
      </c>
      <c r="B20" s="228">
        <v>0</v>
      </c>
      <c r="C20" s="228">
        <v>0</v>
      </c>
      <c r="D20" s="228">
        <v>0</v>
      </c>
      <c r="E20" s="228">
        <v>0</v>
      </c>
      <c r="F20" s="228">
        <v>0</v>
      </c>
      <c r="G20" s="229">
        <v>60</v>
      </c>
      <c r="H20" s="228">
        <v>0</v>
      </c>
      <c r="I20" s="229">
        <v>60</v>
      </c>
      <c r="J20" s="228">
        <v>0</v>
      </c>
      <c r="K20" s="230">
        <v>7564</v>
      </c>
    </row>
    <row r="21" spans="1:11" s="52" customFormat="1">
      <c r="A21" s="125" t="s">
        <v>1041</v>
      </c>
      <c r="B21" s="228">
        <v>0</v>
      </c>
      <c r="C21" s="228">
        <v>0</v>
      </c>
      <c r="D21" s="228">
        <v>0</v>
      </c>
      <c r="E21" s="228">
        <v>0</v>
      </c>
      <c r="F21" s="228">
        <v>0</v>
      </c>
      <c r="G21" s="228">
        <v>0</v>
      </c>
      <c r="H21" s="228">
        <v>0</v>
      </c>
      <c r="I21" s="228">
        <v>0</v>
      </c>
      <c r="J21" s="228">
        <v>0</v>
      </c>
      <c r="K21" s="230">
        <v>1350</v>
      </c>
    </row>
    <row r="22" spans="1:11" s="52" customFormat="1">
      <c r="A22" s="125" t="s">
        <v>1223</v>
      </c>
      <c r="B22" s="228">
        <v>0</v>
      </c>
      <c r="C22" s="229">
        <v>444991</v>
      </c>
      <c r="D22" s="229">
        <v>1252109</v>
      </c>
      <c r="E22" s="229">
        <v>600</v>
      </c>
      <c r="F22" s="228">
        <v>0</v>
      </c>
      <c r="G22" s="228">
        <v>0</v>
      </c>
      <c r="H22" s="229">
        <v>37183</v>
      </c>
      <c r="I22" s="229">
        <v>1734883</v>
      </c>
      <c r="J22" s="229">
        <v>1628000</v>
      </c>
      <c r="K22" s="230">
        <v>1725204</v>
      </c>
    </row>
    <row r="23" spans="1:11" s="52" customFormat="1">
      <c r="A23" s="125" t="s">
        <v>1031</v>
      </c>
      <c r="B23" s="228">
        <v>0</v>
      </c>
      <c r="C23" s="228">
        <v>7255</v>
      </c>
      <c r="D23" s="228">
        <v>0</v>
      </c>
      <c r="E23" s="228">
        <v>0</v>
      </c>
      <c r="F23" s="228">
        <v>0</v>
      </c>
      <c r="G23" s="228">
        <v>0</v>
      </c>
      <c r="H23" s="228">
        <v>0</v>
      </c>
      <c r="I23" s="229">
        <v>7255</v>
      </c>
      <c r="J23" s="228">
        <v>0</v>
      </c>
      <c r="K23" s="230">
        <v>8825</v>
      </c>
    </row>
    <row r="24" spans="1:11" s="52" customFormat="1">
      <c r="A24" s="125" t="s">
        <v>29</v>
      </c>
      <c r="B24" s="228">
        <v>0</v>
      </c>
      <c r="C24" s="229">
        <v>23872904</v>
      </c>
      <c r="D24" s="229">
        <v>863307</v>
      </c>
      <c r="E24" s="229">
        <v>30632436</v>
      </c>
      <c r="F24" s="228">
        <v>28356558</v>
      </c>
      <c r="G24" s="228">
        <v>53827</v>
      </c>
      <c r="H24" s="229">
        <v>36375266</v>
      </c>
      <c r="I24" s="229">
        <v>120154298</v>
      </c>
      <c r="J24" s="229">
        <v>147843000</v>
      </c>
      <c r="K24" s="230">
        <v>127995763</v>
      </c>
    </row>
    <row r="25" spans="1:11" s="52" customFormat="1">
      <c r="A25" s="125" t="s">
        <v>53</v>
      </c>
      <c r="B25" s="228">
        <v>1436462053</v>
      </c>
      <c r="C25" s="228">
        <v>0</v>
      </c>
      <c r="D25" s="228">
        <v>0</v>
      </c>
      <c r="E25" s="228">
        <v>0</v>
      </c>
      <c r="F25" s="228">
        <v>0</v>
      </c>
      <c r="G25" s="228">
        <v>0</v>
      </c>
      <c r="H25" s="228">
        <v>0</v>
      </c>
      <c r="I25" s="229">
        <v>1436462053</v>
      </c>
      <c r="J25" s="229">
        <v>1757613000</v>
      </c>
      <c r="K25" s="230">
        <v>1594672391</v>
      </c>
    </row>
    <row r="26" spans="1:11" s="52" customFormat="1">
      <c r="A26" s="125" t="s">
        <v>1018</v>
      </c>
      <c r="B26" s="228">
        <v>0</v>
      </c>
      <c r="C26" s="229">
        <v>174952</v>
      </c>
      <c r="D26" s="229">
        <v>177</v>
      </c>
      <c r="E26" s="228">
        <v>134248</v>
      </c>
      <c r="F26" s="228">
        <v>0</v>
      </c>
      <c r="G26" s="229">
        <v>1270</v>
      </c>
      <c r="H26" s="228">
        <v>188783</v>
      </c>
      <c r="I26" s="229">
        <v>499430</v>
      </c>
      <c r="J26" s="228">
        <v>0</v>
      </c>
      <c r="K26" s="230">
        <v>1796674</v>
      </c>
    </row>
    <row r="27" spans="1:11" s="52" customFormat="1">
      <c r="A27" s="125" t="s">
        <v>1033</v>
      </c>
      <c r="B27" s="228">
        <v>0</v>
      </c>
      <c r="C27" s="232">
        <v>135</v>
      </c>
      <c r="D27" s="228">
        <v>0</v>
      </c>
      <c r="E27" s="228">
        <v>0</v>
      </c>
      <c r="F27" s="228">
        <v>0</v>
      </c>
      <c r="G27" s="228">
        <v>485</v>
      </c>
      <c r="H27" s="228">
        <v>0</v>
      </c>
      <c r="I27" s="229">
        <v>620</v>
      </c>
      <c r="J27" s="228">
        <v>0</v>
      </c>
      <c r="K27" s="231">
        <v>7804</v>
      </c>
    </row>
    <row r="28" spans="1:11" s="52" customFormat="1">
      <c r="A28" s="125" t="s">
        <v>54</v>
      </c>
      <c r="B28" s="228">
        <v>0</v>
      </c>
      <c r="C28" s="229">
        <v>1280</v>
      </c>
      <c r="D28" s="228">
        <v>0</v>
      </c>
      <c r="E28" s="228">
        <v>0</v>
      </c>
      <c r="F28" s="228">
        <v>0</v>
      </c>
      <c r="G28" s="228">
        <v>0</v>
      </c>
      <c r="H28" s="228">
        <v>0</v>
      </c>
      <c r="I28" s="229">
        <v>1280</v>
      </c>
      <c r="J28" s="228">
        <v>5000</v>
      </c>
      <c r="K28" s="231">
        <v>6731</v>
      </c>
    </row>
    <row r="29" spans="1:11" s="52" customFormat="1">
      <c r="A29" s="125" t="s">
        <v>1221</v>
      </c>
      <c r="B29" s="228">
        <v>0</v>
      </c>
      <c r="C29" s="229">
        <v>2706185</v>
      </c>
      <c r="D29" s="228">
        <v>52</v>
      </c>
      <c r="E29" s="228">
        <v>0</v>
      </c>
      <c r="F29" s="228">
        <v>0</v>
      </c>
      <c r="G29" s="228">
        <v>253</v>
      </c>
      <c r="H29" s="229">
        <v>4350</v>
      </c>
      <c r="I29" s="229">
        <v>2710840</v>
      </c>
      <c r="J29" s="229">
        <v>1688000</v>
      </c>
      <c r="K29" s="230">
        <v>2465286</v>
      </c>
    </row>
    <row r="30" spans="1:11" s="52" customFormat="1">
      <c r="A30" s="125" t="s">
        <v>1035</v>
      </c>
      <c r="B30" s="228">
        <v>0</v>
      </c>
      <c r="C30" s="229">
        <v>60</v>
      </c>
      <c r="D30" s="228">
        <v>0</v>
      </c>
      <c r="E30" s="228">
        <v>0</v>
      </c>
      <c r="F30" s="228">
        <v>0</v>
      </c>
      <c r="G30" s="228">
        <v>0</v>
      </c>
      <c r="H30" s="228">
        <v>0</v>
      </c>
      <c r="I30" s="229">
        <v>60</v>
      </c>
      <c r="J30" s="228">
        <v>0</v>
      </c>
      <c r="K30" s="230">
        <v>585</v>
      </c>
    </row>
    <row r="31" spans="1:11" s="52" customFormat="1">
      <c r="A31" s="125" t="s">
        <v>837</v>
      </c>
      <c r="B31" s="228">
        <v>0</v>
      </c>
      <c r="C31" s="228">
        <v>0</v>
      </c>
      <c r="D31" s="228">
        <v>2264</v>
      </c>
      <c r="E31" s="228">
        <v>0</v>
      </c>
      <c r="F31" s="228">
        <v>0</v>
      </c>
      <c r="G31" s="228">
        <v>0</v>
      </c>
      <c r="H31" s="228">
        <v>0</v>
      </c>
      <c r="I31" s="229">
        <v>2264</v>
      </c>
      <c r="J31" s="228">
        <v>0</v>
      </c>
      <c r="K31" s="230">
        <v>6215</v>
      </c>
    </row>
    <row r="32" spans="1:11" s="52" customFormat="1">
      <c r="A32" s="125" t="s">
        <v>1036</v>
      </c>
      <c r="B32" s="228">
        <v>0</v>
      </c>
      <c r="C32" s="229">
        <v>4345</v>
      </c>
      <c r="D32" s="228">
        <v>0</v>
      </c>
      <c r="E32" s="228">
        <v>0</v>
      </c>
      <c r="F32" s="228">
        <v>0</v>
      </c>
      <c r="G32" s="228">
        <v>0</v>
      </c>
      <c r="H32" s="229">
        <v>13206</v>
      </c>
      <c r="I32" s="229">
        <v>17551</v>
      </c>
      <c r="J32" s="229">
        <v>10000</v>
      </c>
      <c r="K32" s="230">
        <v>8775</v>
      </c>
    </row>
    <row r="33" spans="1:11" ht="14.25" customHeight="1">
      <c r="A33" s="125" t="s">
        <v>822</v>
      </c>
      <c r="B33" s="228">
        <v>0</v>
      </c>
      <c r="C33" s="232">
        <v>17617770</v>
      </c>
      <c r="D33" s="232">
        <v>155865</v>
      </c>
      <c r="E33" s="228">
        <v>0</v>
      </c>
      <c r="F33" s="228">
        <v>0</v>
      </c>
      <c r="G33" s="228">
        <v>0</v>
      </c>
      <c r="H33" s="232">
        <v>35293</v>
      </c>
      <c r="I33" s="232">
        <v>17808928</v>
      </c>
      <c r="J33" s="232">
        <v>20886000</v>
      </c>
      <c r="K33" s="232">
        <v>20970182</v>
      </c>
    </row>
    <row r="34" spans="1:11">
      <c r="A34" s="125" t="s">
        <v>55</v>
      </c>
      <c r="B34" s="228">
        <v>0</v>
      </c>
      <c r="C34" s="232">
        <v>2655</v>
      </c>
      <c r="D34" s="228">
        <v>0</v>
      </c>
      <c r="E34" s="228">
        <v>0</v>
      </c>
      <c r="F34" s="228">
        <v>0</v>
      </c>
      <c r="G34" s="228">
        <v>0</v>
      </c>
      <c r="H34" s="232">
        <v>3369</v>
      </c>
      <c r="I34" s="232">
        <v>6024</v>
      </c>
      <c r="J34" s="232">
        <v>3000</v>
      </c>
      <c r="K34" s="232">
        <v>17509</v>
      </c>
    </row>
    <row r="35" spans="1:11">
      <c r="A35" s="125" t="s">
        <v>199</v>
      </c>
      <c r="B35" s="228">
        <v>0</v>
      </c>
      <c r="C35" s="232">
        <v>122579661</v>
      </c>
      <c r="D35" s="232">
        <v>60081</v>
      </c>
      <c r="E35" s="228">
        <v>0</v>
      </c>
      <c r="F35" s="228">
        <v>0</v>
      </c>
      <c r="G35" s="233">
        <v>310</v>
      </c>
      <c r="H35" s="232">
        <v>10109795</v>
      </c>
      <c r="I35" s="232">
        <v>132749847</v>
      </c>
      <c r="J35" s="232">
        <v>99700000</v>
      </c>
      <c r="K35" s="232">
        <v>116766540</v>
      </c>
    </row>
    <row r="36" spans="1:11">
      <c r="A36" s="125" t="s">
        <v>1093</v>
      </c>
      <c r="B36" s="228">
        <v>0</v>
      </c>
      <c r="C36" s="232">
        <v>836887</v>
      </c>
      <c r="D36" s="232">
        <v>250</v>
      </c>
      <c r="E36" s="228">
        <v>0</v>
      </c>
      <c r="F36" s="228">
        <v>0</v>
      </c>
      <c r="G36" s="228">
        <v>0</v>
      </c>
      <c r="H36" s="232">
        <v>48390</v>
      </c>
      <c r="I36" s="232">
        <v>885527</v>
      </c>
      <c r="J36" s="232">
        <v>357000</v>
      </c>
      <c r="K36" s="228">
        <v>0</v>
      </c>
    </row>
    <row r="37" spans="1:11">
      <c r="A37" s="187" t="s">
        <v>34</v>
      </c>
      <c r="B37" s="234">
        <f>SUM(B4:B36)</f>
        <v>1436462053</v>
      </c>
      <c r="C37" s="234">
        <f>SUM(C4:C36)</f>
        <v>237568219</v>
      </c>
      <c r="D37" s="234">
        <f t="shared" ref="D37:K37" si="0">SUM(D4:D36)</f>
        <v>83868836</v>
      </c>
      <c r="E37" s="234">
        <f t="shared" si="0"/>
        <v>50362940</v>
      </c>
      <c r="F37" s="234">
        <f t="shared" si="0"/>
        <v>28356558</v>
      </c>
      <c r="G37" s="234">
        <f t="shared" si="0"/>
        <v>613885</v>
      </c>
      <c r="H37" s="234">
        <f t="shared" si="0"/>
        <v>60544962</v>
      </c>
      <c r="I37" s="234">
        <f t="shared" si="0"/>
        <v>1897777453</v>
      </c>
      <c r="J37" s="234">
        <f t="shared" si="0"/>
        <v>2177534000</v>
      </c>
      <c r="K37" s="234">
        <f t="shared" si="0"/>
        <v>2042156454</v>
      </c>
    </row>
  </sheetData>
  <mergeCells count="1">
    <mergeCell ref="A1:J1"/>
  </mergeCells>
  <phoneticPr fontId="0" type="noConversion"/>
  <pageMargins left="0.3" right="0.3" top="0.84375" bottom="0.26" header="0.25" footer="0.39"/>
  <pageSetup paperSize="9" scale="92" orientation="landscape" horizontalDpi="300" verticalDpi="300" r:id="rId1"/>
  <headerFooter>
    <oddHeader>&amp;R&amp;"Times New Roman,Regular"Kingdom of Bahrain
Consolidated Final Account
For The Year Ended 31 December 2016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160"/>
  <sheetViews>
    <sheetView showWhiteSpace="0" view="pageBreakPreview" topLeftCell="A123" zoomScaleNormal="90" zoomScaleSheetLayoutView="100" workbookViewId="0">
      <selection activeCell="I158" sqref="I158"/>
    </sheetView>
  </sheetViews>
  <sheetFormatPr defaultRowHeight="12.75" outlineLevelRow="1"/>
  <cols>
    <col min="1" max="2" width="3.5703125" style="70" bestFit="1" customWidth="1"/>
    <col min="3" max="3" width="3.85546875" style="70" bestFit="1" customWidth="1"/>
    <col min="4" max="4" width="5.28515625" style="70" bestFit="1" customWidth="1"/>
    <col min="5" max="5" width="35.28515625" style="70" customWidth="1"/>
    <col min="6" max="7" width="14.85546875" style="70" customWidth="1"/>
    <col min="8" max="8" width="12" style="70" bestFit="1" customWidth="1"/>
    <col min="9" max="9" width="15.28515625" style="70" customWidth="1"/>
    <col min="10" max="16384" width="9.140625" style="70"/>
  </cols>
  <sheetData>
    <row r="1" spans="1:9" ht="21.75" customHeight="1">
      <c r="A1" s="254" t="s">
        <v>784</v>
      </c>
      <c r="B1" s="255"/>
      <c r="C1" s="255"/>
      <c r="D1" s="265"/>
      <c r="E1" s="265"/>
      <c r="F1" s="265"/>
      <c r="G1" s="265"/>
      <c r="H1" s="265"/>
      <c r="I1" s="265"/>
    </row>
    <row r="2" spans="1:9" ht="14.25" customHeight="1">
      <c r="I2" s="117" t="s">
        <v>59</v>
      </c>
    </row>
    <row r="3" spans="1:9">
      <c r="A3" s="266" t="s">
        <v>102</v>
      </c>
      <c r="B3" s="267"/>
      <c r="C3" s="267"/>
      <c r="D3" s="267"/>
      <c r="E3" s="268" t="s">
        <v>35</v>
      </c>
      <c r="F3" s="266">
        <v>2016</v>
      </c>
      <c r="G3" s="266"/>
      <c r="H3" s="266"/>
      <c r="I3" s="270" t="s">
        <v>989</v>
      </c>
    </row>
    <row r="4" spans="1:9" ht="12.75" customHeight="1">
      <c r="A4" s="84" t="s">
        <v>783</v>
      </c>
      <c r="B4" s="84" t="s">
        <v>805</v>
      </c>
      <c r="C4" s="84" t="s">
        <v>780</v>
      </c>
      <c r="D4" s="84" t="s">
        <v>804</v>
      </c>
      <c r="E4" s="269"/>
      <c r="F4" s="84" t="s">
        <v>33</v>
      </c>
      <c r="G4" s="84" t="s">
        <v>58</v>
      </c>
      <c r="H4" s="84" t="s">
        <v>103</v>
      </c>
      <c r="I4" s="271"/>
    </row>
    <row r="5" spans="1:9" outlineLevel="1">
      <c r="A5" s="119" t="s">
        <v>202</v>
      </c>
      <c r="B5" s="119" t="s">
        <v>203</v>
      </c>
      <c r="C5" s="119" t="s">
        <v>203</v>
      </c>
      <c r="D5" s="119" t="s">
        <v>204</v>
      </c>
      <c r="E5" s="120" t="s">
        <v>205</v>
      </c>
      <c r="F5" s="235">
        <v>148246000</v>
      </c>
      <c r="G5" s="235">
        <v>278643175</v>
      </c>
      <c r="H5" s="235">
        <f>G5-F5</f>
        <v>130397175</v>
      </c>
      <c r="I5" s="235">
        <v>230724927</v>
      </c>
    </row>
    <row r="6" spans="1:9" ht="15" customHeight="1" outlineLevel="1">
      <c r="A6" s="119" t="s">
        <v>202</v>
      </c>
      <c r="B6" s="119" t="s">
        <v>203</v>
      </c>
      <c r="C6" s="119" t="s">
        <v>203</v>
      </c>
      <c r="D6" s="119" t="s">
        <v>206</v>
      </c>
      <c r="E6" s="120" t="s">
        <v>207</v>
      </c>
      <c r="F6" s="235">
        <v>1141434000</v>
      </c>
      <c r="G6" s="235">
        <v>723670948</v>
      </c>
      <c r="H6" s="235">
        <f t="shared" ref="H6:H69" si="0">G6-F6</f>
        <v>-417763052</v>
      </c>
      <c r="I6" s="235">
        <v>957404837</v>
      </c>
    </row>
    <row r="7" spans="1:9" ht="15" customHeight="1" outlineLevel="1">
      <c r="A7" s="119" t="s">
        <v>202</v>
      </c>
      <c r="B7" s="119" t="s">
        <v>203</v>
      </c>
      <c r="C7" s="119" t="s">
        <v>203</v>
      </c>
      <c r="D7" s="119" t="s">
        <v>208</v>
      </c>
      <c r="E7" s="120" t="s">
        <v>209</v>
      </c>
      <c r="F7" s="235">
        <v>-20641000</v>
      </c>
      <c r="G7" s="235">
        <v>-14056467</v>
      </c>
      <c r="H7" s="235">
        <f t="shared" si="0"/>
        <v>6584533</v>
      </c>
      <c r="I7" s="235">
        <v>-17105245</v>
      </c>
    </row>
    <row r="8" spans="1:9" ht="15" customHeight="1" outlineLevel="1">
      <c r="A8" s="119" t="s">
        <v>202</v>
      </c>
      <c r="B8" s="119" t="s">
        <v>203</v>
      </c>
      <c r="C8" s="119" t="s">
        <v>210</v>
      </c>
      <c r="D8" s="119" t="s">
        <v>909</v>
      </c>
      <c r="E8" s="120" t="s">
        <v>910</v>
      </c>
      <c r="F8" s="235">
        <v>75374000</v>
      </c>
      <c r="G8" s="235"/>
      <c r="H8" s="235">
        <f t="shared" si="0"/>
        <v>-75374000</v>
      </c>
      <c r="I8" s="235"/>
    </row>
    <row r="9" spans="1:9" ht="15" customHeight="1" outlineLevel="1">
      <c r="A9" s="119" t="s">
        <v>202</v>
      </c>
      <c r="B9" s="119" t="s">
        <v>203</v>
      </c>
      <c r="C9" s="119" t="s">
        <v>210</v>
      </c>
      <c r="D9" s="119" t="s">
        <v>211</v>
      </c>
      <c r="E9" s="120" t="s">
        <v>212</v>
      </c>
      <c r="F9" s="235">
        <v>60354000</v>
      </c>
      <c r="G9" s="235">
        <v>31039852</v>
      </c>
      <c r="H9" s="235">
        <f t="shared" si="0"/>
        <v>-29314148</v>
      </c>
      <c r="I9" s="235">
        <v>44113743</v>
      </c>
    </row>
    <row r="10" spans="1:9" ht="15" customHeight="1" outlineLevel="1">
      <c r="A10" s="119" t="s">
        <v>202</v>
      </c>
      <c r="B10" s="119" t="s">
        <v>203</v>
      </c>
      <c r="C10" s="119" t="s">
        <v>210</v>
      </c>
      <c r="D10" s="119" t="s">
        <v>213</v>
      </c>
      <c r="E10" s="120" t="s">
        <v>214</v>
      </c>
      <c r="F10" s="235">
        <v>106738000</v>
      </c>
      <c r="G10" s="235">
        <v>109292545</v>
      </c>
      <c r="H10" s="235">
        <f t="shared" si="0"/>
        <v>2554545</v>
      </c>
      <c r="I10" s="235">
        <v>90853535</v>
      </c>
    </row>
    <row r="11" spans="1:9" ht="15" customHeight="1" outlineLevel="1">
      <c r="A11" s="119" t="s">
        <v>202</v>
      </c>
      <c r="B11" s="119" t="s">
        <v>203</v>
      </c>
      <c r="C11" s="119" t="s">
        <v>210</v>
      </c>
      <c r="D11" s="119" t="s">
        <v>215</v>
      </c>
      <c r="E11" s="120" t="s">
        <v>216</v>
      </c>
      <c r="F11" s="235">
        <v>42696000</v>
      </c>
      <c r="G11" s="235">
        <v>46614264</v>
      </c>
      <c r="H11" s="235">
        <f t="shared" si="0"/>
        <v>3918264</v>
      </c>
      <c r="I11" s="235">
        <v>43778809</v>
      </c>
    </row>
    <row r="12" spans="1:9" ht="15" customHeight="1" outlineLevel="1">
      <c r="A12" s="119" t="s">
        <v>202</v>
      </c>
      <c r="B12" s="119" t="s">
        <v>203</v>
      </c>
      <c r="C12" s="119" t="s">
        <v>210</v>
      </c>
      <c r="D12" s="119" t="s">
        <v>217</v>
      </c>
      <c r="E12" s="120" t="s">
        <v>218</v>
      </c>
      <c r="F12" s="235">
        <v>36936000</v>
      </c>
      <c r="G12" s="235">
        <v>14021820</v>
      </c>
      <c r="H12" s="235">
        <f t="shared" si="0"/>
        <v>-22914180</v>
      </c>
      <c r="I12" s="235">
        <v>28565322</v>
      </c>
    </row>
    <row r="13" spans="1:9" ht="15" customHeight="1" outlineLevel="1">
      <c r="A13" s="119" t="s">
        <v>202</v>
      </c>
      <c r="B13" s="119" t="s">
        <v>203</v>
      </c>
      <c r="C13" s="119" t="s">
        <v>210</v>
      </c>
      <c r="D13" s="119" t="s">
        <v>219</v>
      </c>
      <c r="E13" s="120" t="s">
        <v>220</v>
      </c>
      <c r="F13" s="235">
        <v>147867000</v>
      </c>
      <c r="G13" s="235">
        <v>242372310</v>
      </c>
      <c r="H13" s="235">
        <f t="shared" si="0"/>
        <v>94505310</v>
      </c>
      <c r="I13" s="235">
        <v>204474412</v>
      </c>
    </row>
    <row r="14" spans="1:9" ht="15" customHeight="1" outlineLevel="1">
      <c r="A14" s="119" t="s">
        <v>202</v>
      </c>
      <c r="B14" s="119" t="s">
        <v>203</v>
      </c>
      <c r="C14" s="119" t="s">
        <v>221</v>
      </c>
      <c r="D14" s="119" t="s">
        <v>222</v>
      </c>
      <c r="E14" s="120" t="s">
        <v>104</v>
      </c>
      <c r="F14" s="235">
        <v>11974000</v>
      </c>
      <c r="G14" s="235">
        <v>272001</v>
      </c>
      <c r="H14" s="235">
        <f t="shared" si="0"/>
        <v>-11701999</v>
      </c>
      <c r="I14" s="235">
        <v>7282491</v>
      </c>
    </row>
    <row r="15" spans="1:9" ht="15" customHeight="1" outlineLevel="1">
      <c r="A15" s="119" t="s">
        <v>202</v>
      </c>
      <c r="B15" s="119" t="s">
        <v>203</v>
      </c>
      <c r="C15" s="119" t="s">
        <v>221</v>
      </c>
      <c r="D15" s="119" t="s">
        <v>223</v>
      </c>
      <c r="E15" s="120" t="s">
        <v>105</v>
      </c>
      <c r="F15" s="235">
        <v>6635000</v>
      </c>
      <c r="G15" s="235">
        <v>4591605</v>
      </c>
      <c r="H15" s="235">
        <f t="shared" si="0"/>
        <v>-2043395</v>
      </c>
      <c r="I15" s="235">
        <v>4579560</v>
      </c>
    </row>
    <row r="16" spans="1:9" ht="15" customHeight="1" outlineLevel="1">
      <c r="A16" s="119" t="s">
        <v>202</v>
      </c>
      <c r="B16" s="119" t="s">
        <v>210</v>
      </c>
      <c r="C16" s="119" t="s">
        <v>210</v>
      </c>
      <c r="D16" s="119" t="s">
        <v>225</v>
      </c>
      <c r="E16" s="120" t="s">
        <v>226</v>
      </c>
      <c r="F16" s="235">
        <v>48000000</v>
      </c>
      <c r="G16" s="235">
        <v>48701365</v>
      </c>
      <c r="H16" s="235">
        <f t="shared" si="0"/>
        <v>701365</v>
      </c>
      <c r="I16" s="235">
        <v>52459852</v>
      </c>
    </row>
    <row r="17" spans="1:9" ht="15" customHeight="1" outlineLevel="1">
      <c r="A17" s="119" t="s">
        <v>202</v>
      </c>
      <c r="B17" s="119" t="s">
        <v>210</v>
      </c>
      <c r="C17" s="119" t="s">
        <v>210</v>
      </c>
      <c r="D17" s="119" t="s">
        <v>227</v>
      </c>
      <c r="E17" s="120" t="s">
        <v>228</v>
      </c>
      <c r="F17" s="235">
        <v>7500000</v>
      </c>
      <c r="G17" s="235">
        <v>15675280</v>
      </c>
      <c r="H17" s="235">
        <f t="shared" si="0"/>
        <v>8175280</v>
      </c>
      <c r="I17" s="235">
        <v>18033658</v>
      </c>
    </row>
    <row r="18" spans="1:9" outlineLevel="1">
      <c r="A18" s="119" t="s">
        <v>202</v>
      </c>
      <c r="B18" s="119" t="s">
        <v>210</v>
      </c>
      <c r="C18" s="119" t="s">
        <v>210</v>
      </c>
      <c r="D18" s="119" t="s">
        <v>229</v>
      </c>
      <c r="E18" s="120" t="s">
        <v>230</v>
      </c>
      <c r="F18" s="235">
        <v>16000000</v>
      </c>
      <c r="G18" s="235">
        <v>16573529</v>
      </c>
      <c r="H18" s="235">
        <f t="shared" si="0"/>
        <v>573529</v>
      </c>
      <c r="I18" s="235">
        <v>18300861</v>
      </c>
    </row>
    <row r="19" spans="1:9" ht="15" customHeight="1" outlineLevel="1">
      <c r="A19" s="119" t="s">
        <v>202</v>
      </c>
      <c r="B19" s="119" t="s">
        <v>210</v>
      </c>
      <c r="C19" s="119" t="s">
        <v>210</v>
      </c>
      <c r="D19" s="119" t="s">
        <v>231</v>
      </c>
      <c r="E19" s="120" t="s">
        <v>232</v>
      </c>
      <c r="F19" s="235">
        <v>20000000</v>
      </c>
      <c r="G19" s="235">
        <v>16370852</v>
      </c>
      <c r="H19" s="235">
        <f t="shared" si="0"/>
        <v>-3629148</v>
      </c>
      <c r="I19" s="235">
        <v>19751712</v>
      </c>
    </row>
    <row r="20" spans="1:9" ht="15" customHeight="1" outlineLevel="1">
      <c r="A20" s="119" t="s">
        <v>202</v>
      </c>
      <c r="B20" s="119" t="s">
        <v>210</v>
      </c>
      <c r="C20" s="119" t="s">
        <v>210</v>
      </c>
      <c r="D20" s="119" t="s">
        <v>233</v>
      </c>
      <c r="E20" s="120" t="s">
        <v>234</v>
      </c>
      <c r="F20" s="235">
        <v>400000</v>
      </c>
      <c r="G20" s="235">
        <v>260463</v>
      </c>
      <c r="H20" s="235">
        <f t="shared" si="0"/>
        <v>-139537</v>
      </c>
      <c r="I20" s="235">
        <v>80700</v>
      </c>
    </row>
    <row r="21" spans="1:9" ht="15" customHeight="1" outlineLevel="1">
      <c r="A21" s="119" t="s">
        <v>202</v>
      </c>
      <c r="B21" s="119" t="s">
        <v>210</v>
      </c>
      <c r="C21" s="119" t="s">
        <v>210</v>
      </c>
      <c r="D21" s="119" t="s">
        <v>235</v>
      </c>
      <c r="E21" s="120" t="s">
        <v>106</v>
      </c>
      <c r="F21" s="235">
        <v>570000</v>
      </c>
      <c r="G21" s="235">
        <v>565164</v>
      </c>
      <c r="H21" s="235">
        <f t="shared" si="0"/>
        <v>-4836</v>
      </c>
      <c r="I21" s="235">
        <v>578431</v>
      </c>
    </row>
    <row r="22" spans="1:9" ht="15" customHeight="1" outlineLevel="1">
      <c r="A22" s="119" t="s">
        <v>202</v>
      </c>
      <c r="B22" s="119" t="s">
        <v>210</v>
      </c>
      <c r="C22" s="119" t="s">
        <v>221</v>
      </c>
      <c r="D22" s="119" t="s">
        <v>236</v>
      </c>
      <c r="E22" s="120" t="s">
        <v>237</v>
      </c>
      <c r="F22" s="235">
        <v>29000</v>
      </c>
      <c r="G22" s="235">
        <v>150828</v>
      </c>
      <c r="H22" s="235">
        <f t="shared" si="0"/>
        <v>121828</v>
      </c>
      <c r="I22" s="235">
        <v>78334</v>
      </c>
    </row>
    <row r="23" spans="1:9" ht="15" customHeight="1" outlineLevel="1">
      <c r="A23" s="119" t="s">
        <v>202</v>
      </c>
      <c r="B23" s="119" t="s">
        <v>210</v>
      </c>
      <c r="C23" s="119" t="s">
        <v>221</v>
      </c>
      <c r="D23" s="119" t="s">
        <v>238</v>
      </c>
      <c r="E23" s="120" t="s">
        <v>239</v>
      </c>
      <c r="F23" s="235">
        <v>3000</v>
      </c>
      <c r="G23" s="235">
        <v>95377</v>
      </c>
      <c r="H23" s="235">
        <f t="shared" si="0"/>
        <v>92377</v>
      </c>
      <c r="I23" s="235">
        <v>2541</v>
      </c>
    </row>
    <row r="24" spans="1:9" ht="15" customHeight="1" outlineLevel="1">
      <c r="A24" s="119" t="s">
        <v>202</v>
      </c>
      <c r="B24" s="119" t="s">
        <v>210</v>
      </c>
      <c r="C24" s="119" t="s">
        <v>221</v>
      </c>
      <c r="D24" s="119" t="s">
        <v>240</v>
      </c>
      <c r="E24" s="120" t="s">
        <v>241</v>
      </c>
      <c r="F24" s="235">
        <v>9000</v>
      </c>
      <c r="G24" s="235">
        <v>3550</v>
      </c>
      <c r="H24" s="235">
        <f t="shared" si="0"/>
        <v>-5450</v>
      </c>
      <c r="I24" s="235">
        <v>45427</v>
      </c>
    </row>
    <row r="25" spans="1:9" ht="15" customHeight="1" outlineLevel="1">
      <c r="A25" s="119" t="s">
        <v>202</v>
      </c>
      <c r="B25" s="119" t="s">
        <v>210</v>
      </c>
      <c r="C25" s="119" t="s">
        <v>221</v>
      </c>
      <c r="D25" s="119" t="s">
        <v>242</v>
      </c>
      <c r="E25" s="120" t="s">
        <v>243</v>
      </c>
      <c r="F25" s="235">
        <v>1281960</v>
      </c>
      <c r="G25" s="235">
        <v>794808</v>
      </c>
      <c r="H25" s="235">
        <f t="shared" si="0"/>
        <v>-487152</v>
      </c>
      <c r="I25" s="235">
        <v>1534627</v>
      </c>
    </row>
    <row r="26" spans="1:9" ht="15" customHeight="1" outlineLevel="1">
      <c r="A26" s="119" t="s">
        <v>202</v>
      </c>
      <c r="B26" s="119" t="s">
        <v>210</v>
      </c>
      <c r="C26" s="119" t="s">
        <v>221</v>
      </c>
      <c r="D26" s="119" t="s">
        <v>1122</v>
      </c>
      <c r="E26" s="120" t="s">
        <v>1123</v>
      </c>
      <c r="F26" s="235"/>
      <c r="G26" s="235">
        <v>212782</v>
      </c>
      <c r="H26" s="235">
        <f t="shared" si="0"/>
        <v>212782</v>
      </c>
      <c r="I26" s="235"/>
    </row>
    <row r="27" spans="1:9" ht="15" customHeight="1" outlineLevel="1">
      <c r="A27" s="119" t="s">
        <v>202</v>
      </c>
      <c r="B27" s="119" t="s">
        <v>210</v>
      </c>
      <c r="C27" s="119" t="s">
        <v>221</v>
      </c>
      <c r="D27" s="119" t="s">
        <v>1124</v>
      </c>
      <c r="E27" s="120" t="s">
        <v>1125</v>
      </c>
      <c r="F27" s="235"/>
      <c r="G27" s="235">
        <v>576230</v>
      </c>
      <c r="H27" s="235">
        <f t="shared" si="0"/>
        <v>576230</v>
      </c>
      <c r="I27" s="235"/>
    </row>
    <row r="28" spans="1:9" ht="15" customHeight="1" outlineLevel="1">
      <c r="A28" s="119" t="s">
        <v>202</v>
      </c>
      <c r="B28" s="119" t="s">
        <v>210</v>
      </c>
      <c r="C28" s="119" t="s">
        <v>221</v>
      </c>
      <c r="D28" s="119" t="s">
        <v>1126</v>
      </c>
      <c r="E28" s="120" t="s">
        <v>1127</v>
      </c>
      <c r="F28" s="235"/>
      <c r="G28" s="235">
        <v>776335</v>
      </c>
      <c r="H28" s="235">
        <f t="shared" si="0"/>
        <v>776335</v>
      </c>
      <c r="I28" s="235"/>
    </row>
    <row r="29" spans="1:9" ht="15" customHeight="1" outlineLevel="1">
      <c r="A29" s="119" t="s">
        <v>202</v>
      </c>
      <c r="B29" s="119" t="s">
        <v>210</v>
      </c>
      <c r="C29" s="119" t="s">
        <v>221</v>
      </c>
      <c r="D29" s="119" t="s">
        <v>1128</v>
      </c>
      <c r="E29" s="120" t="s">
        <v>1129</v>
      </c>
      <c r="F29" s="235"/>
      <c r="G29" s="235">
        <v>60639</v>
      </c>
      <c r="H29" s="235">
        <f t="shared" si="0"/>
        <v>60639</v>
      </c>
      <c r="I29" s="235"/>
    </row>
    <row r="30" spans="1:9" ht="15" customHeight="1" outlineLevel="1">
      <c r="A30" s="119" t="s">
        <v>202</v>
      </c>
      <c r="B30" s="119" t="s">
        <v>210</v>
      </c>
      <c r="C30" s="119" t="s">
        <v>221</v>
      </c>
      <c r="D30" s="119" t="s">
        <v>244</v>
      </c>
      <c r="E30" s="120" t="s">
        <v>107</v>
      </c>
      <c r="F30" s="235">
        <v>15000</v>
      </c>
      <c r="G30" s="235">
        <v>16494</v>
      </c>
      <c r="H30" s="235">
        <f t="shared" si="0"/>
        <v>1494</v>
      </c>
      <c r="I30" s="235">
        <v>11062</v>
      </c>
    </row>
    <row r="31" spans="1:9" ht="15" customHeight="1" outlineLevel="1">
      <c r="A31" s="119" t="s">
        <v>202</v>
      </c>
      <c r="B31" s="119" t="s">
        <v>210</v>
      </c>
      <c r="C31" s="119" t="s">
        <v>221</v>
      </c>
      <c r="D31" s="119" t="s">
        <v>245</v>
      </c>
      <c r="E31" s="120" t="s">
        <v>246</v>
      </c>
      <c r="F31" s="235">
        <v>85000</v>
      </c>
      <c r="G31" s="235">
        <v>50000</v>
      </c>
      <c r="H31" s="235">
        <f t="shared" si="0"/>
        <v>-35000</v>
      </c>
      <c r="I31" s="235">
        <v>40000</v>
      </c>
    </row>
    <row r="32" spans="1:9" ht="15" customHeight="1" outlineLevel="1">
      <c r="A32" s="119" t="s">
        <v>202</v>
      </c>
      <c r="B32" s="119" t="s">
        <v>210</v>
      </c>
      <c r="C32" s="119" t="s">
        <v>221</v>
      </c>
      <c r="D32" s="119" t="s">
        <v>1130</v>
      </c>
      <c r="E32" s="120" t="s">
        <v>1131</v>
      </c>
      <c r="F32" s="235"/>
      <c r="G32" s="235">
        <v>550000</v>
      </c>
      <c r="H32" s="235">
        <f t="shared" si="0"/>
        <v>550000</v>
      </c>
      <c r="I32" s="235"/>
    </row>
    <row r="33" spans="1:9" ht="15" customHeight="1" outlineLevel="1">
      <c r="A33" s="119" t="s">
        <v>202</v>
      </c>
      <c r="B33" s="119" t="s">
        <v>210</v>
      </c>
      <c r="C33" s="119" t="s">
        <v>221</v>
      </c>
      <c r="D33" s="119" t="s">
        <v>912</v>
      </c>
      <c r="E33" s="120" t="s">
        <v>913</v>
      </c>
      <c r="F33" s="235">
        <v>45000</v>
      </c>
      <c r="G33" s="235">
        <v>128400</v>
      </c>
      <c r="H33" s="235">
        <f t="shared" si="0"/>
        <v>83400</v>
      </c>
      <c r="I33" s="235">
        <v>32111</v>
      </c>
    </row>
    <row r="34" spans="1:9" ht="15" customHeight="1" outlineLevel="1">
      <c r="A34" s="119" t="s">
        <v>202</v>
      </c>
      <c r="B34" s="119" t="s">
        <v>210</v>
      </c>
      <c r="C34" s="119" t="s">
        <v>221</v>
      </c>
      <c r="D34" s="119" t="s">
        <v>914</v>
      </c>
      <c r="E34" s="120" t="s">
        <v>915</v>
      </c>
      <c r="F34" s="235">
        <v>150000</v>
      </c>
      <c r="G34" s="235">
        <v>251640</v>
      </c>
      <c r="H34" s="235">
        <f t="shared" si="0"/>
        <v>101640</v>
      </c>
      <c r="I34" s="235">
        <v>113996</v>
      </c>
    </row>
    <row r="35" spans="1:9" ht="15" customHeight="1" outlineLevel="1">
      <c r="A35" s="119" t="s">
        <v>202</v>
      </c>
      <c r="B35" s="119" t="s">
        <v>210</v>
      </c>
      <c r="C35" s="119" t="s">
        <v>221</v>
      </c>
      <c r="D35" s="119" t="s">
        <v>916</v>
      </c>
      <c r="E35" s="120" t="s">
        <v>917</v>
      </c>
      <c r="F35" s="235">
        <v>162000</v>
      </c>
      <c r="G35" s="235">
        <v>456682</v>
      </c>
      <c r="H35" s="235">
        <f t="shared" si="0"/>
        <v>294682</v>
      </c>
      <c r="I35" s="235">
        <v>157808</v>
      </c>
    </row>
    <row r="36" spans="1:9" ht="15" customHeight="1" outlineLevel="1">
      <c r="A36" s="119" t="s">
        <v>202</v>
      </c>
      <c r="B36" s="119" t="s">
        <v>210</v>
      </c>
      <c r="C36" s="119" t="s">
        <v>202</v>
      </c>
      <c r="D36" s="119" t="s">
        <v>247</v>
      </c>
      <c r="E36" s="120" t="s">
        <v>248</v>
      </c>
      <c r="F36" s="235">
        <v>1800000</v>
      </c>
      <c r="G36" s="235">
        <v>979340</v>
      </c>
      <c r="H36" s="235">
        <f t="shared" si="0"/>
        <v>-820660</v>
      </c>
      <c r="I36" s="235">
        <v>676517</v>
      </c>
    </row>
    <row r="37" spans="1:9" outlineLevel="1">
      <c r="A37" s="119" t="s">
        <v>202</v>
      </c>
      <c r="B37" s="119" t="s">
        <v>210</v>
      </c>
      <c r="C37" s="119" t="s">
        <v>202</v>
      </c>
      <c r="D37" s="119" t="s">
        <v>249</v>
      </c>
      <c r="E37" s="120" t="s">
        <v>108</v>
      </c>
      <c r="F37" s="235">
        <v>2437000</v>
      </c>
      <c r="G37" s="235">
        <v>3482428</v>
      </c>
      <c r="H37" s="235">
        <f t="shared" si="0"/>
        <v>1045428</v>
      </c>
      <c r="I37" s="235">
        <v>2321112</v>
      </c>
    </row>
    <row r="38" spans="1:9" outlineLevel="1">
      <c r="A38" s="119" t="s">
        <v>202</v>
      </c>
      <c r="B38" s="119" t="s">
        <v>210</v>
      </c>
      <c r="C38" s="119" t="s">
        <v>202</v>
      </c>
      <c r="D38" s="119" t="s">
        <v>250</v>
      </c>
      <c r="E38" s="120" t="s">
        <v>251</v>
      </c>
      <c r="F38" s="235">
        <v>9708000</v>
      </c>
      <c r="G38" s="235">
        <v>18029260</v>
      </c>
      <c r="H38" s="235">
        <f t="shared" si="0"/>
        <v>8321260</v>
      </c>
      <c r="I38" s="235">
        <v>16781608</v>
      </c>
    </row>
    <row r="39" spans="1:9" ht="15" customHeight="1" outlineLevel="1">
      <c r="A39" s="119" t="s">
        <v>202</v>
      </c>
      <c r="B39" s="119" t="s">
        <v>210</v>
      </c>
      <c r="C39" s="119" t="s">
        <v>202</v>
      </c>
      <c r="D39" s="119" t="s">
        <v>252</v>
      </c>
      <c r="E39" s="120" t="s">
        <v>109</v>
      </c>
      <c r="F39" s="235">
        <v>1520000</v>
      </c>
      <c r="G39" s="235">
        <v>2449944</v>
      </c>
      <c r="H39" s="235">
        <f t="shared" si="0"/>
        <v>929944</v>
      </c>
      <c r="I39" s="235">
        <v>2201066</v>
      </c>
    </row>
    <row r="40" spans="1:9" ht="15" customHeight="1" outlineLevel="1">
      <c r="A40" s="119" t="s">
        <v>202</v>
      </c>
      <c r="B40" s="119" t="s">
        <v>210</v>
      </c>
      <c r="C40" s="119" t="s">
        <v>202</v>
      </c>
      <c r="D40" s="119" t="s">
        <v>817</v>
      </c>
      <c r="E40" s="120" t="s">
        <v>1213</v>
      </c>
      <c r="F40" s="235">
        <v>242000</v>
      </c>
      <c r="G40" s="235">
        <v>58175</v>
      </c>
      <c r="H40" s="235">
        <f t="shared" si="0"/>
        <v>-183825</v>
      </c>
      <c r="I40" s="235">
        <v>1233</v>
      </c>
    </row>
    <row r="41" spans="1:9" ht="15" customHeight="1" outlineLevel="1">
      <c r="A41" s="119" t="s">
        <v>202</v>
      </c>
      <c r="B41" s="119" t="s">
        <v>210</v>
      </c>
      <c r="C41" s="119" t="s">
        <v>202</v>
      </c>
      <c r="D41" s="119" t="s">
        <v>253</v>
      </c>
      <c r="E41" s="120" t="s">
        <v>1214</v>
      </c>
      <c r="F41" s="235">
        <v>18500000</v>
      </c>
      <c r="G41" s="235">
        <v>23143294</v>
      </c>
      <c r="H41" s="235">
        <f t="shared" si="0"/>
        <v>4643294</v>
      </c>
      <c r="I41" s="235">
        <v>19206857</v>
      </c>
    </row>
    <row r="42" spans="1:9" ht="15" customHeight="1" outlineLevel="1">
      <c r="A42" s="119" t="s">
        <v>202</v>
      </c>
      <c r="B42" s="119" t="s">
        <v>210</v>
      </c>
      <c r="C42" s="119" t="s">
        <v>202</v>
      </c>
      <c r="D42" s="119" t="s">
        <v>254</v>
      </c>
      <c r="E42" s="120" t="s">
        <v>110</v>
      </c>
      <c r="F42" s="235">
        <v>150000</v>
      </c>
      <c r="G42" s="235">
        <v>126333</v>
      </c>
      <c r="H42" s="235">
        <f t="shared" si="0"/>
        <v>-23667</v>
      </c>
      <c r="I42" s="235">
        <v>116381</v>
      </c>
    </row>
    <row r="43" spans="1:9" ht="15" customHeight="1" outlineLevel="1">
      <c r="A43" s="119" t="s">
        <v>202</v>
      </c>
      <c r="B43" s="119" t="s">
        <v>210</v>
      </c>
      <c r="C43" s="119" t="s">
        <v>202</v>
      </c>
      <c r="D43" s="119" t="s">
        <v>255</v>
      </c>
      <c r="E43" s="120" t="s">
        <v>111</v>
      </c>
      <c r="F43" s="235">
        <v>20500000</v>
      </c>
      <c r="G43" s="235">
        <v>17491123</v>
      </c>
      <c r="H43" s="235">
        <f t="shared" si="0"/>
        <v>-3008877</v>
      </c>
      <c r="I43" s="235">
        <v>20686702</v>
      </c>
    </row>
    <row r="44" spans="1:9" ht="15" customHeight="1" outlineLevel="1">
      <c r="A44" s="119" t="s">
        <v>202</v>
      </c>
      <c r="B44" s="119" t="s">
        <v>210</v>
      </c>
      <c r="C44" s="119" t="s">
        <v>202</v>
      </c>
      <c r="D44" s="119" t="s">
        <v>256</v>
      </c>
      <c r="E44" s="120" t="s">
        <v>112</v>
      </c>
      <c r="F44" s="235">
        <v>15500000</v>
      </c>
      <c r="G44" s="235">
        <v>15524624</v>
      </c>
      <c r="H44" s="235">
        <f t="shared" si="0"/>
        <v>24624</v>
      </c>
      <c r="I44" s="235">
        <v>15717790</v>
      </c>
    </row>
    <row r="45" spans="1:9" ht="15" customHeight="1" outlineLevel="1">
      <c r="A45" s="119" t="s">
        <v>202</v>
      </c>
      <c r="B45" s="119" t="s">
        <v>210</v>
      </c>
      <c r="C45" s="119" t="s">
        <v>202</v>
      </c>
      <c r="D45" s="119" t="s">
        <v>257</v>
      </c>
      <c r="E45" s="120" t="s">
        <v>113</v>
      </c>
      <c r="F45" s="235">
        <v>3727000</v>
      </c>
      <c r="G45" s="235">
        <v>4793138</v>
      </c>
      <c r="H45" s="235">
        <f t="shared" si="0"/>
        <v>1066138</v>
      </c>
      <c r="I45" s="235">
        <v>4381225</v>
      </c>
    </row>
    <row r="46" spans="1:9" ht="15" customHeight="1" outlineLevel="1">
      <c r="A46" s="119" t="s">
        <v>202</v>
      </c>
      <c r="B46" s="119" t="s">
        <v>210</v>
      </c>
      <c r="C46" s="119" t="s">
        <v>202</v>
      </c>
      <c r="D46" s="119" t="s">
        <v>258</v>
      </c>
      <c r="E46" s="120" t="s">
        <v>114</v>
      </c>
      <c r="F46" s="235">
        <v>5104000</v>
      </c>
      <c r="G46" s="235">
        <v>5279361</v>
      </c>
      <c r="H46" s="235">
        <f t="shared" si="0"/>
        <v>175361</v>
      </c>
      <c r="I46" s="235">
        <v>5652851</v>
      </c>
    </row>
    <row r="47" spans="1:9" ht="15" customHeight="1" outlineLevel="1">
      <c r="A47" s="119" t="s">
        <v>202</v>
      </c>
      <c r="B47" s="119" t="s">
        <v>210</v>
      </c>
      <c r="C47" s="119" t="s">
        <v>202</v>
      </c>
      <c r="D47" s="119" t="s">
        <v>259</v>
      </c>
      <c r="E47" s="120" t="s">
        <v>115</v>
      </c>
      <c r="F47" s="235">
        <v>580000</v>
      </c>
      <c r="G47" s="235">
        <v>856036</v>
      </c>
      <c r="H47" s="235">
        <f t="shared" si="0"/>
        <v>276036</v>
      </c>
      <c r="I47" s="235">
        <v>613478</v>
      </c>
    </row>
    <row r="48" spans="1:9" ht="15" customHeight="1" outlineLevel="1">
      <c r="A48" s="119" t="s">
        <v>202</v>
      </c>
      <c r="B48" s="119" t="s">
        <v>210</v>
      </c>
      <c r="C48" s="119" t="s">
        <v>202</v>
      </c>
      <c r="D48" s="119" t="s">
        <v>260</v>
      </c>
      <c r="E48" s="120" t="s">
        <v>261</v>
      </c>
      <c r="F48" s="235">
        <v>1660000</v>
      </c>
      <c r="G48" s="235">
        <v>1399267</v>
      </c>
      <c r="H48" s="235">
        <f t="shared" si="0"/>
        <v>-260733</v>
      </c>
      <c r="I48" s="235">
        <v>1846493</v>
      </c>
    </row>
    <row r="49" spans="1:9" ht="15" customHeight="1" outlineLevel="1">
      <c r="A49" s="119" t="s">
        <v>202</v>
      </c>
      <c r="B49" s="119" t="s">
        <v>210</v>
      </c>
      <c r="C49" s="119" t="s">
        <v>202</v>
      </c>
      <c r="D49" s="119" t="s">
        <v>1132</v>
      </c>
      <c r="E49" s="120" t="s">
        <v>1133</v>
      </c>
      <c r="F49" s="235"/>
      <c r="G49" s="235">
        <v>11770715</v>
      </c>
      <c r="H49" s="235">
        <f t="shared" si="0"/>
        <v>11770715</v>
      </c>
      <c r="I49" s="235"/>
    </row>
    <row r="50" spans="1:9" ht="15" customHeight="1" outlineLevel="1">
      <c r="A50" s="119" t="s">
        <v>202</v>
      </c>
      <c r="B50" s="119" t="s">
        <v>210</v>
      </c>
      <c r="C50" s="119" t="s">
        <v>202</v>
      </c>
      <c r="D50" s="119" t="s">
        <v>1134</v>
      </c>
      <c r="E50" s="120" t="s">
        <v>1135</v>
      </c>
      <c r="F50" s="235"/>
      <c r="G50" s="235">
        <v>11845225</v>
      </c>
      <c r="H50" s="235">
        <f t="shared" si="0"/>
        <v>11845225</v>
      </c>
      <c r="I50" s="235"/>
    </row>
    <row r="51" spans="1:9" ht="15" customHeight="1" outlineLevel="1">
      <c r="A51" s="119" t="s">
        <v>202</v>
      </c>
      <c r="B51" s="119" t="s">
        <v>210</v>
      </c>
      <c r="C51" s="119" t="s">
        <v>202</v>
      </c>
      <c r="D51" s="119" t="s">
        <v>262</v>
      </c>
      <c r="E51" s="120" t="s">
        <v>263</v>
      </c>
      <c r="F51" s="235">
        <v>445500</v>
      </c>
      <c r="G51" s="235"/>
      <c r="H51" s="235">
        <f t="shared" si="0"/>
        <v>-445500</v>
      </c>
      <c r="I51" s="235">
        <v>547350</v>
      </c>
    </row>
    <row r="52" spans="1:9" ht="15" customHeight="1" outlineLevel="1">
      <c r="A52" s="119" t="s">
        <v>202</v>
      </c>
      <c r="B52" s="119" t="s">
        <v>210</v>
      </c>
      <c r="C52" s="119" t="s">
        <v>202</v>
      </c>
      <c r="D52" s="119" t="s">
        <v>264</v>
      </c>
      <c r="E52" s="120" t="s">
        <v>265</v>
      </c>
      <c r="F52" s="235">
        <v>10200000</v>
      </c>
      <c r="G52" s="235"/>
      <c r="H52" s="235">
        <f t="shared" si="0"/>
        <v>-10200000</v>
      </c>
      <c r="I52" s="235">
        <v>12651162</v>
      </c>
    </row>
    <row r="53" spans="1:9" ht="15" customHeight="1" outlineLevel="1">
      <c r="A53" s="119" t="s">
        <v>202</v>
      </c>
      <c r="B53" s="119" t="s">
        <v>210</v>
      </c>
      <c r="C53" s="119" t="s">
        <v>202</v>
      </c>
      <c r="D53" s="119" t="s">
        <v>266</v>
      </c>
      <c r="E53" s="120" t="s">
        <v>116</v>
      </c>
      <c r="F53" s="235">
        <v>275000</v>
      </c>
      <c r="G53" s="235">
        <v>224083</v>
      </c>
      <c r="H53" s="235">
        <f t="shared" si="0"/>
        <v>-50917</v>
      </c>
      <c r="I53" s="235">
        <v>275209</v>
      </c>
    </row>
    <row r="54" spans="1:9" ht="15" customHeight="1" outlineLevel="1">
      <c r="A54" s="119" t="s">
        <v>202</v>
      </c>
      <c r="B54" s="119" t="s">
        <v>210</v>
      </c>
      <c r="C54" s="119" t="s">
        <v>202</v>
      </c>
      <c r="D54" s="119" t="s">
        <v>267</v>
      </c>
      <c r="E54" s="120" t="s">
        <v>117</v>
      </c>
      <c r="F54" s="235">
        <v>55000</v>
      </c>
      <c r="G54" s="235">
        <v>72920</v>
      </c>
      <c r="H54" s="235">
        <f t="shared" si="0"/>
        <v>17920</v>
      </c>
      <c r="I54" s="235">
        <v>67315</v>
      </c>
    </row>
    <row r="55" spans="1:9" ht="15" customHeight="1" outlineLevel="1">
      <c r="A55" s="119" t="s">
        <v>202</v>
      </c>
      <c r="B55" s="119" t="s">
        <v>210</v>
      </c>
      <c r="C55" s="119" t="s">
        <v>202</v>
      </c>
      <c r="D55" s="119" t="s">
        <v>268</v>
      </c>
      <c r="E55" s="120" t="s">
        <v>269</v>
      </c>
      <c r="F55" s="235">
        <v>5500</v>
      </c>
      <c r="G55" s="235">
        <v>14811</v>
      </c>
      <c r="H55" s="235">
        <f t="shared" si="0"/>
        <v>9311</v>
      </c>
      <c r="I55" s="235">
        <v>6981</v>
      </c>
    </row>
    <row r="56" spans="1:9" s="150" customFormat="1" ht="15" customHeight="1" outlineLevel="1">
      <c r="A56" s="119" t="s">
        <v>202</v>
      </c>
      <c r="B56" s="119" t="s">
        <v>210</v>
      </c>
      <c r="C56" s="119" t="s">
        <v>202</v>
      </c>
      <c r="D56" s="119" t="s">
        <v>270</v>
      </c>
      <c r="E56" s="120" t="s">
        <v>271</v>
      </c>
      <c r="F56" s="235">
        <v>1300000</v>
      </c>
      <c r="G56" s="235">
        <v>4465008</v>
      </c>
      <c r="H56" s="235">
        <f t="shared" si="0"/>
        <v>3165008</v>
      </c>
      <c r="I56" s="235">
        <v>1349810</v>
      </c>
    </row>
    <row r="57" spans="1:9" s="150" customFormat="1" ht="15" customHeight="1" outlineLevel="1">
      <c r="A57" s="119" t="s">
        <v>202</v>
      </c>
      <c r="B57" s="119" t="s">
        <v>210</v>
      </c>
      <c r="C57" s="119" t="s">
        <v>202</v>
      </c>
      <c r="D57" s="119" t="s">
        <v>272</v>
      </c>
      <c r="E57" s="120" t="s">
        <v>273</v>
      </c>
      <c r="F57" s="235">
        <v>3450000</v>
      </c>
      <c r="G57" s="235">
        <v>5390670</v>
      </c>
      <c r="H57" s="235">
        <f t="shared" si="0"/>
        <v>1940670</v>
      </c>
      <c r="I57" s="235">
        <v>3599740</v>
      </c>
    </row>
    <row r="58" spans="1:9" ht="15" customHeight="1" outlineLevel="1">
      <c r="A58" s="119" t="s">
        <v>202</v>
      </c>
      <c r="B58" s="119" t="s">
        <v>210</v>
      </c>
      <c r="C58" s="119" t="s">
        <v>202</v>
      </c>
      <c r="D58" s="119" t="s">
        <v>918</v>
      </c>
      <c r="E58" s="120" t="s">
        <v>919</v>
      </c>
      <c r="F58" s="235">
        <v>1801500</v>
      </c>
      <c r="G58" s="235">
        <v>3437443</v>
      </c>
      <c r="H58" s="235">
        <f t="shared" si="0"/>
        <v>1635943</v>
      </c>
      <c r="I58" s="235">
        <v>2202764</v>
      </c>
    </row>
    <row r="59" spans="1:9" ht="15" customHeight="1" outlineLevel="1">
      <c r="A59" s="119" t="s">
        <v>202</v>
      </c>
      <c r="B59" s="119" t="s">
        <v>210</v>
      </c>
      <c r="C59" s="119" t="s">
        <v>202</v>
      </c>
      <c r="D59" s="119" t="s">
        <v>274</v>
      </c>
      <c r="E59" s="120" t="s">
        <v>275</v>
      </c>
      <c r="F59" s="235">
        <v>105000</v>
      </c>
      <c r="G59" s="235">
        <v>523189</v>
      </c>
      <c r="H59" s="235">
        <f t="shared" si="0"/>
        <v>418189</v>
      </c>
      <c r="I59" s="235">
        <v>657474</v>
      </c>
    </row>
    <row r="60" spans="1:9" ht="15" customHeight="1" outlineLevel="1">
      <c r="A60" s="119" t="s">
        <v>202</v>
      </c>
      <c r="B60" s="119" t="s">
        <v>210</v>
      </c>
      <c r="C60" s="119" t="s">
        <v>202</v>
      </c>
      <c r="D60" s="119" t="s">
        <v>1136</v>
      </c>
      <c r="E60" s="120" t="s">
        <v>1137</v>
      </c>
      <c r="F60" s="235"/>
      <c r="G60" s="235">
        <v>4500</v>
      </c>
      <c r="H60" s="235">
        <f t="shared" si="0"/>
        <v>4500</v>
      </c>
      <c r="I60" s="235"/>
    </row>
    <row r="61" spans="1:9" ht="15" customHeight="1" outlineLevel="1">
      <c r="A61" s="119" t="s">
        <v>202</v>
      </c>
      <c r="B61" s="119" t="s">
        <v>210</v>
      </c>
      <c r="C61" s="119" t="s">
        <v>202</v>
      </c>
      <c r="D61" s="119" t="s">
        <v>1138</v>
      </c>
      <c r="E61" s="120" t="s">
        <v>1139</v>
      </c>
      <c r="F61" s="235"/>
      <c r="G61" s="235">
        <v>1350</v>
      </c>
      <c r="H61" s="235">
        <f t="shared" si="0"/>
        <v>1350</v>
      </c>
      <c r="I61" s="235"/>
    </row>
    <row r="62" spans="1:9" ht="15" customHeight="1" outlineLevel="1">
      <c r="A62" s="119" t="s">
        <v>202</v>
      </c>
      <c r="B62" s="119" t="s">
        <v>210</v>
      </c>
      <c r="C62" s="119" t="s">
        <v>202</v>
      </c>
      <c r="D62" s="119" t="s">
        <v>1140</v>
      </c>
      <c r="E62" s="120" t="s">
        <v>1141</v>
      </c>
      <c r="F62" s="235"/>
      <c r="G62" s="235">
        <v>2040224</v>
      </c>
      <c r="H62" s="235">
        <f t="shared" si="0"/>
        <v>2040224</v>
      </c>
      <c r="I62" s="235"/>
    </row>
    <row r="63" spans="1:9" ht="15" customHeight="1" outlineLevel="1">
      <c r="A63" s="119" t="s">
        <v>202</v>
      </c>
      <c r="B63" s="119" t="s">
        <v>210</v>
      </c>
      <c r="C63" s="119" t="s">
        <v>202</v>
      </c>
      <c r="D63" s="119" t="s">
        <v>276</v>
      </c>
      <c r="E63" s="120" t="s">
        <v>118</v>
      </c>
      <c r="F63" s="235">
        <v>190229</v>
      </c>
      <c r="G63" s="235">
        <v>196108</v>
      </c>
      <c r="H63" s="235">
        <f t="shared" si="0"/>
        <v>5879</v>
      </c>
      <c r="I63" s="235">
        <v>146427</v>
      </c>
    </row>
    <row r="64" spans="1:9" ht="15" customHeight="1" outlineLevel="1">
      <c r="A64" s="119" t="s">
        <v>202</v>
      </c>
      <c r="B64" s="119" t="s">
        <v>210</v>
      </c>
      <c r="C64" s="119" t="s">
        <v>202</v>
      </c>
      <c r="D64" s="119" t="s">
        <v>277</v>
      </c>
      <c r="E64" s="120" t="s">
        <v>119</v>
      </c>
      <c r="F64" s="235">
        <v>664506</v>
      </c>
      <c r="G64" s="235">
        <v>789600</v>
      </c>
      <c r="H64" s="235">
        <f t="shared" si="0"/>
        <v>125094</v>
      </c>
      <c r="I64" s="235">
        <v>719869</v>
      </c>
    </row>
    <row r="65" spans="1:9" ht="15" customHeight="1" outlineLevel="1">
      <c r="A65" s="119" t="s">
        <v>202</v>
      </c>
      <c r="B65" s="119" t="s">
        <v>210</v>
      </c>
      <c r="C65" s="119" t="s">
        <v>202</v>
      </c>
      <c r="D65" s="119" t="s">
        <v>278</v>
      </c>
      <c r="E65" s="120" t="s">
        <v>279</v>
      </c>
      <c r="F65" s="235">
        <v>3000</v>
      </c>
      <c r="G65" s="235">
        <v>7459</v>
      </c>
      <c r="H65" s="235">
        <f t="shared" si="0"/>
        <v>4459</v>
      </c>
      <c r="I65" s="235">
        <v>8214</v>
      </c>
    </row>
    <row r="66" spans="1:9" ht="15" customHeight="1" outlineLevel="1">
      <c r="A66" s="119" t="s">
        <v>202</v>
      </c>
      <c r="B66" s="119" t="s">
        <v>210</v>
      </c>
      <c r="C66" s="119" t="s">
        <v>202</v>
      </c>
      <c r="D66" s="119" t="s">
        <v>280</v>
      </c>
      <c r="E66" s="120" t="s">
        <v>281</v>
      </c>
      <c r="F66" s="235">
        <v>570000</v>
      </c>
      <c r="G66" s="235">
        <v>284302</v>
      </c>
      <c r="H66" s="235">
        <f t="shared" si="0"/>
        <v>-285698</v>
      </c>
      <c r="I66" s="235">
        <v>384449</v>
      </c>
    </row>
    <row r="67" spans="1:9" ht="15" customHeight="1" outlineLevel="1">
      <c r="A67" s="119" t="s">
        <v>202</v>
      </c>
      <c r="B67" s="119" t="s">
        <v>210</v>
      </c>
      <c r="C67" s="119" t="s">
        <v>202</v>
      </c>
      <c r="D67" s="119" t="s">
        <v>282</v>
      </c>
      <c r="E67" s="120" t="s">
        <v>283</v>
      </c>
      <c r="F67" s="235">
        <v>90500</v>
      </c>
      <c r="G67" s="235">
        <v>177132</v>
      </c>
      <c r="H67" s="235">
        <f t="shared" si="0"/>
        <v>86632</v>
      </c>
      <c r="I67" s="235">
        <v>139701</v>
      </c>
    </row>
    <row r="68" spans="1:9" ht="15" customHeight="1" outlineLevel="1">
      <c r="A68" s="119" t="s">
        <v>202</v>
      </c>
      <c r="B68" s="119" t="s">
        <v>210</v>
      </c>
      <c r="C68" s="119" t="s">
        <v>202</v>
      </c>
      <c r="D68" s="119" t="s">
        <v>284</v>
      </c>
      <c r="E68" s="120" t="s">
        <v>120</v>
      </c>
      <c r="F68" s="235">
        <v>487523</v>
      </c>
      <c r="G68" s="235">
        <v>440739</v>
      </c>
      <c r="H68" s="235">
        <f t="shared" si="0"/>
        <v>-46784</v>
      </c>
      <c r="I68" s="235">
        <v>352826</v>
      </c>
    </row>
    <row r="69" spans="1:9" ht="15" customHeight="1" outlineLevel="1">
      <c r="A69" s="119" t="s">
        <v>202</v>
      </c>
      <c r="B69" s="119" t="s">
        <v>221</v>
      </c>
      <c r="C69" s="119" t="s">
        <v>203</v>
      </c>
      <c r="D69" s="119" t="s">
        <v>351</v>
      </c>
      <c r="E69" s="120" t="s">
        <v>121</v>
      </c>
      <c r="F69" s="235"/>
      <c r="G69" s="235">
        <v>6750</v>
      </c>
      <c r="H69" s="235">
        <f t="shared" si="0"/>
        <v>6750</v>
      </c>
      <c r="I69" s="235"/>
    </row>
    <row r="70" spans="1:9" ht="15" customHeight="1" outlineLevel="1">
      <c r="A70" s="119" t="s">
        <v>202</v>
      </c>
      <c r="B70" s="119" t="s">
        <v>221</v>
      </c>
      <c r="C70" s="119" t="s">
        <v>203</v>
      </c>
      <c r="D70" s="119" t="s">
        <v>285</v>
      </c>
      <c r="E70" s="120" t="s">
        <v>286</v>
      </c>
      <c r="F70" s="235">
        <v>500000</v>
      </c>
      <c r="G70" s="235">
        <v>384630</v>
      </c>
      <c r="H70" s="235">
        <f t="shared" ref="H70:H133" si="1">G70-F70</f>
        <v>-115370</v>
      </c>
      <c r="I70" s="235">
        <v>418152</v>
      </c>
    </row>
    <row r="71" spans="1:9" ht="15" customHeight="1" outlineLevel="1">
      <c r="A71" s="119" t="s">
        <v>202</v>
      </c>
      <c r="B71" s="119" t="s">
        <v>221</v>
      </c>
      <c r="C71" s="119" t="s">
        <v>203</v>
      </c>
      <c r="D71" s="119" t="s">
        <v>287</v>
      </c>
      <c r="E71" s="120" t="s">
        <v>288</v>
      </c>
      <c r="F71" s="235">
        <v>28800000</v>
      </c>
      <c r="G71" s="235">
        <v>37094231</v>
      </c>
      <c r="H71" s="235">
        <f t="shared" si="1"/>
        <v>8294231</v>
      </c>
      <c r="I71" s="235">
        <v>28482392</v>
      </c>
    </row>
    <row r="72" spans="1:9" ht="15" customHeight="1" outlineLevel="1">
      <c r="A72" s="119" t="s">
        <v>202</v>
      </c>
      <c r="B72" s="119" t="s">
        <v>221</v>
      </c>
      <c r="C72" s="119" t="s">
        <v>203</v>
      </c>
      <c r="D72" s="119" t="s">
        <v>289</v>
      </c>
      <c r="E72" s="120" t="s">
        <v>982</v>
      </c>
      <c r="F72" s="235">
        <v>1500000</v>
      </c>
      <c r="G72" s="235">
        <v>2633573</v>
      </c>
      <c r="H72" s="235">
        <f t="shared" si="1"/>
        <v>1133573</v>
      </c>
      <c r="I72" s="235">
        <v>1498793</v>
      </c>
    </row>
    <row r="73" spans="1:9" ht="15" customHeight="1" outlineLevel="1">
      <c r="A73" s="119" t="s">
        <v>202</v>
      </c>
      <c r="B73" s="119" t="s">
        <v>221</v>
      </c>
      <c r="C73" s="119" t="s">
        <v>203</v>
      </c>
      <c r="D73" s="119" t="s">
        <v>290</v>
      </c>
      <c r="E73" s="120" t="s">
        <v>291</v>
      </c>
      <c r="F73" s="235">
        <v>14000</v>
      </c>
      <c r="G73" s="235">
        <v>10965</v>
      </c>
      <c r="H73" s="235">
        <f t="shared" si="1"/>
        <v>-3035</v>
      </c>
      <c r="I73" s="235">
        <v>481754</v>
      </c>
    </row>
    <row r="74" spans="1:9" ht="15" customHeight="1" outlineLevel="1">
      <c r="A74" s="119" t="s">
        <v>202</v>
      </c>
      <c r="B74" s="119" t="s">
        <v>221</v>
      </c>
      <c r="C74" s="119" t="s">
        <v>203</v>
      </c>
      <c r="D74" s="119" t="s">
        <v>292</v>
      </c>
      <c r="E74" s="120" t="s">
        <v>122</v>
      </c>
      <c r="F74" s="235">
        <v>5000</v>
      </c>
      <c r="G74" s="235"/>
      <c r="H74" s="235">
        <f t="shared" si="1"/>
        <v>-5000</v>
      </c>
      <c r="I74" s="235"/>
    </row>
    <row r="75" spans="1:9" ht="15" customHeight="1" outlineLevel="1">
      <c r="A75" s="119" t="s">
        <v>202</v>
      </c>
      <c r="B75" s="119" t="s">
        <v>221</v>
      </c>
      <c r="C75" s="119" t="s">
        <v>203</v>
      </c>
      <c r="D75" s="119" t="s">
        <v>293</v>
      </c>
      <c r="E75" s="120" t="s">
        <v>294</v>
      </c>
      <c r="F75" s="235">
        <v>10000</v>
      </c>
      <c r="G75" s="235"/>
      <c r="H75" s="235">
        <f t="shared" si="1"/>
        <v>-10000</v>
      </c>
      <c r="I75" s="235"/>
    </row>
    <row r="76" spans="1:9" ht="15" customHeight="1" outlineLevel="1">
      <c r="A76" s="119" t="s">
        <v>202</v>
      </c>
      <c r="B76" s="119" t="s">
        <v>221</v>
      </c>
      <c r="C76" s="119" t="s">
        <v>203</v>
      </c>
      <c r="D76" s="119" t="s">
        <v>295</v>
      </c>
      <c r="E76" s="120" t="s">
        <v>296</v>
      </c>
      <c r="F76" s="235">
        <v>1100000</v>
      </c>
      <c r="G76" s="235">
        <v>1059605</v>
      </c>
      <c r="H76" s="235">
        <f t="shared" si="1"/>
        <v>-40395</v>
      </c>
      <c r="I76" s="235">
        <v>1408321</v>
      </c>
    </row>
    <row r="77" spans="1:9" ht="15" customHeight="1" outlineLevel="1">
      <c r="A77" s="119" t="s">
        <v>202</v>
      </c>
      <c r="B77" s="119" t="s">
        <v>221</v>
      </c>
      <c r="C77" s="119" t="s">
        <v>203</v>
      </c>
      <c r="D77" s="119" t="s">
        <v>297</v>
      </c>
      <c r="E77" s="120" t="s">
        <v>298</v>
      </c>
      <c r="F77" s="235">
        <v>135000</v>
      </c>
      <c r="G77" s="235">
        <v>97715</v>
      </c>
      <c r="H77" s="235">
        <f t="shared" si="1"/>
        <v>-37285</v>
      </c>
      <c r="I77" s="235">
        <v>112715</v>
      </c>
    </row>
    <row r="78" spans="1:9" ht="15" customHeight="1" outlineLevel="1">
      <c r="A78" s="119" t="s">
        <v>202</v>
      </c>
      <c r="B78" s="119" t="s">
        <v>221</v>
      </c>
      <c r="C78" s="119" t="s">
        <v>203</v>
      </c>
      <c r="D78" s="119" t="s">
        <v>299</v>
      </c>
      <c r="E78" s="120" t="s">
        <v>123</v>
      </c>
      <c r="F78" s="235">
        <v>270000</v>
      </c>
      <c r="G78" s="235"/>
      <c r="H78" s="235">
        <f t="shared" si="1"/>
        <v>-270000</v>
      </c>
      <c r="I78" s="235">
        <v>290000</v>
      </c>
    </row>
    <row r="79" spans="1:9" ht="15" customHeight="1" outlineLevel="1">
      <c r="A79" s="119" t="s">
        <v>202</v>
      </c>
      <c r="B79" s="119" t="s">
        <v>221</v>
      </c>
      <c r="C79" s="119" t="s">
        <v>203</v>
      </c>
      <c r="D79" s="119" t="s">
        <v>300</v>
      </c>
      <c r="E79" s="120" t="s">
        <v>301</v>
      </c>
      <c r="F79" s="235">
        <v>450000</v>
      </c>
      <c r="G79" s="235">
        <v>441680</v>
      </c>
      <c r="H79" s="235">
        <f t="shared" si="1"/>
        <v>-8320</v>
      </c>
      <c r="I79" s="235">
        <v>502674</v>
      </c>
    </row>
    <row r="80" spans="1:9" ht="15" customHeight="1" outlineLevel="1">
      <c r="A80" s="119" t="s">
        <v>202</v>
      </c>
      <c r="B80" s="119" t="s">
        <v>221</v>
      </c>
      <c r="C80" s="119" t="s">
        <v>203</v>
      </c>
      <c r="D80" s="119" t="s">
        <v>302</v>
      </c>
      <c r="E80" s="120" t="s">
        <v>303</v>
      </c>
      <c r="F80" s="235">
        <v>40000</v>
      </c>
      <c r="G80" s="235">
        <v>95161</v>
      </c>
      <c r="H80" s="235">
        <f t="shared" si="1"/>
        <v>55161</v>
      </c>
      <c r="I80" s="235">
        <v>66425</v>
      </c>
    </row>
    <row r="81" spans="1:9" ht="15" customHeight="1" outlineLevel="1">
      <c r="A81" s="119" t="s">
        <v>202</v>
      </c>
      <c r="B81" s="119" t="s">
        <v>221</v>
      </c>
      <c r="C81" s="119" t="s">
        <v>203</v>
      </c>
      <c r="D81" s="119" t="s">
        <v>304</v>
      </c>
      <c r="E81" s="120" t="s">
        <v>305</v>
      </c>
      <c r="F81" s="235">
        <v>95000</v>
      </c>
      <c r="G81" s="235">
        <v>169619</v>
      </c>
      <c r="H81" s="235">
        <f t="shared" si="1"/>
        <v>74619</v>
      </c>
      <c r="I81" s="235">
        <v>266355</v>
      </c>
    </row>
    <row r="82" spans="1:9" ht="15" customHeight="1" outlineLevel="1">
      <c r="A82" s="119" t="s">
        <v>202</v>
      </c>
      <c r="B82" s="119" t="s">
        <v>221</v>
      </c>
      <c r="C82" s="119" t="s">
        <v>203</v>
      </c>
      <c r="D82" s="119" t="s">
        <v>306</v>
      </c>
      <c r="E82" s="120" t="s">
        <v>307</v>
      </c>
      <c r="F82" s="235">
        <v>150000</v>
      </c>
      <c r="G82" s="235">
        <v>213374</v>
      </c>
      <c r="H82" s="235">
        <f t="shared" si="1"/>
        <v>63374</v>
      </c>
      <c r="I82" s="235">
        <v>209750</v>
      </c>
    </row>
    <row r="83" spans="1:9" ht="15" customHeight="1" outlineLevel="1">
      <c r="A83" s="119" t="s">
        <v>202</v>
      </c>
      <c r="B83" s="119" t="s">
        <v>221</v>
      </c>
      <c r="C83" s="119" t="s">
        <v>203</v>
      </c>
      <c r="D83" s="119" t="s">
        <v>308</v>
      </c>
      <c r="E83" s="120" t="s">
        <v>309</v>
      </c>
      <c r="F83" s="235">
        <v>155000</v>
      </c>
      <c r="G83" s="235">
        <v>220067</v>
      </c>
      <c r="H83" s="235">
        <f t="shared" si="1"/>
        <v>65067</v>
      </c>
      <c r="I83" s="235">
        <v>189687</v>
      </c>
    </row>
    <row r="84" spans="1:9" ht="15" customHeight="1" outlineLevel="1">
      <c r="A84" s="119" t="s">
        <v>202</v>
      </c>
      <c r="B84" s="119" t="s">
        <v>221</v>
      </c>
      <c r="C84" s="119" t="s">
        <v>203</v>
      </c>
      <c r="D84" s="119" t="s">
        <v>994</v>
      </c>
      <c r="E84" s="120" t="s">
        <v>995</v>
      </c>
      <c r="F84" s="235">
        <v>54381</v>
      </c>
      <c r="G84" s="235"/>
      <c r="H84" s="235">
        <f t="shared" si="1"/>
        <v>-54381</v>
      </c>
      <c r="I84" s="235"/>
    </row>
    <row r="85" spans="1:9" ht="15" customHeight="1" outlineLevel="1">
      <c r="A85" s="119" t="s">
        <v>202</v>
      </c>
      <c r="B85" s="119" t="s">
        <v>221</v>
      </c>
      <c r="C85" s="119" t="s">
        <v>203</v>
      </c>
      <c r="D85" s="119" t="s">
        <v>996</v>
      </c>
      <c r="E85" s="120" t="s">
        <v>997</v>
      </c>
      <c r="F85" s="235">
        <v>580060</v>
      </c>
      <c r="G85" s="235"/>
      <c r="H85" s="235">
        <f t="shared" si="1"/>
        <v>-580060</v>
      </c>
      <c r="I85" s="235"/>
    </row>
    <row r="86" spans="1:9" ht="15" customHeight="1" outlineLevel="1">
      <c r="A86" s="119" t="s">
        <v>202</v>
      </c>
      <c r="B86" s="119" t="s">
        <v>221</v>
      </c>
      <c r="C86" s="119" t="s">
        <v>203</v>
      </c>
      <c r="D86" s="119" t="s">
        <v>310</v>
      </c>
      <c r="E86" s="120" t="s">
        <v>982</v>
      </c>
      <c r="F86" s="235">
        <v>700000</v>
      </c>
      <c r="G86" s="235">
        <v>770550</v>
      </c>
      <c r="H86" s="235">
        <f t="shared" si="1"/>
        <v>70550</v>
      </c>
      <c r="I86" s="235">
        <v>837373</v>
      </c>
    </row>
    <row r="87" spans="1:9" ht="15" customHeight="1" outlineLevel="1">
      <c r="A87" s="119" t="s">
        <v>202</v>
      </c>
      <c r="B87" s="119" t="s">
        <v>221</v>
      </c>
      <c r="C87" s="119" t="s">
        <v>203</v>
      </c>
      <c r="D87" s="119" t="s">
        <v>311</v>
      </c>
      <c r="E87" s="120" t="s">
        <v>124</v>
      </c>
      <c r="F87" s="235">
        <v>400000</v>
      </c>
      <c r="G87" s="235">
        <v>529688</v>
      </c>
      <c r="H87" s="235">
        <f t="shared" si="1"/>
        <v>129688</v>
      </c>
      <c r="I87" s="235">
        <v>525848</v>
      </c>
    </row>
    <row r="88" spans="1:9" ht="15" customHeight="1" outlineLevel="1">
      <c r="A88" s="119" t="s">
        <v>202</v>
      </c>
      <c r="B88" s="119" t="s">
        <v>221</v>
      </c>
      <c r="C88" s="119" t="s">
        <v>203</v>
      </c>
      <c r="D88" s="119" t="s">
        <v>312</v>
      </c>
      <c r="E88" s="120" t="s">
        <v>125</v>
      </c>
      <c r="F88" s="235">
        <v>300000</v>
      </c>
      <c r="G88" s="235">
        <v>491532</v>
      </c>
      <c r="H88" s="235">
        <f t="shared" si="1"/>
        <v>191532</v>
      </c>
      <c r="I88" s="235">
        <v>499831</v>
      </c>
    </row>
    <row r="89" spans="1:9" ht="15" customHeight="1" outlineLevel="1">
      <c r="A89" s="119" t="s">
        <v>202</v>
      </c>
      <c r="B89" s="119" t="s">
        <v>221</v>
      </c>
      <c r="C89" s="119" t="s">
        <v>203</v>
      </c>
      <c r="D89" s="119" t="s">
        <v>313</v>
      </c>
      <c r="E89" s="120" t="s">
        <v>314</v>
      </c>
      <c r="F89" s="235">
        <v>700000</v>
      </c>
      <c r="G89" s="235">
        <v>721754</v>
      </c>
      <c r="H89" s="235">
        <f t="shared" si="1"/>
        <v>21754</v>
      </c>
      <c r="I89" s="235">
        <v>803426</v>
      </c>
    </row>
    <row r="90" spans="1:9" ht="15" customHeight="1" outlineLevel="1">
      <c r="A90" s="119" t="s">
        <v>202</v>
      </c>
      <c r="B90" s="119" t="s">
        <v>221</v>
      </c>
      <c r="C90" s="119" t="s">
        <v>203</v>
      </c>
      <c r="D90" s="119" t="s">
        <v>315</v>
      </c>
      <c r="E90" s="120" t="s">
        <v>126</v>
      </c>
      <c r="F90" s="235">
        <v>2000000</v>
      </c>
      <c r="G90" s="235">
        <v>2175936</v>
      </c>
      <c r="H90" s="235">
        <f t="shared" si="1"/>
        <v>175936</v>
      </c>
      <c r="I90" s="235">
        <v>2553570</v>
      </c>
    </row>
    <row r="91" spans="1:9" ht="15" customHeight="1" outlineLevel="1">
      <c r="A91" s="119" t="s">
        <v>202</v>
      </c>
      <c r="B91" s="119" t="s">
        <v>221</v>
      </c>
      <c r="C91" s="119" t="s">
        <v>203</v>
      </c>
      <c r="D91" s="119" t="s">
        <v>920</v>
      </c>
      <c r="E91" s="120" t="s">
        <v>921</v>
      </c>
      <c r="F91" s="235">
        <v>4600000</v>
      </c>
      <c r="G91" s="235">
        <v>5472669</v>
      </c>
      <c r="H91" s="235">
        <f t="shared" si="1"/>
        <v>872669</v>
      </c>
      <c r="I91" s="235">
        <v>5879788</v>
      </c>
    </row>
    <row r="92" spans="1:9" ht="15" customHeight="1" outlineLevel="1">
      <c r="A92" s="119" t="s">
        <v>202</v>
      </c>
      <c r="B92" s="119" t="s">
        <v>221</v>
      </c>
      <c r="C92" s="119" t="s">
        <v>203</v>
      </c>
      <c r="D92" s="119" t="s">
        <v>316</v>
      </c>
      <c r="E92" s="120" t="s">
        <v>317</v>
      </c>
      <c r="F92" s="235">
        <v>1027000</v>
      </c>
      <c r="G92" s="235">
        <v>939986</v>
      </c>
      <c r="H92" s="235">
        <f t="shared" si="1"/>
        <v>-87014</v>
      </c>
      <c r="I92" s="235">
        <v>1344866</v>
      </c>
    </row>
    <row r="93" spans="1:9" ht="15" customHeight="1" outlineLevel="1">
      <c r="A93" s="119" t="s">
        <v>202</v>
      </c>
      <c r="B93" s="119" t="s">
        <v>221</v>
      </c>
      <c r="C93" s="119" t="s">
        <v>203</v>
      </c>
      <c r="D93" s="119" t="s">
        <v>922</v>
      </c>
      <c r="E93" s="120" t="s">
        <v>923</v>
      </c>
      <c r="F93" s="235">
        <v>1000000</v>
      </c>
      <c r="G93" s="235">
        <v>920649</v>
      </c>
      <c r="H93" s="235">
        <f t="shared" si="1"/>
        <v>-79351</v>
      </c>
      <c r="I93" s="235">
        <v>1278081</v>
      </c>
    </row>
    <row r="94" spans="1:9" ht="15" customHeight="1" outlineLevel="1">
      <c r="A94" s="119" t="s">
        <v>202</v>
      </c>
      <c r="B94" s="119" t="s">
        <v>221</v>
      </c>
      <c r="C94" s="119" t="s">
        <v>203</v>
      </c>
      <c r="D94" s="119" t="s">
        <v>924</v>
      </c>
      <c r="E94" s="120" t="s">
        <v>925</v>
      </c>
      <c r="F94" s="235"/>
      <c r="G94" s="235">
        <v>766</v>
      </c>
      <c r="H94" s="235">
        <f t="shared" si="1"/>
        <v>766</v>
      </c>
      <c r="I94" s="235"/>
    </row>
    <row r="95" spans="1:9" ht="15" customHeight="1" outlineLevel="1">
      <c r="A95" s="119" t="s">
        <v>202</v>
      </c>
      <c r="B95" s="119" t="s">
        <v>221</v>
      </c>
      <c r="C95" s="119" t="s">
        <v>203</v>
      </c>
      <c r="D95" s="119" t="s">
        <v>318</v>
      </c>
      <c r="E95" s="120" t="s">
        <v>127</v>
      </c>
      <c r="F95" s="235">
        <v>55000</v>
      </c>
      <c r="G95" s="235">
        <v>51546</v>
      </c>
      <c r="H95" s="235">
        <f t="shared" si="1"/>
        <v>-3454</v>
      </c>
      <c r="I95" s="235">
        <v>56361</v>
      </c>
    </row>
    <row r="96" spans="1:9" ht="15" customHeight="1" outlineLevel="1">
      <c r="A96" s="119" t="s">
        <v>202</v>
      </c>
      <c r="B96" s="119" t="s">
        <v>221</v>
      </c>
      <c r="C96" s="119" t="s">
        <v>203</v>
      </c>
      <c r="D96" s="119" t="s">
        <v>319</v>
      </c>
      <c r="E96" s="120" t="s">
        <v>128</v>
      </c>
      <c r="F96" s="235">
        <v>1100000</v>
      </c>
      <c r="G96" s="235">
        <v>912622</v>
      </c>
      <c r="H96" s="235">
        <f t="shared" si="1"/>
        <v>-187378</v>
      </c>
      <c r="I96" s="235">
        <v>1413901</v>
      </c>
    </row>
    <row r="97" spans="1:9" ht="15" customHeight="1" outlineLevel="1">
      <c r="A97" s="119" t="s">
        <v>202</v>
      </c>
      <c r="B97" s="119" t="s">
        <v>221</v>
      </c>
      <c r="C97" s="119" t="s">
        <v>203</v>
      </c>
      <c r="D97" s="119" t="s">
        <v>320</v>
      </c>
      <c r="E97" s="120" t="s">
        <v>129</v>
      </c>
      <c r="F97" s="235"/>
      <c r="G97" s="235"/>
      <c r="H97" s="235">
        <f t="shared" si="1"/>
        <v>0</v>
      </c>
      <c r="I97" s="235">
        <v>175</v>
      </c>
    </row>
    <row r="98" spans="1:9" ht="15" customHeight="1" outlineLevel="1">
      <c r="A98" s="119" t="s">
        <v>202</v>
      </c>
      <c r="B98" s="119" t="s">
        <v>221</v>
      </c>
      <c r="C98" s="119" t="s">
        <v>203</v>
      </c>
      <c r="D98" s="119" t="s">
        <v>321</v>
      </c>
      <c r="E98" s="120" t="s">
        <v>322</v>
      </c>
      <c r="F98" s="235">
        <v>16250300</v>
      </c>
      <c r="G98" s="235">
        <v>18226665</v>
      </c>
      <c r="H98" s="235">
        <f t="shared" si="1"/>
        <v>1976365</v>
      </c>
      <c r="I98" s="235">
        <v>16521634</v>
      </c>
    </row>
    <row r="99" spans="1:9" ht="15" customHeight="1" outlineLevel="1">
      <c r="A99" s="119" t="s">
        <v>202</v>
      </c>
      <c r="B99" s="119" t="s">
        <v>221</v>
      </c>
      <c r="C99" s="119" t="s">
        <v>203</v>
      </c>
      <c r="D99" s="119" t="s">
        <v>323</v>
      </c>
      <c r="E99" s="120" t="s">
        <v>130</v>
      </c>
      <c r="F99" s="235"/>
      <c r="G99" s="235">
        <v>52101</v>
      </c>
      <c r="H99" s="235">
        <f t="shared" si="1"/>
        <v>52101</v>
      </c>
      <c r="I99" s="235">
        <v>51973</v>
      </c>
    </row>
    <row r="100" spans="1:9" ht="15" customHeight="1" outlineLevel="1">
      <c r="A100" s="119" t="s">
        <v>202</v>
      </c>
      <c r="B100" s="119" t="s">
        <v>221</v>
      </c>
      <c r="C100" s="119" t="s">
        <v>203</v>
      </c>
      <c r="D100" s="119" t="s">
        <v>324</v>
      </c>
      <c r="E100" s="120" t="s">
        <v>325</v>
      </c>
      <c r="F100" s="235">
        <v>114000</v>
      </c>
      <c r="G100" s="235">
        <v>182165</v>
      </c>
      <c r="H100" s="235">
        <f t="shared" si="1"/>
        <v>68165</v>
      </c>
      <c r="I100" s="235">
        <v>179791</v>
      </c>
    </row>
    <row r="101" spans="1:9" ht="15" customHeight="1" outlineLevel="1">
      <c r="A101" s="119" t="s">
        <v>202</v>
      </c>
      <c r="B101" s="119" t="s">
        <v>221</v>
      </c>
      <c r="C101" s="119" t="s">
        <v>203</v>
      </c>
      <c r="D101" s="119" t="s">
        <v>326</v>
      </c>
      <c r="E101" s="120" t="s">
        <v>131</v>
      </c>
      <c r="F101" s="235">
        <v>1081000</v>
      </c>
      <c r="G101" s="235">
        <v>1412954</v>
      </c>
      <c r="H101" s="235">
        <f t="shared" si="1"/>
        <v>331954</v>
      </c>
      <c r="I101" s="235">
        <v>1216415</v>
      </c>
    </row>
    <row r="102" spans="1:9" ht="15" customHeight="1" outlineLevel="1">
      <c r="A102" s="119" t="s">
        <v>202</v>
      </c>
      <c r="B102" s="119" t="s">
        <v>221</v>
      </c>
      <c r="C102" s="119" t="s">
        <v>203</v>
      </c>
      <c r="D102" s="119" t="s">
        <v>327</v>
      </c>
      <c r="E102" s="120" t="s">
        <v>328</v>
      </c>
      <c r="F102" s="235">
        <v>856761</v>
      </c>
      <c r="G102" s="235">
        <v>997655</v>
      </c>
      <c r="H102" s="235">
        <f t="shared" si="1"/>
        <v>140894</v>
      </c>
      <c r="I102" s="235">
        <v>1155858</v>
      </c>
    </row>
    <row r="103" spans="1:9" ht="15" customHeight="1" outlineLevel="1">
      <c r="A103" s="119" t="s">
        <v>202</v>
      </c>
      <c r="B103" s="119" t="s">
        <v>221</v>
      </c>
      <c r="C103" s="119" t="s">
        <v>203</v>
      </c>
      <c r="D103" s="119" t="s">
        <v>329</v>
      </c>
      <c r="E103" s="120" t="s">
        <v>132</v>
      </c>
      <c r="F103" s="235">
        <v>4000000</v>
      </c>
      <c r="G103" s="235">
        <v>4004780</v>
      </c>
      <c r="H103" s="235">
        <f t="shared" si="1"/>
        <v>4780</v>
      </c>
      <c r="I103" s="235">
        <v>3639729</v>
      </c>
    </row>
    <row r="104" spans="1:9" ht="15" customHeight="1" outlineLevel="1">
      <c r="A104" s="119" t="s">
        <v>202</v>
      </c>
      <c r="B104" s="119" t="s">
        <v>221</v>
      </c>
      <c r="C104" s="119" t="s">
        <v>203</v>
      </c>
      <c r="D104" s="119" t="s">
        <v>330</v>
      </c>
      <c r="E104" s="120" t="s">
        <v>331</v>
      </c>
      <c r="F104" s="235">
        <v>745000</v>
      </c>
      <c r="G104" s="235">
        <v>569224</v>
      </c>
      <c r="H104" s="235">
        <f t="shared" si="1"/>
        <v>-175776</v>
      </c>
      <c r="I104" s="235">
        <v>466645</v>
      </c>
    </row>
    <row r="105" spans="1:9" ht="15" customHeight="1" outlineLevel="1">
      <c r="A105" s="119" t="s">
        <v>202</v>
      </c>
      <c r="B105" s="119" t="s">
        <v>221</v>
      </c>
      <c r="C105" s="119" t="s">
        <v>203</v>
      </c>
      <c r="D105" s="119" t="s">
        <v>332</v>
      </c>
      <c r="E105" s="120" t="s">
        <v>333</v>
      </c>
      <c r="F105" s="235">
        <v>10200</v>
      </c>
      <c r="G105" s="235"/>
      <c r="H105" s="235">
        <f t="shared" si="1"/>
        <v>-10200</v>
      </c>
      <c r="I105" s="235">
        <v>3400</v>
      </c>
    </row>
    <row r="106" spans="1:9" ht="15" customHeight="1" outlineLevel="1">
      <c r="A106" s="119" t="s">
        <v>202</v>
      </c>
      <c r="B106" s="119" t="s">
        <v>221</v>
      </c>
      <c r="C106" s="119" t="s">
        <v>203</v>
      </c>
      <c r="D106" s="119" t="s">
        <v>334</v>
      </c>
      <c r="E106" s="120" t="s">
        <v>335</v>
      </c>
      <c r="F106" s="235">
        <v>150000</v>
      </c>
      <c r="G106" s="235">
        <v>101721</v>
      </c>
      <c r="H106" s="235">
        <f t="shared" si="1"/>
        <v>-48279</v>
      </c>
      <c r="I106" s="235">
        <v>97242</v>
      </c>
    </row>
    <row r="107" spans="1:9" ht="15" customHeight="1" outlineLevel="1">
      <c r="A107" s="119" t="s">
        <v>202</v>
      </c>
      <c r="B107" s="119" t="s">
        <v>221</v>
      </c>
      <c r="C107" s="119" t="s">
        <v>203</v>
      </c>
      <c r="D107" s="119" t="s">
        <v>336</v>
      </c>
      <c r="E107" s="120" t="s">
        <v>337</v>
      </c>
      <c r="F107" s="235">
        <v>690000</v>
      </c>
      <c r="G107" s="235">
        <v>1062891</v>
      </c>
      <c r="H107" s="235">
        <f t="shared" si="1"/>
        <v>372891</v>
      </c>
      <c r="I107" s="235">
        <v>870641</v>
      </c>
    </row>
    <row r="108" spans="1:9" ht="15" customHeight="1" outlineLevel="1">
      <c r="A108" s="119" t="s">
        <v>202</v>
      </c>
      <c r="B108" s="119" t="s">
        <v>221</v>
      </c>
      <c r="C108" s="119" t="s">
        <v>203</v>
      </c>
      <c r="D108" s="119" t="s">
        <v>338</v>
      </c>
      <c r="E108" s="120" t="s">
        <v>339</v>
      </c>
      <c r="F108" s="235">
        <v>30000</v>
      </c>
      <c r="G108" s="235">
        <v>41673</v>
      </c>
      <c r="H108" s="235">
        <f t="shared" si="1"/>
        <v>11673</v>
      </c>
      <c r="I108" s="235">
        <v>29273</v>
      </c>
    </row>
    <row r="109" spans="1:9" ht="15" customHeight="1" outlineLevel="1">
      <c r="A109" s="119" t="s">
        <v>202</v>
      </c>
      <c r="B109" s="119" t="s">
        <v>221</v>
      </c>
      <c r="C109" s="119" t="s">
        <v>203</v>
      </c>
      <c r="D109" s="119" t="s">
        <v>781</v>
      </c>
      <c r="E109" s="120" t="s">
        <v>782</v>
      </c>
      <c r="F109" s="235">
        <v>38000</v>
      </c>
      <c r="G109" s="235">
        <v>242547</v>
      </c>
      <c r="H109" s="235">
        <f t="shared" si="1"/>
        <v>204547</v>
      </c>
      <c r="I109" s="235">
        <v>199881</v>
      </c>
    </row>
    <row r="110" spans="1:9" ht="15" customHeight="1" outlineLevel="1">
      <c r="A110" s="119" t="s">
        <v>202</v>
      </c>
      <c r="B110" s="119" t="s">
        <v>221</v>
      </c>
      <c r="C110" s="119" t="s">
        <v>203</v>
      </c>
      <c r="D110" s="119" t="s">
        <v>998</v>
      </c>
      <c r="E110" s="120" t="s">
        <v>999</v>
      </c>
      <c r="F110" s="235">
        <v>100000</v>
      </c>
      <c r="G110" s="235"/>
      <c r="H110" s="235">
        <f t="shared" si="1"/>
        <v>-100000</v>
      </c>
      <c r="I110" s="235"/>
    </row>
    <row r="111" spans="1:9" ht="15" customHeight="1" outlineLevel="1">
      <c r="A111" s="119" t="s">
        <v>202</v>
      </c>
      <c r="B111" s="119" t="s">
        <v>221</v>
      </c>
      <c r="C111" s="119" t="s">
        <v>203</v>
      </c>
      <c r="D111" s="119" t="s">
        <v>1000</v>
      </c>
      <c r="E111" s="120" t="s">
        <v>1001</v>
      </c>
      <c r="F111" s="235"/>
      <c r="G111" s="235">
        <v>492045</v>
      </c>
      <c r="H111" s="235">
        <f t="shared" si="1"/>
        <v>492045</v>
      </c>
      <c r="I111" s="235">
        <v>489118</v>
      </c>
    </row>
    <row r="112" spans="1:9" ht="15" customHeight="1" outlineLevel="1">
      <c r="A112" s="119" t="s">
        <v>202</v>
      </c>
      <c r="B112" s="119" t="s">
        <v>221</v>
      </c>
      <c r="C112" s="119" t="s">
        <v>210</v>
      </c>
      <c r="D112" s="119" t="s">
        <v>340</v>
      </c>
      <c r="E112" s="120" t="s">
        <v>341</v>
      </c>
      <c r="F112" s="235">
        <v>27000</v>
      </c>
      <c r="G112" s="235">
        <v>22836</v>
      </c>
      <c r="H112" s="235">
        <f t="shared" si="1"/>
        <v>-4164</v>
      </c>
      <c r="I112" s="235">
        <v>25552</v>
      </c>
    </row>
    <row r="113" spans="1:9" ht="15" customHeight="1" outlineLevel="1">
      <c r="A113" s="119" t="s">
        <v>202</v>
      </c>
      <c r="B113" s="119" t="s">
        <v>221</v>
      </c>
      <c r="C113" s="119" t="s">
        <v>210</v>
      </c>
      <c r="D113" s="119" t="s">
        <v>342</v>
      </c>
      <c r="E113" s="120" t="s">
        <v>343</v>
      </c>
      <c r="F113" s="235">
        <v>25000</v>
      </c>
      <c r="G113" s="235">
        <v>18367</v>
      </c>
      <c r="H113" s="235">
        <f t="shared" si="1"/>
        <v>-6633</v>
      </c>
      <c r="I113" s="235">
        <v>178257</v>
      </c>
    </row>
    <row r="114" spans="1:9" ht="15" customHeight="1" outlineLevel="1">
      <c r="A114" s="119" t="s">
        <v>202</v>
      </c>
      <c r="B114" s="119" t="s">
        <v>221</v>
      </c>
      <c r="C114" s="119" t="s">
        <v>210</v>
      </c>
      <c r="D114" s="119" t="s">
        <v>344</v>
      </c>
      <c r="E114" s="120" t="s">
        <v>133</v>
      </c>
      <c r="F114" s="235">
        <v>45000</v>
      </c>
      <c r="G114" s="235">
        <v>22678</v>
      </c>
      <c r="H114" s="235">
        <f t="shared" si="1"/>
        <v>-22322</v>
      </c>
      <c r="I114" s="235">
        <v>58981</v>
      </c>
    </row>
    <row r="115" spans="1:9" ht="15" customHeight="1" outlineLevel="1">
      <c r="A115" s="119" t="s">
        <v>202</v>
      </c>
      <c r="B115" s="119" t="s">
        <v>221</v>
      </c>
      <c r="C115" s="119" t="s">
        <v>210</v>
      </c>
      <c r="D115" s="119" t="s">
        <v>345</v>
      </c>
      <c r="E115" s="120" t="s">
        <v>134</v>
      </c>
      <c r="F115" s="235">
        <v>86960</v>
      </c>
      <c r="G115" s="235">
        <v>67950</v>
      </c>
      <c r="H115" s="235">
        <f t="shared" si="1"/>
        <v>-19010</v>
      </c>
      <c r="I115" s="235">
        <v>62300</v>
      </c>
    </row>
    <row r="116" spans="1:9" ht="15" customHeight="1" outlineLevel="1">
      <c r="A116" s="119" t="s">
        <v>202</v>
      </c>
      <c r="B116" s="119" t="s">
        <v>221</v>
      </c>
      <c r="C116" s="119" t="s">
        <v>210</v>
      </c>
      <c r="D116" s="119" t="s">
        <v>346</v>
      </c>
      <c r="E116" s="120" t="s">
        <v>347</v>
      </c>
      <c r="F116" s="235">
        <v>43250</v>
      </c>
      <c r="G116" s="235">
        <v>44445</v>
      </c>
      <c r="H116" s="235">
        <f t="shared" si="1"/>
        <v>1195</v>
      </c>
      <c r="I116" s="235">
        <v>47858</v>
      </c>
    </row>
    <row r="117" spans="1:9" ht="15" customHeight="1" outlineLevel="1">
      <c r="A117" s="119" t="s">
        <v>202</v>
      </c>
      <c r="B117" s="119" t="s">
        <v>221</v>
      </c>
      <c r="C117" s="119" t="s">
        <v>210</v>
      </c>
      <c r="D117" s="119" t="s">
        <v>348</v>
      </c>
      <c r="E117" s="120" t="s">
        <v>349</v>
      </c>
      <c r="F117" s="235">
        <v>11300</v>
      </c>
      <c r="G117" s="235">
        <v>6641</v>
      </c>
      <c r="H117" s="235">
        <f t="shared" si="1"/>
        <v>-4659</v>
      </c>
      <c r="I117" s="235">
        <v>9077</v>
      </c>
    </row>
    <row r="118" spans="1:9" ht="15" customHeight="1" outlineLevel="1">
      <c r="A118" s="119" t="s">
        <v>202</v>
      </c>
      <c r="B118" s="119" t="s">
        <v>221</v>
      </c>
      <c r="C118" s="119" t="s">
        <v>210</v>
      </c>
      <c r="D118" s="119" t="s">
        <v>350</v>
      </c>
      <c r="E118" s="120" t="s">
        <v>135</v>
      </c>
      <c r="F118" s="235">
        <v>332000</v>
      </c>
      <c r="G118" s="235">
        <v>814778</v>
      </c>
      <c r="H118" s="235">
        <f t="shared" si="1"/>
        <v>482778</v>
      </c>
      <c r="I118" s="235">
        <v>318584</v>
      </c>
    </row>
    <row r="119" spans="1:9" ht="15" customHeight="1" outlineLevel="1">
      <c r="A119" s="119" t="s">
        <v>202</v>
      </c>
      <c r="B119" s="119" t="s">
        <v>221</v>
      </c>
      <c r="C119" s="119" t="s">
        <v>210</v>
      </c>
      <c r="D119" s="119" t="s">
        <v>351</v>
      </c>
      <c r="E119" s="120" t="s">
        <v>121</v>
      </c>
      <c r="F119" s="235">
        <v>5000</v>
      </c>
      <c r="G119" s="235">
        <v>19630</v>
      </c>
      <c r="H119" s="235">
        <f t="shared" si="1"/>
        <v>14630</v>
      </c>
      <c r="I119" s="235">
        <v>6295</v>
      </c>
    </row>
    <row r="120" spans="1:9" ht="15" customHeight="1" outlineLevel="1">
      <c r="A120" s="119" t="s">
        <v>202</v>
      </c>
      <c r="B120" s="119" t="s">
        <v>221</v>
      </c>
      <c r="C120" s="119" t="s">
        <v>210</v>
      </c>
      <c r="D120" s="119" t="s">
        <v>352</v>
      </c>
      <c r="E120" s="120" t="s">
        <v>136</v>
      </c>
      <c r="F120" s="235">
        <v>10000</v>
      </c>
      <c r="G120" s="235">
        <v>11387</v>
      </c>
      <c r="H120" s="235">
        <f t="shared" si="1"/>
        <v>1387</v>
      </c>
      <c r="I120" s="235">
        <v>11917</v>
      </c>
    </row>
    <row r="121" spans="1:9" ht="15" customHeight="1" outlineLevel="1">
      <c r="A121" s="119" t="s">
        <v>202</v>
      </c>
      <c r="B121" s="119" t="s">
        <v>221</v>
      </c>
      <c r="C121" s="119" t="s">
        <v>210</v>
      </c>
      <c r="D121" s="119" t="s">
        <v>353</v>
      </c>
      <c r="E121" s="120" t="s">
        <v>145</v>
      </c>
      <c r="F121" s="235">
        <v>10000</v>
      </c>
      <c r="G121" s="235"/>
      <c r="H121" s="235">
        <f t="shared" si="1"/>
        <v>-10000</v>
      </c>
      <c r="I121" s="235">
        <v>2209</v>
      </c>
    </row>
    <row r="122" spans="1:9" ht="15" customHeight="1" outlineLevel="1">
      <c r="A122" s="119" t="s">
        <v>202</v>
      </c>
      <c r="B122" s="119" t="s">
        <v>221</v>
      </c>
      <c r="C122" s="119" t="s">
        <v>210</v>
      </c>
      <c r="D122" s="119" t="s">
        <v>983</v>
      </c>
      <c r="E122" s="120" t="s">
        <v>984</v>
      </c>
      <c r="F122" s="235"/>
      <c r="G122" s="235">
        <v>38635</v>
      </c>
      <c r="H122" s="235">
        <f t="shared" si="1"/>
        <v>38635</v>
      </c>
      <c r="I122" s="235">
        <v>13523</v>
      </c>
    </row>
    <row r="123" spans="1:9" ht="15" customHeight="1" outlineLevel="1">
      <c r="A123" s="119" t="s">
        <v>202</v>
      </c>
      <c r="B123" s="119" t="s">
        <v>202</v>
      </c>
      <c r="C123" s="119" t="s">
        <v>203</v>
      </c>
      <c r="D123" s="119" t="s">
        <v>354</v>
      </c>
      <c r="E123" s="120" t="s">
        <v>355</v>
      </c>
      <c r="F123" s="235">
        <v>1000000</v>
      </c>
      <c r="G123" s="235">
        <v>2596890</v>
      </c>
      <c r="H123" s="235">
        <f t="shared" si="1"/>
        <v>1596890</v>
      </c>
      <c r="I123" s="235">
        <v>3360000</v>
      </c>
    </row>
    <row r="124" spans="1:9" ht="15" customHeight="1" outlineLevel="1">
      <c r="A124" s="119" t="s">
        <v>202</v>
      </c>
      <c r="B124" s="119" t="s">
        <v>202</v>
      </c>
      <c r="C124" s="119" t="s">
        <v>203</v>
      </c>
      <c r="D124" s="119" t="s">
        <v>224</v>
      </c>
      <c r="E124" s="120" t="s">
        <v>911</v>
      </c>
      <c r="F124" s="235">
        <v>56400000</v>
      </c>
      <c r="G124" s="235"/>
      <c r="H124" s="235">
        <f t="shared" si="1"/>
        <v>-56400000</v>
      </c>
      <c r="I124" s="235">
        <v>56400000</v>
      </c>
    </row>
    <row r="125" spans="1:9" ht="15" customHeight="1" outlineLevel="1">
      <c r="A125" s="119" t="s">
        <v>202</v>
      </c>
      <c r="B125" s="119" t="s">
        <v>202</v>
      </c>
      <c r="C125" s="119" t="s">
        <v>203</v>
      </c>
      <c r="D125" s="119" t="s">
        <v>1142</v>
      </c>
      <c r="E125" s="120" t="s">
        <v>1143</v>
      </c>
      <c r="F125" s="235">
        <v>20000000</v>
      </c>
      <c r="G125" s="235">
        <v>20000000</v>
      </c>
      <c r="H125" s="235">
        <f t="shared" si="1"/>
        <v>0</v>
      </c>
      <c r="I125" s="235"/>
    </row>
    <row r="126" spans="1:9" ht="15" customHeight="1" outlineLevel="1">
      <c r="A126" s="119" t="s">
        <v>202</v>
      </c>
      <c r="B126" s="119" t="s">
        <v>202</v>
      </c>
      <c r="C126" s="119" t="s">
        <v>203</v>
      </c>
      <c r="D126" s="119" t="s">
        <v>356</v>
      </c>
      <c r="E126" s="120" t="s">
        <v>357</v>
      </c>
      <c r="F126" s="235">
        <v>460000</v>
      </c>
      <c r="G126" s="235">
        <v>2641752</v>
      </c>
      <c r="H126" s="235">
        <f t="shared" si="1"/>
        <v>2181752</v>
      </c>
      <c r="I126" s="235">
        <v>1442422</v>
      </c>
    </row>
    <row r="127" spans="1:9" ht="15" customHeight="1" outlineLevel="1">
      <c r="A127" s="119" t="s">
        <v>202</v>
      </c>
      <c r="B127" s="119" t="s">
        <v>202</v>
      </c>
      <c r="C127" s="119" t="s">
        <v>210</v>
      </c>
      <c r="D127" s="119" t="s">
        <v>358</v>
      </c>
      <c r="E127" s="120" t="s">
        <v>137</v>
      </c>
      <c r="F127" s="235">
        <v>283630</v>
      </c>
      <c r="G127" s="235">
        <v>1867911</v>
      </c>
      <c r="H127" s="235">
        <f t="shared" si="1"/>
        <v>1584281</v>
      </c>
      <c r="I127" s="235">
        <v>744744</v>
      </c>
    </row>
    <row r="128" spans="1:9" ht="15" customHeight="1" outlineLevel="1">
      <c r="A128" s="119" t="s">
        <v>202</v>
      </c>
      <c r="B128" s="119" t="s">
        <v>202</v>
      </c>
      <c r="C128" s="119" t="s">
        <v>210</v>
      </c>
      <c r="D128" s="119" t="s">
        <v>359</v>
      </c>
      <c r="E128" s="120" t="s">
        <v>360</v>
      </c>
      <c r="F128" s="235">
        <v>4385500</v>
      </c>
      <c r="G128" s="235">
        <v>10703375</v>
      </c>
      <c r="H128" s="235">
        <f t="shared" si="1"/>
        <v>6317875</v>
      </c>
      <c r="I128" s="235">
        <v>7837944</v>
      </c>
    </row>
    <row r="129" spans="1:9" ht="15" customHeight="1" outlineLevel="1">
      <c r="A129" s="119" t="s">
        <v>202</v>
      </c>
      <c r="B129" s="119" t="s">
        <v>202</v>
      </c>
      <c r="C129" s="119" t="s">
        <v>210</v>
      </c>
      <c r="D129" s="119" t="s">
        <v>361</v>
      </c>
      <c r="E129" s="120" t="s">
        <v>362</v>
      </c>
      <c r="F129" s="235">
        <v>408213</v>
      </c>
      <c r="G129" s="235">
        <v>367006</v>
      </c>
      <c r="H129" s="235">
        <f t="shared" si="1"/>
        <v>-41207</v>
      </c>
      <c r="I129" s="235">
        <v>2052466</v>
      </c>
    </row>
    <row r="130" spans="1:9" ht="15" customHeight="1" outlineLevel="1">
      <c r="A130" s="119" t="s">
        <v>202</v>
      </c>
      <c r="B130" s="119" t="s">
        <v>202</v>
      </c>
      <c r="C130" s="119" t="s">
        <v>210</v>
      </c>
      <c r="D130" s="119" t="s">
        <v>363</v>
      </c>
      <c r="E130" s="120" t="s">
        <v>138</v>
      </c>
      <c r="F130" s="235">
        <v>137367</v>
      </c>
      <c r="G130" s="235">
        <v>176637</v>
      </c>
      <c r="H130" s="235">
        <f t="shared" si="1"/>
        <v>39270</v>
      </c>
      <c r="I130" s="235">
        <v>182087</v>
      </c>
    </row>
    <row r="131" spans="1:9" ht="15" customHeight="1" outlineLevel="1">
      <c r="A131" s="119" t="s">
        <v>202</v>
      </c>
      <c r="B131" s="119" t="s">
        <v>202</v>
      </c>
      <c r="C131" s="119" t="s">
        <v>210</v>
      </c>
      <c r="D131" s="119" t="s">
        <v>364</v>
      </c>
      <c r="E131" s="120" t="s">
        <v>365</v>
      </c>
      <c r="F131" s="235"/>
      <c r="G131" s="235">
        <v>18420</v>
      </c>
      <c r="H131" s="235">
        <f t="shared" si="1"/>
        <v>18420</v>
      </c>
      <c r="I131" s="235">
        <v>17900</v>
      </c>
    </row>
    <row r="132" spans="1:9" ht="15" customHeight="1" outlineLevel="1">
      <c r="A132" s="119" t="s">
        <v>202</v>
      </c>
      <c r="B132" s="119" t="s">
        <v>202</v>
      </c>
      <c r="C132" s="119" t="s">
        <v>210</v>
      </c>
      <c r="D132" s="119" t="s">
        <v>366</v>
      </c>
      <c r="E132" s="120" t="s">
        <v>139</v>
      </c>
      <c r="F132" s="235">
        <v>12000</v>
      </c>
      <c r="G132" s="235">
        <v>4075</v>
      </c>
      <c r="H132" s="235">
        <f t="shared" si="1"/>
        <v>-7925</v>
      </c>
      <c r="I132" s="235">
        <v>5618</v>
      </c>
    </row>
    <row r="133" spans="1:9" ht="15" customHeight="1" outlineLevel="1">
      <c r="A133" s="119" t="s">
        <v>202</v>
      </c>
      <c r="B133" s="119" t="s">
        <v>202</v>
      </c>
      <c r="C133" s="119" t="s">
        <v>210</v>
      </c>
      <c r="D133" s="119" t="s">
        <v>367</v>
      </c>
      <c r="E133" s="120" t="s">
        <v>368</v>
      </c>
      <c r="F133" s="235">
        <v>24500</v>
      </c>
      <c r="G133" s="235">
        <v>113348</v>
      </c>
      <c r="H133" s="235">
        <f t="shared" si="1"/>
        <v>88848</v>
      </c>
      <c r="I133" s="235">
        <v>70421</v>
      </c>
    </row>
    <row r="134" spans="1:9" ht="15" customHeight="1" outlineLevel="1">
      <c r="A134" s="119" t="s">
        <v>202</v>
      </c>
      <c r="B134" s="119" t="s">
        <v>202</v>
      </c>
      <c r="C134" s="119" t="s">
        <v>221</v>
      </c>
      <c r="D134" s="119" t="s">
        <v>369</v>
      </c>
      <c r="E134" s="120" t="s">
        <v>370</v>
      </c>
      <c r="F134" s="235">
        <v>10275000</v>
      </c>
      <c r="G134" s="235">
        <v>11873526</v>
      </c>
      <c r="H134" s="235">
        <f t="shared" ref="H134:H157" si="2">G134-F134</f>
        <v>1598526</v>
      </c>
      <c r="I134" s="235">
        <v>11393226</v>
      </c>
    </row>
    <row r="135" spans="1:9" ht="15" customHeight="1" outlineLevel="1">
      <c r="A135" s="119" t="s">
        <v>202</v>
      </c>
      <c r="B135" s="119" t="s">
        <v>371</v>
      </c>
      <c r="C135" s="119" t="s">
        <v>203</v>
      </c>
      <c r="D135" s="119" t="s">
        <v>372</v>
      </c>
      <c r="E135" s="120" t="s">
        <v>373</v>
      </c>
      <c r="F135" s="235">
        <v>28200000</v>
      </c>
      <c r="G135" s="235">
        <v>28356558</v>
      </c>
      <c r="H135" s="235">
        <f t="shared" si="2"/>
        <v>156558</v>
      </c>
      <c r="I135" s="235">
        <v>28169590</v>
      </c>
    </row>
    <row r="136" spans="1:9" ht="15" customHeight="1" outlineLevel="1">
      <c r="A136" s="119" t="s">
        <v>202</v>
      </c>
      <c r="B136" s="119" t="s">
        <v>374</v>
      </c>
      <c r="C136" s="119" t="s">
        <v>203</v>
      </c>
      <c r="D136" s="119" t="s">
        <v>375</v>
      </c>
      <c r="E136" s="120" t="s">
        <v>376</v>
      </c>
      <c r="F136" s="235">
        <v>80600</v>
      </c>
      <c r="G136" s="235">
        <v>24616</v>
      </c>
      <c r="H136" s="235">
        <f t="shared" si="2"/>
        <v>-55984</v>
      </c>
      <c r="I136" s="235">
        <v>18391</v>
      </c>
    </row>
    <row r="137" spans="1:9" ht="15" customHeight="1" outlineLevel="1">
      <c r="A137" s="119" t="s">
        <v>202</v>
      </c>
      <c r="B137" s="119" t="s">
        <v>374</v>
      </c>
      <c r="C137" s="119" t="s">
        <v>203</v>
      </c>
      <c r="D137" s="119" t="s">
        <v>377</v>
      </c>
      <c r="E137" s="120" t="s">
        <v>378</v>
      </c>
      <c r="F137" s="235">
        <v>92000</v>
      </c>
      <c r="G137" s="235">
        <v>362729</v>
      </c>
      <c r="H137" s="235">
        <f t="shared" si="2"/>
        <v>270729</v>
      </c>
      <c r="I137" s="235">
        <v>122136</v>
      </c>
    </row>
    <row r="138" spans="1:9" ht="15" customHeight="1" outlineLevel="1">
      <c r="A138" s="119" t="s">
        <v>202</v>
      </c>
      <c r="B138" s="119" t="s">
        <v>374</v>
      </c>
      <c r="C138" s="119" t="s">
        <v>203</v>
      </c>
      <c r="D138" s="119" t="s">
        <v>379</v>
      </c>
      <c r="E138" s="120" t="s">
        <v>380</v>
      </c>
      <c r="F138" s="235">
        <v>13000</v>
      </c>
      <c r="G138" s="235"/>
      <c r="H138" s="235">
        <f t="shared" si="2"/>
        <v>-13000</v>
      </c>
      <c r="I138" s="235"/>
    </row>
    <row r="139" spans="1:9" ht="15" customHeight="1" outlineLevel="1">
      <c r="A139" s="119" t="s">
        <v>202</v>
      </c>
      <c r="B139" s="119" t="s">
        <v>374</v>
      </c>
      <c r="C139" s="119" t="s">
        <v>203</v>
      </c>
      <c r="D139" s="119" t="s">
        <v>381</v>
      </c>
      <c r="E139" s="120" t="s">
        <v>382</v>
      </c>
      <c r="F139" s="235">
        <v>20000</v>
      </c>
      <c r="G139" s="235">
        <v>53828</v>
      </c>
      <c r="H139" s="235">
        <f t="shared" si="2"/>
        <v>33828</v>
      </c>
      <c r="I139" s="235">
        <v>13300</v>
      </c>
    </row>
    <row r="140" spans="1:9" ht="15" customHeight="1" outlineLevel="1">
      <c r="A140" s="119" t="s">
        <v>202</v>
      </c>
      <c r="B140" s="119" t="s">
        <v>374</v>
      </c>
      <c r="C140" s="119" t="s">
        <v>203</v>
      </c>
      <c r="D140" s="119" t="s">
        <v>383</v>
      </c>
      <c r="E140" s="120" t="s">
        <v>384</v>
      </c>
      <c r="F140" s="235">
        <v>10000</v>
      </c>
      <c r="G140" s="235">
        <v>1583</v>
      </c>
      <c r="H140" s="235">
        <f t="shared" si="2"/>
        <v>-8417</v>
      </c>
      <c r="I140" s="235">
        <v>1775</v>
      </c>
    </row>
    <row r="141" spans="1:9" ht="15" customHeight="1" outlineLevel="1">
      <c r="A141" s="119" t="s">
        <v>202</v>
      </c>
      <c r="B141" s="119" t="s">
        <v>374</v>
      </c>
      <c r="C141" s="119" t="s">
        <v>221</v>
      </c>
      <c r="D141" s="119" t="s">
        <v>385</v>
      </c>
      <c r="E141" s="120" t="s">
        <v>386</v>
      </c>
      <c r="F141" s="235">
        <v>182720</v>
      </c>
      <c r="G141" s="235">
        <v>171129</v>
      </c>
      <c r="H141" s="235">
        <f t="shared" si="2"/>
        <v>-11591</v>
      </c>
      <c r="I141" s="235">
        <v>408679</v>
      </c>
    </row>
    <row r="142" spans="1:9" ht="15" customHeight="1" outlineLevel="1">
      <c r="A142" s="119" t="s">
        <v>202</v>
      </c>
      <c r="B142" s="119" t="s">
        <v>387</v>
      </c>
      <c r="C142" s="119" t="s">
        <v>203</v>
      </c>
      <c r="D142" s="119" t="s">
        <v>388</v>
      </c>
      <c r="E142" s="120" t="s">
        <v>140</v>
      </c>
      <c r="F142" s="235">
        <v>5201500</v>
      </c>
      <c r="G142" s="235">
        <v>9091951</v>
      </c>
      <c r="H142" s="235">
        <f t="shared" si="2"/>
        <v>3890451</v>
      </c>
      <c r="I142" s="235">
        <v>9615971</v>
      </c>
    </row>
    <row r="143" spans="1:9" ht="15" customHeight="1" outlineLevel="1">
      <c r="A143" s="119" t="s">
        <v>202</v>
      </c>
      <c r="B143" s="119" t="s">
        <v>387</v>
      </c>
      <c r="C143" s="119" t="s">
        <v>203</v>
      </c>
      <c r="D143" s="119" t="s">
        <v>389</v>
      </c>
      <c r="E143" s="120" t="s">
        <v>390</v>
      </c>
      <c r="F143" s="235">
        <v>266000</v>
      </c>
      <c r="G143" s="235">
        <v>17851273</v>
      </c>
      <c r="H143" s="235">
        <f t="shared" si="2"/>
        <v>17585273</v>
      </c>
      <c r="I143" s="235">
        <v>630945</v>
      </c>
    </row>
    <row r="144" spans="1:9" ht="15" customHeight="1" outlineLevel="1">
      <c r="A144" s="119" t="s">
        <v>202</v>
      </c>
      <c r="B144" s="119" t="s">
        <v>387</v>
      </c>
      <c r="C144" s="119" t="s">
        <v>203</v>
      </c>
      <c r="D144" s="119" t="s">
        <v>391</v>
      </c>
      <c r="E144" s="120" t="s">
        <v>141</v>
      </c>
      <c r="F144" s="235">
        <v>23000</v>
      </c>
      <c r="G144" s="235">
        <v>87264</v>
      </c>
      <c r="H144" s="235">
        <f t="shared" si="2"/>
        <v>64264</v>
      </c>
      <c r="I144" s="235">
        <v>82231</v>
      </c>
    </row>
    <row r="145" spans="1:9" ht="15" customHeight="1" outlineLevel="1">
      <c r="A145" s="119" t="s">
        <v>202</v>
      </c>
      <c r="B145" s="119" t="s">
        <v>387</v>
      </c>
      <c r="C145" s="119" t="s">
        <v>203</v>
      </c>
      <c r="D145" s="119" t="s">
        <v>392</v>
      </c>
      <c r="E145" s="120" t="s">
        <v>393</v>
      </c>
      <c r="F145" s="235">
        <v>95000</v>
      </c>
      <c r="G145" s="235">
        <v>73078</v>
      </c>
      <c r="H145" s="235">
        <f t="shared" si="2"/>
        <v>-21922</v>
      </c>
      <c r="I145" s="235">
        <v>120678</v>
      </c>
    </row>
    <row r="146" spans="1:9" ht="15" customHeight="1" outlineLevel="1">
      <c r="A146" s="119" t="s">
        <v>202</v>
      </c>
      <c r="B146" s="119" t="s">
        <v>387</v>
      </c>
      <c r="C146" s="119" t="s">
        <v>203</v>
      </c>
      <c r="D146" s="119" t="s">
        <v>394</v>
      </c>
      <c r="E146" s="120" t="s">
        <v>395</v>
      </c>
      <c r="F146" s="235">
        <v>746000</v>
      </c>
      <c r="G146" s="235">
        <v>777628</v>
      </c>
      <c r="H146" s="235">
        <f t="shared" si="2"/>
        <v>31628</v>
      </c>
      <c r="I146" s="235">
        <v>764586</v>
      </c>
    </row>
    <row r="147" spans="1:9" ht="15" customHeight="1" outlineLevel="1">
      <c r="A147" s="119" t="s">
        <v>202</v>
      </c>
      <c r="B147" s="119" t="s">
        <v>387</v>
      </c>
      <c r="C147" s="119" t="s">
        <v>203</v>
      </c>
      <c r="D147" s="119" t="s">
        <v>396</v>
      </c>
      <c r="E147" s="120" t="s">
        <v>142</v>
      </c>
      <c r="F147" s="235">
        <v>6000000</v>
      </c>
      <c r="G147" s="235">
        <v>9811686</v>
      </c>
      <c r="H147" s="235">
        <f t="shared" si="2"/>
        <v>3811686</v>
      </c>
      <c r="I147" s="235">
        <v>6208755</v>
      </c>
    </row>
    <row r="148" spans="1:9" ht="15" customHeight="1" outlineLevel="1">
      <c r="A148" s="119" t="s">
        <v>202</v>
      </c>
      <c r="B148" s="119" t="s">
        <v>387</v>
      </c>
      <c r="C148" s="119" t="s">
        <v>210</v>
      </c>
      <c r="D148" s="119" t="s">
        <v>397</v>
      </c>
      <c r="E148" s="120" t="s">
        <v>398</v>
      </c>
      <c r="F148" s="235">
        <v>255740</v>
      </c>
      <c r="G148" s="235">
        <v>1564830</v>
      </c>
      <c r="H148" s="235">
        <f t="shared" si="2"/>
        <v>1309090</v>
      </c>
      <c r="I148" s="235">
        <v>4434910</v>
      </c>
    </row>
    <row r="149" spans="1:9" ht="15" customHeight="1" outlineLevel="1">
      <c r="A149" s="119" t="s">
        <v>202</v>
      </c>
      <c r="B149" s="119" t="s">
        <v>387</v>
      </c>
      <c r="C149" s="119" t="s">
        <v>210</v>
      </c>
      <c r="D149" s="119" t="s">
        <v>399</v>
      </c>
      <c r="E149" s="120" t="s">
        <v>143</v>
      </c>
      <c r="F149" s="235"/>
      <c r="G149" s="235">
        <v>114</v>
      </c>
      <c r="H149" s="235">
        <f t="shared" si="2"/>
        <v>114</v>
      </c>
      <c r="I149" s="235">
        <v>124</v>
      </c>
    </row>
    <row r="150" spans="1:9">
      <c r="A150" s="119" t="s">
        <v>202</v>
      </c>
      <c r="B150" s="119" t="s">
        <v>387</v>
      </c>
      <c r="C150" s="119" t="s">
        <v>210</v>
      </c>
      <c r="D150" s="119" t="s">
        <v>400</v>
      </c>
      <c r="E150" s="120" t="s">
        <v>144</v>
      </c>
      <c r="F150" s="235">
        <v>176000</v>
      </c>
      <c r="G150" s="235">
        <v>195160</v>
      </c>
      <c r="H150" s="235">
        <f t="shared" si="2"/>
        <v>19160</v>
      </c>
      <c r="I150" s="235">
        <v>171559</v>
      </c>
    </row>
    <row r="151" spans="1:9">
      <c r="A151" s="119" t="s">
        <v>202</v>
      </c>
      <c r="B151" s="119" t="s">
        <v>387</v>
      </c>
      <c r="C151" s="119" t="s">
        <v>210</v>
      </c>
      <c r="D151" s="119" t="s">
        <v>401</v>
      </c>
      <c r="E151" s="120" t="s">
        <v>402</v>
      </c>
      <c r="F151" s="235">
        <v>1010000</v>
      </c>
      <c r="G151" s="235">
        <v>1021134</v>
      </c>
      <c r="H151" s="235">
        <f t="shared" si="2"/>
        <v>11134</v>
      </c>
      <c r="I151" s="235">
        <v>764873</v>
      </c>
    </row>
    <row r="152" spans="1:9">
      <c r="A152" s="119" t="s">
        <v>202</v>
      </c>
      <c r="B152" s="119" t="s">
        <v>387</v>
      </c>
      <c r="C152" s="119" t="s">
        <v>210</v>
      </c>
      <c r="D152" s="119" t="s">
        <v>403</v>
      </c>
      <c r="E152" s="120" t="s">
        <v>404</v>
      </c>
      <c r="F152" s="235">
        <v>671000</v>
      </c>
      <c r="G152" s="235">
        <v>391567</v>
      </c>
      <c r="H152" s="235">
        <f t="shared" si="2"/>
        <v>-279433</v>
      </c>
      <c r="I152" s="235">
        <v>799513</v>
      </c>
    </row>
    <row r="153" spans="1:9">
      <c r="A153" s="119" t="s">
        <v>202</v>
      </c>
      <c r="B153" s="119" t="s">
        <v>387</v>
      </c>
      <c r="C153" s="119" t="s">
        <v>210</v>
      </c>
      <c r="D153" s="119" t="s">
        <v>1144</v>
      </c>
      <c r="E153" s="120" t="s">
        <v>1145</v>
      </c>
      <c r="F153" s="235"/>
      <c r="G153" s="235">
        <v>34012</v>
      </c>
      <c r="H153" s="235">
        <f t="shared" si="2"/>
        <v>34012</v>
      </c>
      <c r="I153" s="235"/>
    </row>
    <row r="154" spans="1:9">
      <c r="A154" s="119" t="s">
        <v>202</v>
      </c>
      <c r="B154" s="119" t="s">
        <v>387</v>
      </c>
      <c r="C154" s="119" t="s">
        <v>210</v>
      </c>
      <c r="D154" s="119" t="s">
        <v>1146</v>
      </c>
      <c r="E154" s="120" t="s">
        <v>1147</v>
      </c>
      <c r="F154" s="235"/>
      <c r="G154" s="235">
        <v>271382</v>
      </c>
      <c r="H154" s="235">
        <f t="shared" si="2"/>
        <v>271382</v>
      </c>
      <c r="I154" s="235"/>
    </row>
    <row r="155" spans="1:9">
      <c r="A155" s="119" t="s">
        <v>202</v>
      </c>
      <c r="B155" s="119" t="s">
        <v>387</v>
      </c>
      <c r="C155" s="119" t="s">
        <v>210</v>
      </c>
      <c r="D155" s="119" t="s">
        <v>405</v>
      </c>
      <c r="E155" s="120" t="s">
        <v>406</v>
      </c>
      <c r="F155" s="235">
        <v>2769800</v>
      </c>
      <c r="G155" s="235">
        <v>3848766</v>
      </c>
      <c r="H155" s="235">
        <f t="shared" si="2"/>
        <v>1078966</v>
      </c>
      <c r="I155" s="235">
        <v>4362437</v>
      </c>
    </row>
    <row r="156" spans="1:9">
      <c r="A156" s="119" t="s">
        <v>202</v>
      </c>
      <c r="B156" s="119" t="s">
        <v>387</v>
      </c>
      <c r="C156" s="119" t="s">
        <v>221</v>
      </c>
      <c r="D156" s="119" t="s">
        <v>818</v>
      </c>
      <c r="E156" s="120" t="s">
        <v>819</v>
      </c>
      <c r="F156" s="235"/>
      <c r="G156" s="235">
        <v>15474</v>
      </c>
      <c r="H156" s="235">
        <f t="shared" si="2"/>
        <v>15474</v>
      </c>
      <c r="I156" s="235">
        <v>18250</v>
      </c>
    </row>
    <row r="157" spans="1:9">
      <c r="A157" s="119" t="s">
        <v>202</v>
      </c>
      <c r="B157" s="119" t="s">
        <v>387</v>
      </c>
      <c r="C157" s="119" t="s">
        <v>221</v>
      </c>
      <c r="D157" s="119" t="s">
        <v>820</v>
      </c>
      <c r="E157" s="120" t="s">
        <v>821</v>
      </c>
      <c r="F157" s="235">
        <v>15000000</v>
      </c>
      <c r="G157" s="235">
        <v>15509643</v>
      </c>
      <c r="H157" s="235">
        <f t="shared" si="2"/>
        <v>509643</v>
      </c>
      <c r="I157" s="235">
        <v>7958417</v>
      </c>
    </row>
    <row r="158" spans="1:9">
      <c r="A158" s="188"/>
      <c r="B158" s="188"/>
      <c r="C158" s="188"/>
      <c r="D158" s="188"/>
      <c r="E158" s="189" t="s">
        <v>34</v>
      </c>
      <c r="F158" s="236">
        <f>SUM(F5:F157)</f>
        <v>2177534000</v>
      </c>
      <c r="G158" s="236">
        <f>SUM(G5:G157)</f>
        <v>1897777453</v>
      </c>
      <c r="H158" s="236">
        <f>G158-F158</f>
        <v>-279756547</v>
      </c>
      <c r="I158" s="236">
        <f>SUM(I5:I157)</f>
        <v>2042156454</v>
      </c>
    </row>
    <row r="160" spans="1:9">
      <c r="F160" s="242"/>
      <c r="G160" s="242"/>
      <c r="H160" s="242"/>
      <c r="I160" s="242"/>
    </row>
  </sheetData>
  <mergeCells count="5">
    <mergeCell ref="A1:I1"/>
    <mergeCell ref="A3:D3"/>
    <mergeCell ref="E3:E4"/>
    <mergeCell ref="F3:H3"/>
    <mergeCell ref="I3:I4"/>
  </mergeCells>
  <pageMargins left="0.29166666666666702" right="0.26041666666666702" top="0.84375" bottom="0.6" header="0.25" footer="0.37"/>
  <pageSetup paperSize="9" scale="91" orientation="portrait" horizontalDpi="300" verticalDpi="300" r:id="rId1"/>
  <headerFooter>
    <oddHeader>&amp;R&amp;"Times New Roman,Regular"Kingdom of Bahrain
Consolidated Final Account
For The Year Ended 31 December 2016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46"/>
  <dimension ref="A1:I20"/>
  <sheetViews>
    <sheetView view="pageBreakPreview" zoomScaleNormal="100" zoomScaleSheetLayoutView="100" workbookViewId="0">
      <selection activeCell="A17" sqref="A17"/>
    </sheetView>
  </sheetViews>
  <sheetFormatPr defaultRowHeight="12.75"/>
  <cols>
    <col min="1" max="1" width="29.140625" style="11" customWidth="1"/>
    <col min="2" max="2" width="14.85546875" style="61" bestFit="1" customWidth="1"/>
    <col min="3" max="3" width="12.28515625" style="61" bestFit="1" customWidth="1"/>
    <col min="4" max="4" width="14.85546875" style="13" bestFit="1" customWidth="1"/>
    <col min="5" max="5" width="14.7109375" style="13" bestFit="1" customWidth="1"/>
    <col min="6" max="6" width="14" style="61" customWidth="1"/>
    <col min="7" max="8" width="14.85546875" style="61" bestFit="1" customWidth="1"/>
    <col min="9" max="9" width="12.28515625" style="61" bestFit="1" customWidth="1"/>
    <col min="10" max="16384" width="9.140625" style="13"/>
  </cols>
  <sheetData>
    <row r="1" spans="1:9" ht="22.5" customHeight="1">
      <c r="A1" s="254" t="s">
        <v>14</v>
      </c>
      <c r="B1" s="255"/>
      <c r="C1" s="255"/>
      <c r="D1" s="255"/>
      <c r="E1" s="255"/>
      <c r="F1" s="255"/>
      <c r="G1" s="255"/>
      <c r="H1" s="255"/>
      <c r="I1" s="255"/>
    </row>
    <row r="2" spans="1:9" ht="14.25" customHeight="1">
      <c r="A2" s="7"/>
      <c r="B2" s="53"/>
      <c r="C2" s="53"/>
      <c r="D2" s="14"/>
      <c r="E2" s="14"/>
      <c r="F2" s="53"/>
      <c r="G2" s="53"/>
      <c r="H2" s="53"/>
      <c r="I2" s="54" t="s">
        <v>59</v>
      </c>
    </row>
    <row r="3" spans="1:9" s="55" customFormat="1" ht="50.25" customHeight="1">
      <c r="A3" s="76" t="s">
        <v>35</v>
      </c>
      <c r="B3" s="76" t="s">
        <v>85</v>
      </c>
      <c r="C3" s="76" t="s">
        <v>407</v>
      </c>
      <c r="D3" s="76" t="s">
        <v>80</v>
      </c>
      <c r="E3" s="76" t="s">
        <v>44</v>
      </c>
      <c r="F3" s="76" t="s">
        <v>765</v>
      </c>
      <c r="G3" s="76" t="s">
        <v>45</v>
      </c>
      <c r="H3" s="76" t="s">
        <v>926</v>
      </c>
      <c r="I3" s="76" t="s">
        <v>46</v>
      </c>
    </row>
    <row r="4" spans="1:9" s="55" customFormat="1" ht="5.25" customHeight="1">
      <c r="A4" s="190"/>
      <c r="B4" s="190"/>
      <c r="C4" s="190"/>
      <c r="D4" s="190"/>
      <c r="E4" s="190"/>
      <c r="F4" s="190"/>
      <c r="G4" s="190"/>
      <c r="H4" s="190"/>
      <c r="I4" s="190"/>
    </row>
    <row r="5" spans="1:9" s="56" customFormat="1" ht="22.5" customHeight="1">
      <c r="A5" s="191" t="s">
        <v>40</v>
      </c>
      <c r="B5" s="192"/>
      <c r="C5" s="192"/>
      <c r="D5" s="192"/>
      <c r="E5" s="192"/>
      <c r="F5" s="192"/>
      <c r="G5" s="192"/>
      <c r="H5" s="192"/>
      <c r="I5" s="192"/>
    </row>
    <row r="6" spans="1:9" s="56" customFormat="1" ht="22.5" customHeight="1">
      <c r="A6" s="57" t="s">
        <v>24</v>
      </c>
      <c r="B6" s="237">
        <v>1419217702</v>
      </c>
      <c r="C6" s="239" t="s">
        <v>200</v>
      </c>
      <c r="D6" s="221">
        <v>19259107</v>
      </c>
      <c r="E6" s="237">
        <v>1438476809</v>
      </c>
      <c r="F6" s="238">
        <v>0</v>
      </c>
      <c r="G6" s="221">
        <v>1438476809</v>
      </c>
      <c r="H6" s="221">
        <v>1429143771</v>
      </c>
      <c r="I6" s="221">
        <v>9333038</v>
      </c>
    </row>
    <row r="7" spans="1:9" s="56" customFormat="1" ht="22.5" customHeight="1">
      <c r="A7" s="57" t="s">
        <v>25</v>
      </c>
      <c r="B7" s="237">
        <v>162599997</v>
      </c>
      <c r="C7" s="239" t="s">
        <v>200</v>
      </c>
      <c r="D7" s="221">
        <v>35797735</v>
      </c>
      <c r="E7" s="237">
        <v>198397732</v>
      </c>
      <c r="F7" s="238">
        <v>0</v>
      </c>
      <c r="G7" s="221">
        <v>198397732</v>
      </c>
      <c r="H7" s="221">
        <v>217876956</v>
      </c>
      <c r="I7" s="221">
        <v>-19479224</v>
      </c>
    </row>
    <row r="8" spans="1:9" s="56" customFormat="1" ht="22.5" customHeight="1">
      <c r="A8" s="57" t="s">
        <v>26</v>
      </c>
      <c r="B8" s="237">
        <v>119717499</v>
      </c>
      <c r="C8" s="239" t="s">
        <v>200</v>
      </c>
      <c r="D8" s="221">
        <v>4129807</v>
      </c>
      <c r="E8" s="237">
        <v>123847306</v>
      </c>
      <c r="F8" s="238">
        <v>0</v>
      </c>
      <c r="G8" s="221">
        <v>123847306</v>
      </c>
      <c r="H8" s="221">
        <v>133774676</v>
      </c>
      <c r="I8" s="221">
        <v>-9927370</v>
      </c>
    </row>
    <row r="9" spans="1:9" s="56" customFormat="1" ht="22.5" customHeight="1">
      <c r="A9" s="57" t="s">
        <v>27</v>
      </c>
      <c r="B9" s="237">
        <v>29466915</v>
      </c>
      <c r="C9" s="239" t="s">
        <v>200</v>
      </c>
      <c r="D9" s="221">
        <v>-3021551</v>
      </c>
      <c r="E9" s="237">
        <v>26445364</v>
      </c>
      <c r="F9" s="238">
        <v>0</v>
      </c>
      <c r="G9" s="221">
        <v>26445364</v>
      </c>
      <c r="H9" s="221">
        <v>29406230</v>
      </c>
      <c r="I9" s="221">
        <v>-2960866</v>
      </c>
    </row>
    <row r="10" spans="1:9" s="56" customFormat="1" ht="22.5" customHeight="1">
      <c r="A10" s="57" t="s">
        <v>28</v>
      </c>
      <c r="B10" s="237">
        <v>56106530</v>
      </c>
      <c r="C10" s="239" t="s">
        <v>200</v>
      </c>
      <c r="D10" s="221">
        <v>1481106</v>
      </c>
      <c r="E10" s="237">
        <v>57587636</v>
      </c>
      <c r="F10" s="238">
        <v>0</v>
      </c>
      <c r="G10" s="221">
        <v>57587636</v>
      </c>
      <c r="H10" s="221">
        <v>66748918</v>
      </c>
      <c r="I10" s="221">
        <v>-9161282</v>
      </c>
    </row>
    <row r="11" spans="1:9" s="56" customFormat="1" ht="22.5" customHeight="1">
      <c r="A11" s="57" t="s">
        <v>29</v>
      </c>
      <c r="B11" s="237">
        <v>824698033</v>
      </c>
      <c r="C11" s="239" t="s">
        <v>200</v>
      </c>
      <c r="D11" s="221">
        <v>-158303935</v>
      </c>
      <c r="E11" s="237">
        <v>666394098</v>
      </c>
      <c r="F11" s="238">
        <v>0</v>
      </c>
      <c r="G11" s="221">
        <v>666394098</v>
      </c>
      <c r="H11" s="221">
        <v>611362748</v>
      </c>
      <c r="I11" s="221">
        <v>55031350</v>
      </c>
    </row>
    <row r="12" spans="1:9" s="56" customFormat="1" ht="22.5" customHeight="1">
      <c r="A12" s="57" t="s">
        <v>827</v>
      </c>
      <c r="B12" s="237">
        <v>605743324</v>
      </c>
      <c r="C12" s="239" t="s">
        <v>200</v>
      </c>
      <c r="D12" s="221">
        <v>71657731</v>
      </c>
      <c r="E12" s="237">
        <v>677401055</v>
      </c>
      <c r="F12" s="238">
        <v>0</v>
      </c>
      <c r="G12" s="221">
        <v>677401055</v>
      </c>
      <c r="H12" s="221">
        <v>633099754</v>
      </c>
      <c r="I12" s="221">
        <v>44301301</v>
      </c>
    </row>
    <row r="13" spans="1:9" ht="22.5" customHeight="1">
      <c r="A13" s="191" t="s">
        <v>38</v>
      </c>
      <c r="B13" s="193">
        <f>SUM(B6:B12)</f>
        <v>3217550000</v>
      </c>
      <c r="C13" s="193" t="s">
        <v>200</v>
      </c>
      <c r="D13" s="193">
        <f t="shared" ref="D13:I13" si="0">SUM(D6:D12)</f>
        <v>-29000000</v>
      </c>
      <c r="E13" s="193">
        <f t="shared" si="0"/>
        <v>3188550000</v>
      </c>
      <c r="F13" s="195">
        <f t="shared" si="0"/>
        <v>0</v>
      </c>
      <c r="G13" s="193">
        <f t="shared" si="0"/>
        <v>3188550000</v>
      </c>
      <c r="H13" s="193">
        <f t="shared" si="0"/>
        <v>3121413053</v>
      </c>
      <c r="I13" s="193">
        <f t="shared" si="0"/>
        <v>67136947</v>
      </c>
    </row>
    <row r="14" spans="1:9" ht="3" customHeight="1">
      <c r="A14" s="58"/>
      <c r="B14" s="80"/>
      <c r="C14" s="81"/>
      <c r="D14" s="80"/>
      <c r="E14" s="80"/>
      <c r="F14" s="80"/>
      <c r="G14" s="80"/>
      <c r="H14" s="80"/>
      <c r="I14" s="80"/>
    </row>
    <row r="15" spans="1:9" ht="22.5" customHeight="1">
      <c r="A15" s="191" t="s">
        <v>30</v>
      </c>
      <c r="B15" s="194">
        <v>465000000</v>
      </c>
      <c r="C15" s="195" t="s">
        <v>200</v>
      </c>
      <c r="D15" s="195">
        <v>29000000</v>
      </c>
      <c r="E15" s="194">
        <v>494000000</v>
      </c>
      <c r="F15" s="196">
        <v>59000000</v>
      </c>
      <c r="G15" s="194">
        <v>553000000</v>
      </c>
      <c r="H15" s="194">
        <v>410882998</v>
      </c>
      <c r="I15" s="195">
        <v>142117002</v>
      </c>
    </row>
    <row r="16" spans="1:9" ht="3" customHeight="1">
      <c r="A16" s="58"/>
      <c r="B16" s="82"/>
      <c r="C16" s="81"/>
      <c r="D16" s="83"/>
      <c r="E16" s="82"/>
      <c r="F16" s="82"/>
      <c r="G16" s="82"/>
      <c r="H16" s="82"/>
      <c r="I16" s="82"/>
    </row>
    <row r="17" spans="1:9" ht="22.5" customHeight="1">
      <c r="A17" s="191" t="s">
        <v>39</v>
      </c>
      <c r="B17" s="193">
        <f>SUM(B13:B15)</f>
        <v>3682550000</v>
      </c>
      <c r="C17" s="195" t="s">
        <v>200</v>
      </c>
      <c r="D17" s="195">
        <f t="shared" ref="D17:I17" si="1">SUM(D13:D15)</f>
        <v>0</v>
      </c>
      <c r="E17" s="193">
        <f t="shared" si="1"/>
        <v>3682550000</v>
      </c>
      <c r="F17" s="193">
        <f t="shared" si="1"/>
        <v>59000000</v>
      </c>
      <c r="G17" s="193">
        <f t="shared" si="1"/>
        <v>3741550000</v>
      </c>
      <c r="H17" s="193">
        <f t="shared" si="1"/>
        <v>3532296051</v>
      </c>
      <c r="I17" s="193">
        <f t="shared" si="1"/>
        <v>209253949</v>
      </c>
    </row>
    <row r="18" spans="1:9" ht="18.75">
      <c r="A18" s="115"/>
      <c r="B18" s="59"/>
      <c r="C18" s="59"/>
      <c r="D18" s="272"/>
      <c r="E18" s="272"/>
      <c r="F18" s="272"/>
      <c r="G18" s="272"/>
      <c r="H18" s="123"/>
      <c r="I18" s="123"/>
    </row>
    <row r="19" spans="1:9" ht="16.5">
      <c r="A19" s="60"/>
    </row>
    <row r="20" spans="1:9" ht="18.75">
      <c r="B20" s="62"/>
      <c r="C20" s="62"/>
      <c r="D20" s="122"/>
      <c r="E20" s="122"/>
      <c r="F20" s="62"/>
      <c r="G20" s="62"/>
      <c r="H20" s="62"/>
      <c r="I20" s="62"/>
    </row>
  </sheetData>
  <mergeCells count="2">
    <mergeCell ref="D18:G18"/>
    <mergeCell ref="A1:I1"/>
  </mergeCells>
  <phoneticPr fontId="0" type="noConversion"/>
  <pageMargins left="0.28999999999999998" right="0.33333333333333331" top="0.82291666666666663" bottom="0.74" header="0.25" footer="0.5"/>
  <pageSetup paperSize="9" orientation="landscape" horizontalDpi="300" verticalDpi="300" r:id="rId1"/>
  <headerFooter>
    <oddHeader>&amp;R&amp;"Times New Roman,Regular"Kingdom of Bahrain
Consolidated Final Account
For The Year Ended 31 December 2016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H119"/>
  <sheetViews>
    <sheetView showWhiteSpace="0" view="pageBreakPreview" topLeftCell="A90" zoomScaleNormal="100" zoomScaleSheetLayoutView="100" zoomScalePageLayoutView="130" workbookViewId="0">
      <selection activeCell="A123" sqref="A123"/>
    </sheetView>
  </sheetViews>
  <sheetFormatPr defaultRowHeight="12.75"/>
  <cols>
    <col min="1" max="1" width="32.5703125" customWidth="1"/>
    <col min="2" max="2" width="12.140625" bestFit="1" customWidth="1"/>
    <col min="3" max="3" width="8.5703125" customWidth="1"/>
    <col min="4" max="4" width="11.28515625" bestFit="1" customWidth="1"/>
    <col min="5" max="5" width="12" bestFit="1" customWidth="1"/>
    <col min="6" max="6" width="9.7109375" customWidth="1"/>
    <col min="7" max="7" width="12" bestFit="1" customWidth="1"/>
  </cols>
  <sheetData>
    <row r="1" spans="1:8" ht="21.75" customHeight="1">
      <c r="A1" s="254" t="s">
        <v>15</v>
      </c>
      <c r="B1" s="273"/>
      <c r="C1" s="273"/>
      <c r="D1" s="273"/>
      <c r="E1" s="273"/>
      <c r="F1" s="273"/>
      <c r="G1" s="274"/>
    </row>
    <row r="2" spans="1:8" ht="15" customHeight="1">
      <c r="G2" s="54" t="s">
        <v>59</v>
      </c>
    </row>
    <row r="3" spans="1:8" ht="72">
      <c r="A3" s="78" t="s">
        <v>831</v>
      </c>
      <c r="B3" s="78" t="s">
        <v>90</v>
      </c>
      <c r="C3" s="159" t="s">
        <v>407</v>
      </c>
      <c r="D3" s="78" t="s">
        <v>76</v>
      </c>
      <c r="E3" s="78" t="s">
        <v>44</v>
      </c>
      <c r="F3" s="88" t="s">
        <v>932</v>
      </c>
      <c r="G3" s="78" t="s">
        <v>45</v>
      </c>
    </row>
    <row r="4" spans="1:8">
      <c r="A4" s="23"/>
      <c r="B4" s="23"/>
      <c r="C4" s="22"/>
      <c r="D4" s="22"/>
      <c r="E4" s="22"/>
      <c r="F4" s="63"/>
      <c r="G4" s="23"/>
    </row>
    <row r="5" spans="1:8" s="136" customFormat="1" ht="18" customHeight="1">
      <c r="A5" s="160" t="s">
        <v>61</v>
      </c>
      <c r="B5" s="131">
        <f>SUM(B6:B26)</f>
        <v>1087418000</v>
      </c>
      <c r="C5" s="131">
        <f t="shared" ref="C5:F5" si="0">SUM(C6:C26)</f>
        <v>0</v>
      </c>
      <c r="D5" s="131">
        <f>SUM(D6:D26)</f>
        <v>6424852</v>
      </c>
      <c r="E5" s="131">
        <f>SUM(E6:E26)</f>
        <v>1093842852</v>
      </c>
      <c r="F5" s="131">
        <f t="shared" si="0"/>
        <v>0</v>
      </c>
      <c r="G5" s="131">
        <f>SUM(G6:G26)</f>
        <v>1093842852</v>
      </c>
    </row>
    <row r="6" spans="1:8">
      <c r="A6" s="133" t="s">
        <v>427</v>
      </c>
      <c r="B6" s="126">
        <v>19342000</v>
      </c>
      <c r="C6" s="127">
        <v>0</v>
      </c>
      <c r="D6" s="127">
        <v>0</v>
      </c>
      <c r="E6" s="126">
        <v>19342000</v>
      </c>
      <c r="F6" s="127">
        <v>0</v>
      </c>
      <c r="G6" s="126">
        <v>19342000</v>
      </c>
    </row>
    <row r="7" spans="1:8">
      <c r="A7" s="120" t="s">
        <v>836</v>
      </c>
      <c r="B7" s="126">
        <v>1804000</v>
      </c>
      <c r="C7" s="127">
        <v>0</v>
      </c>
      <c r="D7" s="127">
        <v>0</v>
      </c>
      <c r="E7" s="126">
        <v>1804000</v>
      </c>
      <c r="F7" s="127">
        <v>0</v>
      </c>
      <c r="G7" s="126">
        <v>1804000</v>
      </c>
    </row>
    <row r="8" spans="1:8">
      <c r="A8" s="120" t="s">
        <v>1027</v>
      </c>
      <c r="B8" s="126">
        <v>3259000</v>
      </c>
      <c r="C8" s="127">
        <v>0</v>
      </c>
      <c r="D8" s="126">
        <v>385363</v>
      </c>
      <c r="E8" s="126">
        <v>3644363</v>
      </c>
      <c r="F8" s="127">
        <v>0</v>
      </c>
      <c r="G8" s="126">
        <v>3644363</v>
      </c>
      <c r="H8" s="225"/>
    </row>
    <row r="9" spans="1:8">
      <c r="A9" s="120" t="s">
        <v>1028</v>
      </c>
      <c r="B9" s="126">
        <v>567000</v>
      </c>
      <c r="C9" s="127">
        <v>0</v>
      </c>
      <c r="D9" s="126">
        <v>34710</v>
      </c>
      <c r="E9" s="126">
        <v>601710</v>
      </c>
      <c r="F9" s="127">
        <v>0</v>
      </c>
      <c r="G9" s="126">
        <v>601710</v>
      </c>
    </row>
    <row r="10" spans="1:8">
      <c r="A10" s="133" t="s">
        <v>1016</v>
      </c>
      <c r="B10" s="126">
        <v>324000</v>
      </c>
      <c r="C10" s="127">
        <v>0</v>
      </c>
      <c r="D10" s="127">
        <v>223707</v>
      </c>
      <c r="E10" s="126">
        <v>547707</v>
      </c>
      <c r="F10" s="127">
        <v>0</v>
      </c>
      <c r="G10" s="126">
        <v>547707</v>
      </c>
    </row>
    <row r="11" spans="1:8">
      <c r="A11" s="133" t="s">
        <v>1224</v>
      </c>
      <c r="B11" s="126">
        <v>494450000</v>
      </c>
      <c r="C11" s="127">
        <v>0</v>
      </c>
      <c r="D11" s="127">
        <v>0</v>
      </c>
      <c r="E11" s="126">
        <v>494450000</v>
      </c>
      <c r="F11" s="127">
        <v>0</v>
      </c>
      <c r="G11" s="126">
        <v>494450000</v>
      </c>
    </row>
    <row r="12" spans="1:8">
      <c r="A12" s="133" t="s">
        <v>47</v>
      </c>
      <c r="B12" s="126">
        <v>355000000</v>
      </c>
      <c r="C12" s="127">
        <v>0</v>
      </c>
      <c r="D12" s="127">
        <v>500000</v>
      </c>
      <c r="E12" s="126">
        <v>355500000</v>
      </c>
      <c r="F12" s="127">
        <v>0</v>
      </c>
      <c r="G12" s="126">
        <v>355500000</v>
      </c>
    </row>
    <row r="13" spans="1:8">
      <c r="A13" s="133" t="s">
        <v>408</v>
      </c>
      <c r="B13" s="126">
        <v>15214000</v>
      </c>
      <c r="C13" s="127">
        <v>0</v>
      </c>
      <c r="D13" s="127">
        <v>500000</v>
      </c>
      <c r="E13" s="126">
        <v>15714000</v>
      </c>
      <c r="F13" s="127">
        <v>0</v>
      </c>
      <c r="G13" s="126">
        <v>15714000</v>
      </c>
    </row>
    <row r="14" spans="1:8">
      <c r="A14" s="133" t="s">
        <v>77</v>
      </c>
      <c r="B14" s="126">
        <v>34812000</v>
      </c>
      <c r="C14" s="127">
        <v>0</v>
      </c>
      <c r="D14" s="126">
        <v>30000</v>
      </c>
      <c r="E14" s="126">
        <v>34842000</v>
      </c>
      <c r="F14" s="127">
        <v>0</v>
      </c>
      <c r="G14" s="126">
        <v>34842000</v>
      </c>
    </row>
    <row r="15" spans="1:8">
      <c r="A15" s="133" t="s">
        <v>86</v>
      </c>
      <c r="B15" s="126">
        <v>40200000</v>
      </c>
      <c r="C15" s="127">
        <v>0</v>
      </c>
      <c r="D15" s="127">
        <v>0</v>
      </c>
      <c r="E15" s="126">
        <v>40200000</v>
      </c>
      <c r="F15" s="127">
        <v>0</v>
      </c>
      <c r="G15" s="126">
        <v>40200000</v>
      </c>
    </row>
    <row r="16" spans="1:8">
      <c r="A16" s="133" t="s">
        <v>201</v>
      </c>
      <c r="B16" s="126">
        <v>2468000</v>
      </c>
      <c r="C16" s="127">
        <v>0</v>
      </c>
      <c r="D16" s="127">
        <v>62529</v>
      </c>
      <c r="E16" s="126">
        <v>2530529</v>
      </c>
      <c r="F16" s="127">
        <v>0</v>
      </c>
      <c r="G16" s="126">
        <v>2530529</v>
      </c>
    </row>
    <row r="17" spans="1:7">
      <c r="A17" s="133" t="s">
        <v>49</v>
      </c>
      <c r="B17" s="126">
        <v>30047000</v>
      </c>
      <c r="C17" s="127">
        <v>0</v>
      </c>
      <c r="D17" s="126">
        <v>522641</v>
      </c>
      <c r="E17" s="126">
        <v>30569641</v>
      </c>
      <c r="F17" s="127">
        <v>0</v>
      </c>
      <c r="G17" s="126">
        <v>30569641</v>
      </c>
    </row>
    <row r="18" spans="1:7">
      <c r="A18" s="133" t="s">
        <v>1042</v>
      </c>
      <c r="B18" s="126">
        <v>10500000</v>
      </c>
      <c r="C18" s="127">
        <v>0</v>
      </c>
      <c r="D18" s="126">
        <v>567765</v>
      </c>
      <c r="E18" s="126">
        <v>11067765</v>
      </c>
      <c r="F18" s="127">
        <v>0</v>
      </c>
      <c r="G18" s="126">
        <v>11067765</v>
      </c>
    </row>
    <row r="19" spans="1:7">
      <c r="A19" s="133" t="s">
        <v>1034</v>
      </c>
      <c r="B19" s="126">
        <v>1519000</v>
      </c>
      <c r="C19" s="127">
        <v>0</v>
      </c>
      <c r="D19" s="127">
        <v>0</v>
      </c>
      <c r="E19" s="126">
        <v>1519000</v>
      </c>
      <c r="F19" s="127">
        <v>0</v>
      </c>
      <c r="G19" s="126">
        <v>1519000</v>
      </c>
    </row>
    <row r="20" spans="1:7">
      <c r="A20" s="133" t="s">
        <v>54</v>
      </c>
      <c r="B20" s="126">
        <v>5930000</v>
      </c>
      <c r="C20" s="127">
        <v>0</v>
      </c>
      <c r="D20" s="126">
        <v>672000</v>
      </c>
      <c r="E20" s="126">
        <v>6602000</v>
      </c>
      <c r="F20" s="127">
        <v>0</v>
      </c>
      <c r="G20" s="126">
        <v>6602000</v>
      </c>
    </row>
    <row r="21" spans="1:7">
      <c r="A21" s="133" t="s">
        <v>1221</v>
      </c>
      <c r="B21" s="126">
        <v>8078000</v>
      </c>
      <c r="C21" s="127">
        <v>0</v>
      </c>
      <c r="D21" s="127">
        <v>363318</v>
      </c>
      <c r="E21" s="126">
        <v>8441318</v>
      </c>
      <c r="F21" s="127">
        <v>0</v>
      </c>
      <c r="G21" s="126">
        <v>8441318</v>
      </c>
    </row>
    <row r="22" spans="1:7">
      <c r="A22" s="133" t="s">
        <v>1043</v>
      </c>
      <c r="B22" s="126">
        <v>3752000</v>
      </c>
      <c r="C22" s="127">
        <v>0</v>
      </c>
      <c r="D22" s="126">
        <v>518582</v>
      </c>
      <c r="E22" s="126">
        <v>4270582</v>
      </c>
      <c r="F22" s="127">
        <v>0</v>
      </c>
      <c r="G22" s="126">
        <v>4270582</v>
      </c>
    </row>
    <row r="23" spans="1:7">
      <c r="A23" s="133" t="s">
        <v>62</v>
      </c>
      <c r="B23" s="126">
        <v>7530000</v>
      </c>
      <c r="C23" s="127">
        <v>0</v>
      </c>
      <c r="D23" s="126">
        <v>1016000</v>
      </c>
      <c r="E23" s="126">
        <v>8546000</v>
      </c>
      <c r="F23" s="127">
        <v>0</v>
      </c>
      <c r="G23" s="126">
        <v>8546000</v>
      </c>
    </row>
    <row r="24" spans="1:7">
      <c r="A24" s="133" t="s">
        <v>1033</v>
      </c>
      <c r="B24" s="126">
        <v>3000000</v>
      </c>
      <c r="C24" s="127">
        <v>0</v>
      </c>
      <c r="D24" s="126">
        <v>528237</v>
      </c>
      <c r="E24" s="126">
        <v>3528237</v>
      </c>
      <c r="F24" s="127">
        <v>0</v>
      </c>
      <c r="G24" s="126">
        <v>3528237</v>
      </c>
    </row>
    <row r="25" spans="1:7">
      <c r="A25" s="151" t="s">
        <v>837</v>
      </c>
      <c r="B25" s="126">
        <v>12192000</v>
      </c>
      <c r="C25" s="127">
        <v>0</v>
      </c>
      <c r="D25" s="126">
        <v>500000</v>
      </c>
      <c r="E25" s="126">
        <v>12692000</v>
      </c>
      <c r="F25" s="127">
        <v>0</v>
      </c>
      <c r="G25" s="126">
        <v>12692000</v>
      </c>
    </row>
    <row r="26" spans="1:7">
      <c r="A26" s="133" t="s">
        <v>1225</v>
      </c>
      <c r="B26" s="126">
        <v>37430000</v>
      </c>
      <c r="C26" s="127">
        <v>0</v>
      </c>
      <c r="D26" s="127">
        <v>0</v>
      </c>
      <c r="E26" s="126">
        <v>37430000</v>
      </c>
      <c r="F26" s="127">
        <v>0</v>
      </c>
      <c r="G26" s="126">
        <v>37430000</v>
      </c>
    </row>
    <row r="27" spans="1:7" s="136" customFormat="1" ht="18" customHeight="1">
      <c r="A27" s="160" t="s">
        <v>88</v>
      </c>
      <c r="B27" s="131">
        <f t="shared" ref="B27:G27" si="1">SUM(B28:B37)</f>
        <v>626554000</v>
      </c>
      <c r="C27" s="131">
        <f t="shared" si="1"/>
        <v>0</v>
      </c>
      <c r="D27" s="131">
        <f t="shared" si="1"/>
        <v>38127874</v>
      </c>
      <c r="E27" s="131">
        <f t="shared" si="1"/>
        <v>664681874</v>
      </c>
      <c r="F27" s="131">
        <f t="shared" si="1"/>
        <v>0</v>
      </c>
      <c r="G27" s="131">
        <f t="shared" si="1"/>
        <v>664681874</v>
      </c>
    </row>
    <row r="28" spans="1:7">
      <c r="A28" s="133" t="s">
        <v>1018</v>
      </c>
      <c r="B28" s="126">
        <v>7483000</v>
      </c>
      <c r="C28" s="127">
        <v>0</v>
      </c>
      <c r="D28" s="126">
        <v>162639</v>
      </c>
      <c r="E28" s="126">
        <v>7645639</v>
      </c>
      <c r="F28" s="127">
        <v>0</v>
      </c>
      <c r="G28" s="126">
        <v>7645639</v>
      </c>
    </row>
    <row r="29" spans="1:7">
      <c r="A29" s="134" t="s">
        <v>1226</v>
      </c>
      <c r="B29" s="126">
        <v>21579000</v>
      </c>
      <c r="C29" s="127">
        <v>0</v>
      </c>
      <c r="D29" s="126">
        <v>1967400</v>
      </c>
      <c r="E29" s="126">
        <v>23546400</v>
      </c>
      <c r="F29" s="127">
        <v>0</v>
      </c>
      <c r="G29" s="126">
        <v>23546400</v>
      </c>
    </row>
    <row r="30" spans="1:7">
      <c r="A30" s="133" t="s">
        <v>63</v>
      </c>
      <c r="B30" s="126">
        <v>318710000</v>
      </c>
      <c r="C30" s="127">
        <v>0</v>
      </c>
      <c r="D30" s="127">
        <v>8433231</v>
      </c>
      <c r="E30" s="126">
        <v>327143231</v>
      </c>
      <c r="F30" s="127">
        <v>0</v>
      </c>
      <c r="G30" s="126">
        <v>327143231</v>
      </c>
    </row>
    <row r="31" spans="1:7">
      <c r="A31" s="133" t="s">
        <v>51</v>
      </c>
      <c r="B31" s="126">
        <v>238912000</v>
      </c>
      <c r="C31" s="127">
        <v>0</v>
      </c>
      <c r="D31" s="126">
        <v>23442534</v>
      </c>
      <c r="E31" s="126">
        <v>262354534</v>
      </c>
      <c r="F31" s="127">
        <v>0</v>
      </c>
      <c r="G31" s="126">
        <v>262354534</v>
      </c>
    </row>
    <row r="32" spans="1:7">
      <c r="A32" s="133" t="s">
        <v>992</v>
      </c>
      <c r="B32" s="126">
        <v>271000</v>
      </c>
      <c r="C32" s="127">
        <v>0</v>
      </c>
      <c r="D32" s="127">
        <v>0</v>
      </c>
      <c r="E32" s="126">
        <v>271000</v>
      </c>
      <c r="F32" s="127">
        <v>0</v>
      </c>
      <c r="G32" s="126">
        <v>271000</v>
      </c>
    </row>
    <row r="33" spans="1:7">
      <c r="A33" s="133" t="s">
        <v>1093</v>
      </c>
      <c r="B33" s="127">
        <v>0</v>
      </c>
      <c r="C33" s="127">
        <v>0</v>
      </c>
      <c r="D33" s="126">
        <v>2651000</v>
      </c>
      <c r="E33" s="126">
        <v>2651000</v>
      </c>
      <c r="F33" s="127">
        <v>0</v>
      </c>
      <c r="G33" s="126">
        <v>2651000</v>
      </c>
    </row>
    <row r="34" spans="1:7">
      <c r="A34" s="133" t="s">
        <v>1015</v>
      </c>
      <c r="B34" s="126">
        <v>5793000</v>
      </c>
      <c r="C34" s="127">
        <v>0</v>
      </c>
      <c r="D34" s="126">
        <v>241399</v>
      </c>
      <c r="E34" s="126">
        <v>6034399</v>
      </c>
      <c r="F34" s="127">
        <v>0</v>
      </c>
      <c r="G34" s="126">
        <v>6034399</v>
      </c>
    </row>
    <row r="35" spans="1:7">
      <c r="A35" s="133" t="s">
        <v>1044</v>
      </c>
      <c r="B35" s="126">
        <v>10905000</v>
      </c>
      <c r="C35" s="127">
        <v>0</v>
      </c>
      <c r="D35" s="126">
        <v>700403</v>
      </c>
      <c r="E35" s="126">
        <v>11605403</v>
      </c>
      <c r="F35" s="127">
        <v>0</v>
      </c>
      <c r="G35" s="126">
        <v>11605403</v>
      </c>
    </row>
    <row r="36" spans="1:7">
      <c r="A36" s="133" t="s">
        <v>1216</v>
      </c>
      <c r="B36" s="126">
        <v>12231000</v>
      </c>
      <c r="C36" s="127">
        <v>0</v>
      </c>
      <c r="D36" s="127">
        <v>138000</v>
      </c>
      <c r="E36" s="126">
        <v>12369000</v>
      </c>
      <c r="F36" s="127">
        <v>0</v>
      </c>
      <c r="G36" s="126">
        <v>12369000</v>
      </c>
    </row>
    <row r="37" spans="1:7">
      <c r="A37" s="133" t="s">
        <v>1045</v>
      </c>
      <c r="B37" s="126">
        <v>10670000</v>
      </c>
      <c r="C37" s="127">
        <v>0</v>
      </c>
      <c r="D37" s="127">
        <v>391268</v>
      </c>
      <c r="E37" s="126">
        <v>11061268</v>
      </c>
      <c r="F37" s="127">
        <v>0</v>
      </c>
      <c r="G37" s="126">
        <v>11061268</v>
      </c>
    </row>
    <row r="38" spans="1:7" s="136" customFormat="1" ht="18" customHeight="1">
      <c r="A38" s="160" t="s">
        <v>89</v>
      </c>
      <c r="B38" s="131">
        <f t="shared" ref="B38:G38" si="2">SUM(B39:B42)</f>
        <v>21248000</v>
      </c>
      <c r="C38" s="131">
        <f t="shared" si="2"/>
        <v>0</v>
      </c>
      <c r="D38" s="131">
        <f t="shared" si="2"/>
        <v>3017445</v>
      </c>
      <c r="E38" s="131">
        <f t="shared" si="2"/>
        <v>24265445</v>
      </c>
      <c r="F38" s="131">
        <f t="shared" si="2"/>
        <v>0</v>
      </c>
      <c r="G38" s="131">
        <f t="shared" si="2"/>
        <v>24265445</v>
      </c>
    </row>
    <row r="39" spans="1:7">
      <c r="A39" s="133" t="s">
        <v>1017</v>
      </c>
      <c r="B39" s="126">
        <v>11335000</v>
      </c>
      <c r="C39" s="127">
        <v>0</v>
      </c>
      <c r="D39" s="127">
        <v>1500000</v>
      </c>
      <c r="E39" s="126">
        <v>12835000</v>
      </c>
      <c r="F39" s="127">
        <v>0</v>
      </c>
      <c r="G39" s="126">
        <v>12835000</v>
      </c>
    </row>
    <row r="40" spans="1:7">
      <c r="A40" s="133" t="s">
        <v>52</v>
      </c>
      <c r="B40" s="126">
        <v>2392000</v>
      </c>
      <c r="C40" s="127">
        <v>0</v>
      </c>
      <c r="D40" s="126">
        <v>13895</v>
      </c>
      <c r="E40" s="126">
        <v>2405895</v>
      </c>
      <c r="F40" s="127">
        <v>0</v>
      </c>
      <c r="G40" s="126">
        <v>2405895</v>
      </c>
    </row>
    <row r="41" spans="1:7">
      <c r="A41" s="133" t="s">
        <v>1092</v>
      </c>
      <c r="B41" s="127">
        <v>0</v>
      </c>
      <c r="C41" s="127">
        <v>0</v>
      </c>
      <c r="D41" s="126">
        <v>148550</v>
      </c>
      <c r="E41" s="126">
        <v>148550</v>
      </c>
      <c r="F41" s="127">
        <v>0</v>
      </c>
      <c r="G41" s="126">
        <v>148550</v>
      </c>
    </row>
    <row r="42" spans="1:7">
      <c r="A42" s="133" t="s">
        <v>55</v>
      </c>
      <c r="B42" s="126">
        <v>7521000</v>
      </c>
      <c r="C42" s="127">
        <v>0</v>
      </c>
      <c r="D42" s="127">
        <v>1355000</v>
      </c>
      <c r="E42" s="126">
        <v>8876000</v>
      </c>
      <c r="F42" s="127">
        <v>0</v>
      </c>
      <c r="G42" s="126">
        <v>8876000</v>
      </c>
    </row>
    <row r="43" spans="1:7" s="136" customFormat="1" ht="18" customHeight="1">
      <c r="A43" s="160" t="s">
        <v>64</v>
      </c>
      <c r="B43" s="131">
        <f t="shared" ref="B43:G43" si="3">SUM(B44:B48)</f>
        <v>392244000</v>
      </c>
      <c r="C43" s="131">
        <f t="shared" si="3"/>
        <v>0</v>
      </c>
      <c r="D43" s="131">
        <f t="shared" si="3"/>
        <v>7352441</v>
      </c>
      <c r="E43" s="131">
        <f t="shared" si="3"/>
        <v>399596441</v>
      </c>
      <c r="F43" s="131">
        <f t="shared" si="3"/>
        <v>0</v>
      </c>
      <c r="G43" s="131">
        <f t="shared" si="3"/>
        <v>399596441</v>
      </c>
    </row>
    <row r="44" spans="1:7">
      <c r="A44" s="133" t="s">
        <v>198</v>
      </c>
      <c r="B44" s="126">
        <v>5000000</v>
      </c>
      <c r="C44" s="127">
        <v>0</v>
      </c>
      <c r="D44" s="126">
        <v>113630</v>
      </c>
      <c r="E44" s="126">
        <v>5113630</v>
      </c>
      <c r="F44" s="128">
        <v>0</v>
      </c>
      <c r="G44" s="126">
        <v>5113630</v>
      </c>
    </row>
    <row r="45" spans="1:7">
      <c r="A45" s="133" t="s">
        <v>1046</v>
      </c>
      <c r="B45" s="126">
        <v>39007000</v>
      </c>
      <c r="C45" s="127">
        <v>0</v>
      </c>
      <c r="D45" s="126">
        <v>6449010</v>
      </c>
      <c r="E45" s="126">
        <v>45456010</v>
      </c>
      <c r="F45" s="127">
        <v>0</v>
      </c>
      <c r="G45" s="126">
        <v>45456010</v>
      </c>
    </row>
    <row r="46" spans="1:7">
      <c r="A46" s="134" t="s">
        <v>985</v>
      </c>
      <c r="B46" s="126">
        <v>271000</v>
      </c>
      <c r="C46" s="127">
        <v>0</v>
      </c>
      <c r="D46" s="127">
        <v>0</v>
      </c>
      <c r="E46" s="126">
        <v>271000</v>
      </c>
      <c r="F46" s="127">
        <v>0</v>
      </c>
      <c r="G46" s="126">
        <v>271000</v>
      </c>
    </row>
    <row r="47" spans="1:7">
      <c r="A47" s="133" t="s">
        <v>1218</v>
      </c>
      <c r="B47" s="126">
        <v>315735000</v>
      </c>
      <c r="C47" s="127">
        <v>0</v>
      </c>
      <c r="D47" s="127">
        <v>0</v>
      </c>
      <c r="E47" s="126">
        <v>315735000</v>
      </c>
      <c r="F47" s="127">
        <v>0</v>
      </c>
      <c r="G47" s="126">
        <v>315735000</v>
      </c>
    </row>
    <row r="48" spans="1:7">
      <c r="A48" s="133" t="s">
        <v>986</v>
      </c>
      <c r="B48" s="126">
        <v>32231000</v>
      </c>
      <c r="C48" s="127">
        <v>0</v>
      </c>
      <c r="D48" s="127">
        <v>789801</v>
      </c>
      <c r="E48" s="126">
        <v>33020801</v>
      </c>
      <c r="F48" s="127">
        <v>0</v>
      </c>
      <c r="G48" s="126">
        <v>33020801</v>
      </c>
    </row>
    <row r="49" spans="1:7" s="136" customFormat="1" ht="18" customHeight="1">
      <c r="A49" s="160" t="s">
        <v>65</v>
      </c>
      <c r="B49" s="131">
        <f>SUM(B50:B55)</f>
        <v>37671000</v>
      </c>
      <c r="C49" s="131">
        <f t="shared" ref="C49:F49" si="4">SUM(C50:C55)</f>
        <v>0</v>
      </c>
      <c r="D49" s="131">
        <f>SUM(D50:D55)</f>
        <v>715408</v>
      </c>
      <c r="E49" s="131">
        <f>SUM(E50:E55)</f>
        <v>38386408</v>
      </c>
      <c r="F49" s="131">
        <f t="shared" si="4"/>
        <v>0</v>
      </c>
      <c r="G49" s="131">
        <f>SUM(G50:G55)</f>
        <v>38386408</v>
      </c>
    </row>
    <row r="50" spans="1:7" ht="23.25" customHeight="1">
      <c r="A50" s="152" t="s">
        <v>1047</v>
      </c>
      <c r="B50" s="126">
        <v>11319000</v>
      </c>
      <c r="C50" s="127">
        <v>0</v>
      </c>
      <c r="D50" s="126">
        <v>655408</v>
      </c>
      <c r="E50" s="126">
        <v>11974408</v>
      </c>
      <c r="F50" s="127">
        <v>0</v>
      </c>
      <c r="G50" s="126">
        <v>11974408</v>
      </c>
    </row>
    <row r="51" spans="1:7">
      <c r="A51" s="152" t="s">
        <v>1024</v>
      </c>
      <c r="B51" s="126">
        <v>1876000</v>
      </c>
      <c r="C51" s="127">
        <v>0</v>
      </c>
      <c r="D51" s="127">
        <v>0</v>
      </c>
      <c r="E51" s="126">
        <v>1876000</v>
      </c>
      <c r="F51" s="127">
        <v>0</v>
      </c>
      <c r="G51" s="126">
        <v>1876000</v>
      </c>
    </row>
    <row r="52" spans="1:7">
      <c r="A52" s="133" t="s">
        <v>825</v>
      </c>
      <c r="B52" s="126">
        <v>6542000</v>
      </c>
      <c r="C52" s="127">
        <v>0</v>
      </c>
      <c r="D52" s="127">
        <v>0</v>
      </c>
      <c r="E52" s="126">
        <v>6542000</v>
      </c>
      <c r="F52" s="127">
        <v>0</v>
      </c>
      <c r="G52" s="126">
        <v>6542000</v>
      </c>
    </row>
    <row r="53" spans="1:7">
      <c r="A53" s="133" t="s">
        <v>1227</v>
      </c>
      <c r="B53" s="126">
        <v>15465000</v>
      </c>
      <c r="C53" s="127">
        <v>0</v>
      </c>
      <c r="D53" s="127">
        <v>0</v>
      </c>
      <c r="E53" s="126">
        <v>15465000</v>
      </c>
      <c r="F53" s="127">
        <v>0</v>
      </c>
      <c r="G53" s="126">
        <v>15465000</v>
      </c>
    </row>
    <row r="54" spans="1:7">
      <c r="A54" s="133" t="s">
        <v>57</v>
      </c>
      <c r="B54" s="126">
        <v>1344000</v>
      </c>
      <c r="C54" s="127">
        <v>0</v>
      </c>
      <c r="D54" s="126">
        <v>60000</v>
      </c>
      <c r="E54" s="126">
        <v>1404000</v>
      </c>
      <c r="F54" s="127">
        <v>0</v>
      </c>
      <c r="G54" s="126">
        <v>1404000</v>
      </c>
    </row>
    <row r="55" spans="1:7">
      <c r="A55" s="133" t="s">
        <v>1031</v>
      </c>
      <c r="B55" s="126">
        <v>1125000</v>
      </c>
      <c r="C55" s="127">
        <v>0</v>
      </c>
      <c r="D55" s="127">
        <v>0</v>
      </c>
      <c r="E55" s="126">
        <v>1125000</v>
      </c>
      <c r="F55" s="127">
        <v>0</v>
      </c>
      <c r="G55" s="126">
        <v>1125000</v>
      </c>
    </row>
    <row r="56" spans="1:7" s="136" customFormat="1" ht="25.5">
      <c r="A56" s="161" t="s">
        <v>1228</v>
      </c>
      <c r="B56" s="131">
        <f t="shared" ref="B56:G56" si="5">B57+B96</f>
        <v>1052415000</v>
      </c>
      <c r="C56" s="131">
        <f t="shared" si="5"/>
        <v>0</v>
      </c>
      <c r="D56" s="131">
        <f t="shared" si="5"/>
        <v>-84638020</v>
      </c>
      <c r="E56" s="131">
        <f t="shared" si="5"/>
        <v>967776980</v>
      </c>
      <c r="F56" s="131">
        <f t="shared" si="5"/>
        <v>0</v>
      </c>
      <c r="G56" s="131">
        <f t="shared" si="5"/>
        <v>967776980</v>
      </c>
    </row>
    <row r="57" spans="1:7">
      <c r="A57" s="135" t="s">
        <v>1056</v>
      </c>
      <c r="B57" s="129">
        <f>SUM(B58:B95)</f>
        <v>226464000</v>
      </c>
      <c r="C57" s="129">
        <f>SUM(C58:C93)</f>
        <v>0</v>
      </c>
      <c r="D57" s="129">
        <f>SUM(D58:D95)</f>
        <v>5227814</v>
      </c>
      <c r="E57" s="129">
        <f>SUM(E58:E95)</f>
        <v>231691814</v>
      </c>
      <c r="F57" s="129">
        <f>SUM(F58:F93)</f>
        <v>0</v>
      </c>
      <c r="G57" s="129">
        <f>SUM(G58:G95)</f>
        <v>231691814</v>
      </c>
    </row>
    <row r="58" spans="1:7">
      <c r="A58" s="133" t="s">
        <v>66</v>
      </c>
      <c r="B58" s="126">
        <v>612000</v>
      </c>
      <c r="C58" s="127">
        <v>0</v>
      </c>
      <c r="D58" s="127">
        <v>0</v>
      </c>
      <c r="E58" s="126">
        <f t="shared" ref="E58:E78" si="6">SUM(B58:D58)</f>
        <v>612000</v>
      </c>
      <c r="F58" s="127">
        <v>0</v>
      </c>
      <c r="G58" s="126">
        <f t="shared" ref="G58:G78" si="7">SUM(E58:F58)</f>
        <v>612000</v>
      </c>
    </row>
    <row r="59" spans="1:7">
      <c r="A59" s="133" t="s">
        <v>67</v>
      </c>
      <c r="B59" s="126">
        <v>2291000</v>
      </c>
      <c r="C59" s="127">
        <v>0</v>
      </c>
      <c r="D59" s="127">
        <v>0</v>
      </c>
      <c r="E59" s="126">
        <f t="shared" si="6"/>
        <v>2291000</v>
      </c>
      <c r="F59" s="127">
        <v>0</v>
      </c>
      <c r="G59" s="126">
        <f t="shared" si="7"/>
        <v>2291000</v>
      </c>
    </row>
    <row r="60" spans="1:7">
      <c r="A60" s="133" t="s">
        <v>931</v>
      </c>
      <c r="B60" s="126">
        <v>250000</v>
      </c>
      <c r="C60" s="127">
        <v>0</v>
      </c>
      <c r="D60" s="127">
        <v>0</v>
      </c>
      <c r="E60" s="126">
        <f t="shared" si="6"/>
        <v>250000</v>
      </c>
      <c r="F60" s="127">
        <v>0</v>
      </c>
      <c r="G60" s="126">
        <f t="shared" si="7"/>
        <v>250000</v>
      </c>
    </row>
    <row r="61" spans="1:7">
      <c r="A61" s="133" t="s">
        <v>930</v>
      </c>
      <c r="B61" s="126">
        <v>1353000</v>
      </c>
      <c r="C61" s="127">
        <v>0</v>
      </c>
      <c r="D61" s="127">
        <v>0</v>
      </c>
      <c r="E61" s="126">
        <f t="shared" si="6"/>
        <v>1353000</v>
      </c>
      <c r="F61" s="127">
        <v>0</v>
      </c>
      <c r="G61" s="126">
        <f t="shared" si="7"/>
        <v>1353000</v>
      </c>
    </row>
    <row r="62" spans="1:7">
      <c r="A62" s="133" t="s">
        <v>1229</v>
      </c>
      <c r="B62" s="126">
        <v>3673000</v>
      </c>
      <c r="C62" s="127">
        <v>0</v>
      </c>
      <c r="D62" s="126">
        <v>900000</v>
      </c>
      <c r="E62" s="126">
        <f t="shared" si="6"/>
        <v>4573000</v>
      </c>
      <c r="F62" s="127">
        <v>0</v>
      </c>
      <c r="G62" s="126">
        <f t="shared" si="7"/>
        <v>4573000</v>
      </c>
    </row>
    <row r="63" spans="1:7">
      <c r="A63" s="133" t="s">
        <v>1048</v>
      </c>
      <c r="B63" s="126">
        <v>1976000</v>
      </c>
      <c r="C63" s="127">
        <v>0</v>
      </c>
      <c r="D63" s="126">
        <v>-1976000</v>
      </c>
      <c r="E63" s="127">
        <v>0</v>
      </c>
      <c r="F63" s="127">
        <v>0</v>
      </c>
      <c r="G63" s="127">
        <f t="shared" si="7"/>
        <v>0</v>
      </c>
    </row>
    <row r="64" spans="1:7">
      <c r="A64" s="133" t="s">
        <v>68</v>
      </c>
      <c r="B64" s="126">
        <v>2700000</v>
      </c>
      <c r="C64" s="127">
        <v>0</v>
      </c>
      <c r="D64" s="126">
        <v>192000</v>
      </c>
      <c r="E64" s="126">
        <f t="shared" si="6"/>
        <v>2892000</v>
      </c>
      <c r="F64" s="127">
        <v>0</v>
      </c>
      <c r="G64" s="126">
        <f t="shared" si="7"/>
        <v>2892000</v>
      </c>
    </row>
    <row r="65" spans="1:7">
      <c r="A65" s="133" t="s">
        <v>69</v>
      </c>
      <c r="B65" s="126">
        <v>2700000</v>
      </c>
      <c r="C65" s="127">
        <v>0</v>
      </c>
      <c r="D65" s="126">
        <v>176000</v>
      </c>
      <c r="E65" s="126">
        <f t="shared" si="6"/>
        <v>2876000</v>
      </c>
      <c r="F65" s="127">
        <v>0</v>
      </c>
      <c r="G65" s="126">
        <f t="shared" si="7"/>
        <v>2876000</v>
      </c>
    </row>
    <row r="66" spans="1:7">
      <c r="A66" s="133" t="s">
        <v>777</v>
      </c>
      <c r="B66" s="126">
        <v>500000</v>
      </c>
      <c r="C66" s="127">
        <v>0</v>
      </c>
      <c r="D66" s="127">
        <v>0</v>
      </c>
      <c r="E66" s="126">
        <f t="shared" si="6"/>
        <v>500000</v>
      </c>
      <c r="F66" s="127">
        <v>0</v>
      </c>
      <c r="G66" s="126">
        <f t="shared" si="7"/>
        <v>500000</v>
      </c>
    </row>
    <row r="67" spans="1:7">
      <c r="A67" s="133" t="s">
        <v>70</v>
      </c>
      <c r="B67" s="126">
        <v>43823000</v>
      </c>
      <c r="C67" s="127">
        <v>0</v>
      </c>
      <c r="D67" s="127">
        <v>0</v>
      </c>
      <c r="E67" s="126">
        <f t="shared" si="6"/>
        <v>43823000</v>
      </c>
      <c r="F67" s="127">
        <v>0</v>
      </c>
      <c r="G67" s="126">
        <f t="shared" si="7"/>
        <v>43823000</v>
      </c>
    </row>
    <row r="68" spans="1:7">
      <c r="A68" s="133" t="s">
        <v>759</v>
      </c>
      <c r="B68" s="126">
        <v>5413000</v>
      </c>
      <c r="C68" s="127">
        <v>0</v>
      </c>
      <c r="D68" s="127">
        <v>0</v>
      </c>
      <c r="E68" s="126">
        <f t="shared" si="6"/>
        <v>5413000</v>
      </c>
      <c r="F68" s="127">
        <v>0</v>
      </c>
      <c r="G68" s="126">
        <f t="shared" si="7"/>
        <v>5413000</v>
      </c>
    </row>
    <row r="69" spans="1:7">
      <c r="A69" s="133" t="s">
        <v>929</v>
      </c>
      <c r="B69" s="126">
        <v>11818000</v>
      </c>
      <c r="C69" s="127">
        <v>0</v>
      </c>
      <c r="D69" s="127">
        <v>0</v>
      </c>
      <c r="E69" s="126">
        <f t="shared" si="6"/>
        <v>11818000</v>
      </c>
      <c r="F69" s="127">
        <v>0</v>
      </c>
      <c r="G69" s="126">
        <f t="shared" si="7"/>
        <v>11818000</v>
      </c>
    </row>
    <row r="70" spans="1:7">
      <c r="A70" s="133" t="s">
        <v>410</v>
      </c>
      <c r="B70" s="126">
        <v>4871000</v>
      </c>
      <c r="C70" s="127">
        <v>0</v>
      </c>
      <c r="D70" s="127">
        <v>0</v>
      </c>
      <c r="E70" s="126">
        <f t="shared" si="6"/>
        <v>4871000</v>
      </c>
      <c r="F70" s="127">
        <v>0</v>
      </c>
      <c r="G70" s="126">
        <f t="shared" si="7"/>
        <v>4871000</v>
      </c>
    </row>
    <row r="71" spans="1:7">
      <c r="A71" s="133" t="s">
        <v>1049</v>
      </c>
      <c r="B71" s="126">
        <v>43290000</v>
      </c>
      <c r="C71" s="127">
        <v>0</v>
      </c>
      <c r="D71" s="127">
        <v>0</v>
      </c>
      <c r="E71" s="126">
        <f t="shared" si="6"/>
        <v>43290000</v>
      </c>
      <c r="F71" s="127">
        <v>0</v>
      </c>
      <c r="G71" s="126">
        <f t="shared" si="7"/>
        <v>43290000</v>
      </c>
    </row>
    <row r="72" spans="1:7">
      <c r="A72" s="133" t="s">
        <v>71</v>
      </c>
      <c r="B72" s="126">
        <v>76000</v>
      </c>
      <c r="C72" s="127">
        <v>0</v>
      </c>
      <c r="D72" s="127">
        <v>0</v>
      </c>
      <c r="E72" s="126">
        <f t="shared" si="6"/>
        <v>76000</v>
      </c>
      <c r="F72" s="127">
        <v>0</v>
      </c>
      <c r="G72" s="126">
        <f t="shared" si="7"/>
        <v>76000</v>
      </c>
    </row>
    <row r="73" spans="1:7">
      <c r="A73" s="133" t="s">
        <v>72</v>
      </c>
      <c r="B73" s="126">
        <v>8701000</v>
      </c>
      <c r="C73" s="127">
        <v>0</v>
      </c>
      <c r="D73" s="127">
        <v>0</v>
      </c>
      <c r="E73" s="126">
        <f t="shared" si="6"/>
        <v>8701000</v>
      </c>
      <c r="F73" s="127">
        <v>0</v>
      </c>
      <c r="G73" s="126">
        <f t="shared" si="7"/>
        <v>8701000</v>
      </c>
    </row>
    <row r="74" spans="1:7">
      <c r="A74" s="133" t="s">
        <v>409</v>
      </c>
      <c r="B74" s="126">
        <v>4511000</v>
      </c>
      <c r="C74" s="127">
        <v>0</v>
      </c>
      <c r="D74" s="127">
        <v>0</v>
      </c>
      <c r="E74" s="126">
        <f t="shared" si="6"/>
        <v>4511000</v>
      </c>
      <c r="F74" s="127">
        <v>0</v>
      </c>
      <c r="G74" s="126">
        <f t="shared" si="7"/>
        <v>4511000</v>
      </c>
    </row>
    <row r="75" spans="1:7">
      <c r="A75" s="133" t="s">
        <v>73</v>
      </c>
      <c r="B75" s="126">
        <v>2962000</v>
      </c>
      <c r="C75" s="127">
        <v>0</v>
      </c>
      <c r="D75" s="127">
        <v>0</v>
      </c>
      <c r="E75" s="126">
        <f t="shared" si="6"/>
        <v>2962000</v>
      </c>
      <c r="F75" s="127">
        <v>0</v>
      </c>
      <c r="G75" s="126">
        <f t="shared" si="7"/>
        <v>2962000</v>
      </c>
    </row>
    <row r="76" spans="1:7">
      <c r="A76" s="133" t="s">
        <v>78</v>
      </c>
      <c r="B76" s="126">
        <v>5400000</v>
      </c>
      <c r="C76" s="127">
        <v>0</v>
      </c>
      <c r="D76" s="127">
        <v>0</v>
      </c>
      <c r="E76" s="126">
        <f t="shared" si="6"/>
        <v>5400000</v>
      </c>
      <c r="F76" s="127">
        <v>0</v>
      </c>
      <c r="G76" s="126">
        <f t="shared" si="7"/>
        <v>5400000</v>
      </c>
    </row>
    <row r="77" spans="1:7">
      <c r="A77" s="133" t="s">
        <v>778</v>
      </c>
      <c r="B77" s="126">
        <v>902000</v>
      </c>
      <c r="C77" s="127">
        <v>0</v>
      </c>
      <c r="D77" s="127">
        <v>0</v>
      </c>
      <c r="E77" s="126">
        <f t="shared" si="6"/>
        <v>902000</v>
      </c>
      <c r="F77" s="127">
        <v>0</v>
      </c>
      <c r="G77" s="126">
        <f t="shared" si="7"/>
        <v>902000</v>
      </c>
    </row>
    <row r="78" spans="1:7">
      <c r="A78" s="133" t="s">
        <v>411</v>
      </c>
      <c r="B78" s="126">
        <v>902000</v>
      </c>
      <c r="C78" s="127">
        <v>0</v>
      </c>
      <c r="D78" s="127">
        <v>0</v>
      </c>
      <c r="E78" s="126">
        <f t="shared" si="6"/>
        <v>902000</v>
      </c>
      <c r="F78" s="127">
        <v>0</v>
      </c>
      <c r="G78" s="126">
        <f t="shared" si="7"/>
        <v>902000</v>
      </c>
    </row>
    <row r="79" spans="1:7">
      <c r="A79" s="133" t="s">
        <v>779</v>
      </c>
      <c r="B79" s="126">
        <v>1353000</v>
      </c>
      <c r="C79" s="127">
        <v>0</v>
      </c>
      <c r="D79" s="127">
        <v>0</v>
      </c>
      <c r="E79" s="126">
        <v>1353000</v>
      </c>
      <c r="F79" s="127">
        <v>0</v>
      </c>
      <c r="G79" s="126">
        <v>1353000</v>
      </c>
    </row>
    <row r="80" spans="1:7">
      <c r="A80" s="133" t="s">
        <v>74</v>
      </c>
      <c r="B80" s="126">
        <v>5683000</v>
      </c>
      <c r="C80" s="127">
        <v>0</v>
      </c>
      <c r="D80" s="127">
        <v>0</v>
      </c>
      <c r="E80" s="126">
        <v>5683000</v>
      </c>
      <c r="F80" s="127">
        <v>0</v>
      </c>
      <c r="G80" s="126">
        <v>5683000</v>
      </c>
    </row>
    <row r="81" spans="1:7">
      <c r="A81" s="133" t="s">
        <v>807</v>
      </c>
      <c r="B81" s="126">
        <v>284000</v>
      </c>
      <c r="C81" s="127">
        <v>0</v>
      </c>
      <c r="D81" s="127">
        <v>0</v>
      </c>
      <c r="E81" s="126">
        <v>284000</v>
      </c>
      <c r="F81" s="127">
        <v>0</v>
      </c>
      <c r="G81" s="126">
        <v>284000</v>
      </c>
    </row>
    <row r="82" spans="1:7">
      <c r="A82" s="133" t="s">
        <v>75</v>
      </c>
      <c r="B82" s="126">
        <v>677000</v>
      </c>
      <c r="C82" s="127">
        <v>0</v>
      </c>
      <c r="D82" s="127">
        <v>0</v>
      </c>
      <c r="E82" s="126">
        <v>677000</v>
      </c>
      <c r="F82" s="127">
        <v>0</v>
      </c>
      <c r="G82" s="126">
        <v>677000</v>
      </c>
    </row>
    <row r="83" spans="1:7">
      <c r="A83" s="133" t="s">
        <v>760</v>
      </c>
      <c r="B83" s="126">
        <v>4400000</v>
      </c>
      <c r="C83" s="127">
        <v>0</v>
      </c>
      <c r="D83" s="127">
        <v>0</v>
      </c>
      <c r="E83" s="126">
        <v>4400000</v>
      </c>
      <c r="F83" s="127">
        <v>0</v>
      </c>
      <c r="G83" s="126">
        <v>4400000</v>
      </c>
    </row>
    <row r="84" spans="1:7">
      <c r="A84" s="133" t="s">
        <v>1050</v>
      </c>
      <c r="B84" s="126">
        <v>9792000</v>
      </c>
      <c r="C84" s="127">
        <v>0</v>
      </c>
      <c r="D84" s="127">
        <v>0</v>
      </c>
      <c r="E84" s="126">
        <v>9792000</v>
      </c>
      <c r="F84" s="127">
        <v>0</v>
      </c>
      <c r="G84" s="126">
        <v>9792000</v>
      </c>
    </row>
    <row r="85" spans="1:7">
      <c r="A85" s="133" t="s">
        <v>416</v>
      </c>
      <c r="B85" s="126">
        <v>1353000</v>
      </c>
      <c r="C85" s="127">
        <v>0</v>
      </c>
      <c r="D85" s="127">
        <v>0</v>
      </c>
      <c r="E85" s="126">
        <v>1353000</v>
      </c>
      <c r="F85" s="127">
        <v>0</v>
      </c>
      <c r="G85" s="126">
        <v>1353000</v>
      </c>
    </row>
    <row r="86" spans="1:7">
      <c r="A86" s="133" t="s">
        <v>417</v>
      </c>
      <c r="B86" s="126">
        <v>1804000</v>
      </c>
      <c r="C86" s="127">
        <v>0</v>
      </c>
      <c r="D86" s="126">
        <v>423678</v>
      </c>
      <c r="E86" s="126">
        <v>2227678</v>
      </c>
      <c r="F86" s="127">
        <v>0</v>
      </c>
      <c r="G86" s="126">
        <v>2227678</v>
      </c>
    </row>
    <row r="87" spans="1:7">
      <c r="A87" s="133" t="s">
        <v>1051</v>
      </c>
      <c r="B87" s="126">
        <v>6585000</v>
      </c>
      <c r="C87" s="127">
        <v>0</v>
      </c>
      <c r="D87" s="127">
        <v>733325</v>
      </c>
      <c r="E87" s="126">
        <v>7318325</v>
      </c>
      <c r="F87" s="127">
        <v>0</v>
      </c>
      <c r="G87" s="126">
        <v>7318325</v>
      </c>
    </row>
    <row r="88" spans="1:7">
      <c r="A88" s="133" t="s">
        <v>808</v>
      </c>
      <c r="B88" s="126">
        <v>2500000</v>
      </c>
      <c r="C88" s="127">
        <v>0</v>
      </c>
      <c r="D88" s="127">
        <v>0</v>
      </c>
      <c r="E88" s="126">
        <v>2500000</v>
      </c>
      <c r="F88" s="127">
        <v>0</v>
      </c>
      <c r="G88" s="126">
        <v>2500000</v>
      </c>
    </row>
    <row r="89" spans="1:7">
      <c r="A89" s="133" t="s">
        <v>1052</v>
      </c>
      <c r="B89" s="126">
        <v>1353000</v>
      </c>
      <c r="C89" s="127">
        <v>0</v>
      </c>
      <c r="D89" s="127">
        <v>0</v>
      </c>
      <c r="E89" s="126">
        <v>1353000</v>
      </c>
      <c r="F89" s="127">
        <v>0</v>
      </c>
      <c r="G89" s="126">
        <v>1353000</v>
      </c>
    </row>
    <row r="90" spans="1:7">
      <c r="A90" s="133" t="s">
        <v>809</v>
      </c>
      <c r="B90" s="126">
        <v>24910000</v>
      </c>
      <c r="C90" s="127">
        <v>0</v>
      </c>
      <c r="D90" s="127">
        <v>0</v>
      </c>
      <c r="E90" s="126">
        <v>24910000</v>
      </c>
      <c r="F90" s="127">
        <v>0</v>
      </c>
      <c r="G90" s="126">
        <v>24910000</v>
      </c>
    </row>
    <row r="91" spans="1:7">
      <c r="A91" s="133" t="s">
        <v>1053</v>
      </c>
      <c r="B91" s="126">
        <v>14700000</v>
      </c>
      <c r="C91" s="127">
        <v>0</v>
      </c>
      <c r="D91" s="127">
        <v>3978811</v>
      </c>
      <c r="E91" s="126">
        <v>18678811</v>
      </c>
      <c r="F91" s="127">
        <v>0</v>
      </c>
      <c r="G91" s="126">
        <v>18678811</v>
      </c>
    </row>
    <row r="92" spans="1:7">
      <c r="A92" s="133" t="s">
        <v>1019</v>
      </c>
      <c r="B92" s="126">
        <v>271000</v>
      </c>
      <c r="C92" s="127">
        <v>0</v>
      </c>
      <c r="D92" s="127">
        <v>0</v>
      </c>
      <c r="E92" s="126">
        <v>271000</v>
      </c>
      <c r="F92" s="127">
        <v>0</v>
      </c>
      <c r="G92" s="126">
        <v>271000</v>
      </c>
    </row>
    <row r="93" spans="1:7">
      <c r="A93" s="133" t="s">
        <v>840</v>
      </c>
      <c r="B93" s="126">
        <v>1804000</v>
      </c>
      <c r="C93" s="127">
        <v>0</v>
      </c>
      <c r="D93" s="127">
        <v>0</v>
      </c>
      <c r="E93" s="126">
        <v>1804000</v>
      </c>
      <c r="F93" s="127">
        <v>0</v>
      </c>
      <c r="G93" s="126">
        <v>1804000</v>
      </c>
    </row>
    <row r="94" spans="1:7">
      <c r="A94" s="133" t="s">
        <v>1054</v>
      </c>
      <c r="B94" s="127">
        <v>0</v>
      </c>
      <c r="C94" s="127">
        <v>0</v>
      </c>
      <c r="D94" s="127">
        <v>800000</v>
      </c>
      <c r="E94" s="126">
        <v>800000</v>
      </c>
      <c r="F94" s="127">
        <v>0</v>
      </c>
      <c r="G94" s="126">
        <v>800000</v>
      </c>
    </row>
    <row r="95" spans="1:7">
      <c r="A95" s="133" t="s">
        <v>993</v>
      </c>
      <c r="B95" s="127">
        <v>271000</v>
      </c>
      <c r="C95" s="127">
        <v>0</v>
      </c>
      <c r="D95" s="127">
        <v>0</v>
      </c>
      <c r="E95" s="126">
        <v>271000</v>
      </c>
      <c r="F95" s="127">
        <v>0</v>
      </c>
      <c r="G95" s="126">
        <v>271000</v>
      </c>
    </row>
    <row r="96" spans="1:7">
      <c r="A96" s="135" t="s">
        <v>1057</v>
      </c>
      <c r="B96" s="129">
        <f>SUM(B97:B118)</f>
        <v>825951000</v>
      </c>
      <c r="C96" s="129">
        <f>SUM(C97:C115)</f>
        <v>0</v>
      </c>
      <c r="D96" s="129">
        <f>SUM(D97:D118)</f>
        <v>-89865834</v>
      </c>
      <c r="E96" s="129">
        <f>SUM(E97:E118)</f>
        <v>736085166</v>
      </c>
      <c r="F96" s="129">
        <f>SUM(F97:F115)</f>
        <v>0</v>
      </c>
      <c r="G96" s="129">
        <f>SUM(G97:G118)</f>
        <v>736085166</v>
      </c>
    </row>
    <row r="97" spans="1:7">
      <c r="A97" s="133" t="s">
        <v>766</v>
      </c>
      <c r="B97" s="126">
        <v>390000000</v>
      </c>
      <c r="C97" s="127">
        <v>0</v>
      </c>
      <c r="D97" s="127">
        <v>0</v>
      </c>
      <c r="E97" s="126">
        <v>390000000</v>
      </c>
      <c r="F97" s="127">
        <v>0</v>
      </c>
      <c r="G97" s="126">
        <v>390000000</v>
      </c>
    </row>
    <row r="98" spans="1:7">
      <c r="A98" s="133" t="s">
        <v>412</v>
      </c>
      <c r="B98" s="126">
        <v>8500000</v>
      </c>
      <c r="C98" s="127">
        <v>0</v>
      </c>
      <c r="D98" s="126">
        <v>1275139</v>
      </c>
      <c r="E98" s="126">
        <v>9775139</v>
      </c>
      <c r="F98" s="127">
        <v>0</v>
      </c>
      <c r="G98" s="126">
        <v>9775139</v>
      </c>
    </row>
    <row r="99" spans="1:7">
      <c r="A99" s="133" t="s">
        <v>1055</v>
      </c>
      <c r="B99" s="126">
        <v>2706000</v>
      </c>
      <c r="C99" s="127">
        <v>0</v>
      </c>
      <c r="D99" s="127">
        <v>0</v>
      </c>
      <c r="E99" s="126">
        <v>2706000</v>
      </c>
      <c r="F99" s="127">
        <v>0</v>
      </c>
      <c r="G99" s="126">
        <v>2706000</v>
      </c>
    </row>
    <row r="100" spans="1:7">
      <c r="A100" s="133" t="s">
        <v>1059</v>
      </c>
      <c r="B100" s="126">
        <v>800000</v>
      </c>
      <c r="C100" s="127">
        <v>0</v>
      </c>
      <c r="D100" s="127">
        <v>294169</v>
      </c>
      <c r="E100" s="126">
        <v>1094169</v>
      </c>
      <c r="F100" s="127">
        <v>0</v>
      </c>
      <c r="G100" s="126">
        <v>1094169</v>
      </c>
    </row>
    <row r="101" spans="1:7">
      <c r="A101" s="133" t="s">
        <v>767</v>
      </c>
      <c r="B101" s="126">
        <v>2650000</v>
      </c>
      <c r="C101" s="127">
        <v>0</v>
      </c>
      <c r="D101" s="127">
        <v>0</v>
      </c>
      <c r="E101" s="126">
        <v>2650000</v>
      </c>
      <c r="F101" s="127">
        <v>0</v>
      </c>
      <c r="G101" s="126">
        <v>2650000</v>
      </c>
    </row>
    <row r="102" spans="1:7">
      <c r="A102" s="133" t="s">
        <v>1095</v>
      </c>
      <c r="B102" s="127">
        <v>0</v>
      </c>
      <c r="C102" s="127">
        <v>0</v>
      </c>
      <c r="D102" s="126">
        <v>1195891</v>
      </c>
      <c r="E102" s="126">
        <v>1195891</v>
      </c>
      <c r="F102" s="127">
        <v>0</v>
      </c>
      <c r="G102" s="126">
        <v>1195891</v>
      </c>
    </row>
    <row r="103" spans="1:7">
      <c r="A103" s="133" t="s">
        <v>1058</v>
      </c>
      <c r="B103" s="127">
        <v>0</v>
      </c>
      <c r="C103" s="127">
        <v>0</v>
      </c>
      <c r="D103" s="126">
        <v>370667</v>
      </c>
      <c r="E103" s="126">
        <v>370667</v>
      </c>
      <c r="F103" s="127">
        <v>0</v>
      </c>
      <c r="G103" s="126">
        <v>370667</v>
      </c>
    </row>
    <row r="104" spans="1:7">
      <c r="A104" s="133" t="s">
        <v>928</v>
      </c>
      <c r="B104" s="126">
        <v>4100000</v>
      </c>
      <c r="C104" s="127">
        <v>0</v>
      </c>
      <c r="D104" s="126">
        <v>500000</v>
      </c>
      <c r="E104" s="126">
        <v>4600000</v>
      </c>
      <c r="F104" s="127">
        <v>0</v>
      </c>
      <c r="G104" s="126">
        <v>4600000</v>
      </c>
    </row>
    <row r="105" spans="1:7">
      <c r="A105" s="133" t="s">
        <v>927</v>
      </c>
      <c r="B105" s="126">
        <v>73500000</v>
      </c>
      <c r="C105" s="127">
        <v>0</v>
      </c>
      <c r="D105" s="126">
        <v>32806937</v>
      </c>
      <c r="E105" s="126">
        <v>106306937</v>
      </c>
      <c r="F105" s="127">
        <v>0</v>
      </c>
      <c r="G105" s="126">
        <v>106306937</v>
      </c>
    </row>
    <row r="106" spans="1:7">
      <c r="A106" s="133" t="s">
        <v>768</v>
      </c>
      <c r="B106" s="126">
        <v>97572000</v>
      </c>
      <c r="C106" s="127">
        <v>0</v>
      </c>
      <c r="D106" s="130">
        <v>-97572000</v>
      </c>
      <c r="E106" s="127">
        <v>0</v>
      </c>
      <c r="F106" s="127">
        <v>0</v>
      </c>
      <c r="G106" s="127">
        <v>0</v>
      </c>
    </row>
    <row r="107" spans="1:7">
      <c r="A107" s="133" t="s">
        <v>414</v>
      </c>
      <c r="B107" s="126">
        <v>541000</v>
      </c>
      <c r="C107" s="127">
        <v>0</v>
      </c>
      <c r="D107" s="127">
        <v>0</v>
      </c>
      <c r="E107" s="126">
        <v>541000</v>
      </c>
      <c r="F107" s="127">
        <v>0</v>
      </c>
      <c r="G107" s="126">
        <v>541000</v>
      </c>
    </row>
    <row r="108" spans="1:7">
      <c r="A108" s="133" t="s">
        <v>1077</v>
      </c>
      <c r="B108" s="126">
        <v>4000000</v>
      </c>
      <c r="C108" s="127">
        <v>0</v>
      </c>
      <c r="D108" s="127">
        <v>0</v>
      </c>
      <c r="E108" s="126">
        <v>4000000</v>
      </c>
      <c r="F108" s="127">
        <v>0</v>
      </c>
      <c r="G108" s="126">
        <v>4000000</v>
      </c>
    </row>
    <row r="109" spans="1:7">
      <c r="A109" s="133" t="s">
        <v>1078</v>
      </c>
      <c r="B109" s="126">
        <v>8000000</v>
      </c>
      <c r="C109" s="127">
        <v>0</v>
      </c>
      <c r="D109" s="127">
        <v>0</v>
      </c>
      <c r="E109" s="126">
        <v>8000000</v>
      </c>
      <c r="F109" s="127">
        <v>0</v>
      </c>
      <c r="G109" s="126">
        <v>8000000</v>
      </c>
    </row>
    <row r="110" spans="1:7">
      <c r="A110" s="133" t="s">
        <v>1079</v>
      </c>
      <c r="B110" s="126">
        <v>3000000</v>
      </c>
      <c r="C110" s="127">
        <v>0</v>
      </c>
      <c r="D110" s="127">
        <v>0</v>
      </c>
      <c r="E110" s="126">
        <v>3000000</v>
      </c>
      <c r="F110" s="127">
        <v>0</v>
      </c>
      <c r="G110" s="126">
        <v>3000000</v>
      </c>
    </row>
    <row r="111" spans="1:7">
      <c r="A111" s="133" t="s">
        <v>1080</v>
      </c>
      <c r="B111" s="126">
        <v>1500000</v>
      </c>
      <c r="C111" s="127">
        <v>0</v>
      </c>
      <c r="D111" s="126">
        <v>1390396</v>
      </c>
      <c r="E111" s="126">
        <v>2890396</v>
      </c>
      <c r="F111" s="127">
        <v>0</v>
      </c>
      <c r="G111" s="126">
        <v>2890396</v>
      </c>
    </row>
    <row r="112" spans="1:7">
      <c r="A112" s="133" t="s">
        <v>1060</v>
      </c>
      <c r="B112" s="126">
        <v>2706000</v>
      </c>
      <c r="C112" s="127">
        <v>0</v>
      </c>
      <c r="D112" s="127">
        <v>0</v>
      </c>
      <c r="E112" s="126">
        <v>2706000</v>
      </c>
      <c r="F112" s="127">
        <v>0</v>
      </c>
      <c r="G112" s="126">
        <v>2706000</v>
      </c>
    </row>
    <row r="113" spans="1:7">
      <c r="A113" s="133" t="s">
        <v>1061</v>
      </c>
      <c r="B113" s="126">
        <v>17000000</v>
      </c>
      <c r="C113" s="127">
        <v>0</v>
      </c>
      <c r="D113" s="126">
        <v>1612313</v>
      </c>
      <c r="E113" s="126">
        <v>18612313</v>
      </c>
      <c r="F113" s="127">
        <v>0</v>
      </c>
      <c r="G113" s="126">
        <v>18612313</v>
      </c>
    </row>
    <row r="114" spans="1:7">
      <c r="A114" s="133" t="s">
        <v>1062</v>
      </c>
      <c r="B114" s="126">
        <v>80500000</v>
      </c>
      <c r="C114" s="127">
        <v>0</v>
      </c>
      <c r="D114" s="127">
        <v>34500000</v>
      </c>
      <c r="E114" s="126">
        <v>115000000</v>
      </c>
      <c r="F114" s="127">
        <v>0</v>
      </c>
      <c r="G114" s="126">
        <v>115000000</v>
      </c>
    </row>
    <row r="115" spans="1:7">
      <c r="A115" s="133" t="s">
        <v>769</v>
      </c>
      <c r="B115" s="126">
        <v>93715000</v>
      </c>
      <c r="C115" s="127">
        <v>0</v>
      </c>
      <c r="D115" s="130">
        <v>-90934588</v>
      </c>
      <c r="E115" s="126">
        <v>2780412</v>
      </c>
      <c r="F115" s="127">
        <v>0</v>
      </c>
      <c r="G115" s="126">
        <v>2780412</v>
      </c>
    </row>
    <row r="116" spans="1:7">
      <c r="A116" s="133" t="s">
        <v>1063</v>
      </c>
      <c r="B116" s="126">
        <v>361000</v>
      </c>
      <c r="C116" s="127">
        <v>0</v>
      </c>
      <c r="D116" s="130">
        <v>1699842</v>
      </c>
      <c r="E116" s="126">
        <v>2060842</v>
      </c>
      <c r="F116" s="127">
        <v>0</v>
      </c>
      <c r="G116" s="126">
        <v>2060842</v>
      </c>
    </row>
    <row r="117" spans="1:7">
      <c r="A117" s="133" t="s">
        <v>1064</v>
      </c>
      <c r="B117" s="126">
        <v>30800000</v>
      </c>
      <c r="C117" s="127">
        <v>0</v>
      </c>
      <c r="D117" s="126">
        <v>18995400</v>
      </c>
      <c r="E117" s="126">
        <v>49795400</v>
      </c>
      <c r="F117" s="127">
        <v>0</v>
      </c>
      <c r="G117" s="126">
        <v>49795400</v>
      </c>
    </row>
    <row r="118" spans="1:7">
      <c r="A118" s="133" t="s">
        <v>1065</v>
      </c>
      <c r="B118" s="126">
        <v>4000000</v>
      </c>
      <c r="C118" s="127">
        <v>0</v>
      </c>
      <c r="D118" s="127">
        <v>4000000</v>
      </c>
      <c r="E118" s="126">
        <v>8000000</v>
      </c>
      <c r="F118" s="127">
        <v>0</v>
      </c>
      <c r="G118" s="126">
        <v>8000000</v>
      </c>
    </row>
    <row r="119" spans="1:7" ht="17.25" customHeight="1">
      <c r="A119" s="153" t="s">
        <v>34</v>
      </c>
      <c r="B119" s="131">
        <f t="shared" ref="B119:G119" si="8">B5+B27+B38+B43+B49+B56</f>
        <v>3217550000</v>
      </c>
      <c r="C119" s="132">
        <f t="shared" si="8"/>
        <v>0</v>
      </c>
      <c r="D119" s="131">
        <f t="shared" si="8"/>
        <v>-29000000</v>
      </c>
      <c r="E119" s="131">
        <f t="shared" si="8"/>
        <v>3188550000</v>
      </c>
      <c r="F119" s="131">
        <f t="shared" si="8"/>
        <v>0</v>
      </c>
      <c r="G119" s="131">
        <f t="shared" si="8"/>
        <v>3188550000</v>
      </c>
    </row>
  </sheetData>
  <mergeCells count="1">
    <mergeCell ref="A1:G1"/>
  </mergeCells>
  <pageMargins left="0.21" right="0.27" top="0.90625" bottom="0.41" header="0.25" footer="0.3"/>
  <pageSetup paperSize="9" orientation="portrait" horizontalDpi="300" verticalDpi="300" r:id="rId1"/>
  <headerFooter>
    <oddHeader xml:space="preserve">&amp;R&amp;"Times New Roman,Regular"Kingdom of Bahrain
Consolidated Final Account
For The Year Ended 31 December 2016
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K51"/>
  <sheetViews>
    <sheetView showWhiteSpace="0" view="pageBreakPreview" topLeftCell="A12" zoomScaleNormal="100" zoomScaleSheetLayoutView="100" workbookViewId="0">
      <selection activeCell="D51" sqref="D51"/>
    </sheetView>
  </sheetViews>
  <sheetFormatPr defaultRowHeight="12.75"/>
  <cols>
    <col min="1" max="1" width="40.85546875" style="13" bestFit="1" customWidth="1"/>
    <col min="2" max="2" width="11.7109375" style="14" customWidth="1"/>
    <col min="3" max="3" width="10.7109375" style="14" bestFit="1" customWidth="1"/>
    <col min="4" max="4" width="10.5703125" style="14" customWidth="1"/>
    <col min="5" max="5" width="9.7109375" style="14" bestFit="1" customWidth="1"/>
    <col min="6" max="6" width="9.7109375" style="14" customWidth="1"/>
    <col min="7" max="7" width="10.7109375" style="14" bestFit="1" customWidth="1"/>
    <col min="8" max="8" width="10.42578125" style="14" customWidth="1"/>
    <col min="9" max="9" width="12" style="14" customWidth="1"/>
    <col min="10" max="10" width="12" style="14" bestFit="1" customWidth="1"/>
    <col min="11" max="11" width="11.7109375" style="14" customWidth="1"/>
    <col min="12" max="16384" width="9.140625" style="13"/>
  </cols>
  <sheetData>
    <row r="1" spans="1:11" ht="21.75" customHeight="1">
      <c r="A1" s="254" t="s">
        <v>16</v>
      </c>
      <c r="B1" s="255"/>
      <c r="C1" s="255"/>
      <c r="D1" s="255"/>
      <c r="E1" s="255"/>
      <c r="F1" s="255"/>
      <c r="G1" s="255"/>
      <c r="H1" s="255"/>
      <c r="I1" s="255"/>
      <c r="J1" s="255"/>
      <c r="K1" s="255"/>
    </row>
    <row r="2" spans="1:11" ht="14.25" customHeight="1">
      <c r="A2" s="40"/>
      <c r="B2" s="64"/>
      <c r="C2" s="64"/>
      <c r="D2" s="64"/>
      <c r="E2" s="64"/>
      <c r="F2" s="64"/>
      <c r="G2" s="64"/>
      <c r="H2" s="64"/>
      <c r="I2" s="64"/>
      <c r="J2" s="64"/>
      <c r="K2" s="21" t="s">
        <v>59</v>
      </c>
    </row>
    <row r="3" spans="1:11" s="14" customFormat="1" ht="49.5" customHeight="1">
      <c r="A3" s="77" t="s">
        <v>84</v>
      </c>
      <c r="B3" s="77" t="s">
        <v>24</v>
      </c>
      <c r="C3" s="77" t="s">
        <v>25</v>
      </c>
      <c r="D3" s="77" t="s">
        <v>26</v>
      </c>
      <c r="E3" s="77" t="s">
        <v>27</v>
      </c>
      <c r="F3" s="77" t="s">
        <v>28</v>
      </c>
      <c r="G3" s="77" t="s">
        <v>29</v>
      </c>
      <c r="H3" s="88" t="s">
        <v>826</v>
      </c>
      <c r="I3" s="77" t="s">
        <v>34</v>
      </c>
      <c r="J3" s="77" t="s">
        <v>33</v>
      </c>
      <c r="K3" s="79" t="s">
        <v>989</v>
      </c>
    </row>
    <row r="4" spans="1:11">
      <c r="A4" s="240" t="s">
        <v>427</v>
      </c>
      <c r="B4" s="156">
        <v>4448291</v>
      </c>
      <c r="C4" s="156">
        <v>4157755</v>
      </c>
      <c r="D4" s="156">
        <v>89438</v>
      </c>
      <c r="E4" s="156">
        <v>19474</v>
      </c>
      <c r="F4" s="156">
        <v>7696</v>
      </c>
      <c r="G4" s="156">
        <v>10500000</v>
      </c>
      <c r="H4" s="157">
        <v>0</v>
      </c>
      <c r="I4" s="156">
        <v>19222654</v>
      </c>
      <c r="J4" s="156">
        <v>19342000</v>
      </c>
      <c r="K4" s="156">
        <v>19317706</v>
      </c>
    </row>
    <row r="5" spans="1:11">
      <c r="A5" s="240" t="s">
        <v>1215</v>
      </c>
      <c r="B5" s="156">
        <v>395050069</v>
      </c>
      <c r="C5" s="156">
        <v>30780129</v>
      </c>
      <c r="D5" s="156">
        <v>30375202</v>
      </c>
      <c r="E5" s="156">
        <v>18116011</v>
      </c>
      <c r="F5" s="156">
        <v>46106048</v>
      </c>
      <c r="G5" s="156">
        <v>365713</v>
      </c>
      <c r="H5" s="156">
        <v>1088181</v>
      </c>
      <c r="I5" s="156">
        <v>521881353</v>
      </c>
      <c r="J5" s="156">
        <v>494450000</v>
      </c>
      <c r="K5" s="156">
        <v>496154820</v>
      </c>
    </row>
    <row r="6" spans="1:11">
      <c r="A6" s="240" t="s">
        <v>47</v>
      </c>
      <c r="B6" s="156">
        <v>319848072</v>
      </c>
      <c r="C6" s="156">
        <v>20592502</v>
      </c>
      <c r="D6" s="156">
        <v>7390622</v>
      </c>
      <c r="E6" s="156">
        <v>2181284</v>
      </c>
      <c r="F6" s="156">
        <v>7195715</v>
      </c>
      <c r="G6" s="157">
        <v>0</v>
      </c>
      <c r="H6" s="157">
        <v>0</v>
      </c>
      <c r="I6" s="156">
        <v>357208195</v>
      </c>
      <c r="J6" s="156">
        <v>355500000</v>
      </c>
      <c r="K6" s="156">
        <v>372640334</v>
      </c>
    </row>
    <row r="7" spans="1:11">
      <c r="A7" s="240" t="s">
        <v>48</v>
      </c>
      <c r="B7" s="157">
        <v>0</v>
      </c>
      <c r="C7" s="157">
        <v>0</v>
      </c>
      <c r="D7" s="157">
        <v>0</v>
      </c>
      <c r="E7" s="157">
        <v>0</v>
      </c>
      <c r="F7" s="157">
        <v>0</v>
      </c>
      <c r="G7" s="156">
        <v>34842000</v>
      </c>
      <c r="H7" s="157">
        <v>0</v>
      </c>
      <c r="I7" s="156">
        <v>34842000</v>
      </c>
      <c r="J7" s="156">
        <v>34842000</v>
      </c>
      <c r="K7" s="156">
        <v>35889000</v>
      </c>
    </row>
    <row r="8" spans="1:11">
      <c r="A8" s="240" t="s">
        <v>197</v>
      </c>
      <c r="B8" s="156">
        <v>2149402</v>
      </c>
      <c r="C8" s="156">
        <v>360078</v>
      </c>
      <c r="D8" s="156">
        <v>14814</v>
      </c>
      <c r="E8" s="156">
        <v>737</v>
      </c>
      <c r="F8" s="156">
        <v>5498</v>
      </c>
      <c r="G8" s="157">
        <v>0</v>
      </c>
      <c r="H8" s="157">
        <v>0</v>
      </c>
      <c r="I8" s="156">
        <v>2530529</v>
      </c>
      <c r="J8" s="156">
        <v>2530529</v>
      </c>
      <c r="K8" s="156">
        <v>2609942</v>
      </c>
    </row>
    <row r="9" spans="1:11">
      <c r="A9" s="240" t="s">
        <v>49</v>
      </c>
      <c r="B9" s="156">
        <v>20086489</v>
      </c>
      <c r="C9" s="156">
        <v>9093747</v>
      </c>
      <c r="D9" s="156">
        <v>446210</v>
      </c>
      <c r="E9" s="156">
        <v>344379</v>
      </c>
      <c r="F9" s="156">
        <v>520856</v>
      </c>
      <c r="G9" s="157">
        <v>0</v>
      </c>
      <c r="H9" s="156">
        <v>75954</v>
      </c>
      <c r="I9" s="156">
        <v>30567635</v>
      </c>
      <c r="J9" s="156">
        <v>30569641</v>
      </c>
      <c r="K9" s="156">
        <v>30933748</v>
      </c>
    </row>
    <row r="10" spans="1:11">
      <c r="A10" s="240" t="s">
        <v>1066</v>
      </c>
      <c r="B10" s="156">
        <v>8682639</v>
      </c>
      <c r="C10" s="156">
        <v>2857973</v>
      </c>
      <c r="D10" s="156">
        <v>69978</v>
      </c>
      <c r="E10" s="156">
        <v>110568</v>
      </c>
      <c r="F10" s="156">
        <v>212876</v>
      </c>
      <c r="G10" s="157">
        <v>66952</v>
      </c>
      <c r="H10" s="156">
        <v>168500</v>
      </c>
      <c r="I10" s="156">
        <v>12169486</v>
      </c>
      <c r="J10" s="156">
        <v>11067765</v>
      </c>
      <c r="K10" s="156">
        <v>12475822</v>
      </c>
    </row>
    <row r="11" spans="1:11">
      <c r="A11" s="240" t="s">
        <v>50</v>
      </c>
      <c r="B11" s="156">
        <v>287176271</v>
      </c>
      <c r="C11" s="156">
        <v>39300023</v>
      </c>
      <c r="D11" s="156">
        <v>4215261</v>
      </c>
      <c r="E11" s="156">
        <v>2125463</v>
      </c>
      <c r="F11" s="156">
        <v>1666730</v>
      </c>
      <c r="G11" s="157">
        <v>0</v>
      </c>
      <c r="H11" s="156">
        <v>75000</v>
      </c>
      <c r="I11" s="156">
        <v>334558748</v>
      </c>
      <c r="J11" s="156">
        <v>327143231</v>
      </c>
      <c r="K11" s="156">
        <v>334079327</v>
      </c>
    </row>
    <row r="12" spans="1:11">
      <c r="A12" s="240" t="s">
        <v>51</v>
      </c>
      <c r="B12" s="156">
        <v>154125249</v>
      </c>
      <c r="C12" s="156">
        <v>31223179</v>
      </c>
      <c r="D12" s="156">
        <v>69912761</v>
      </c>
      <c r="E12" s="156">
        <v>1322012</v>
      </c>
      <c r="F12" s="156">
        <v>4519192</v>
      </c>
      <c r="G12" s="157">
        <v>0</v>
      </c>
      <c r="H12" s="156">
        <v>13700</v>
      </c>
      <c r="I12" s="156">
        <v>261116093</v>
      </c>
      <c r="J12" s="156">
        <v>262354534</v>
      </c>
      <c r="K12" s="156">
        <v>277946873</v>
      </c>
    </row>
    <row r="13" spans="1:11">
      <c r="A13" s="240" t="s">
        <v>1076</v>
      </c>
      <c r="B13" s="156">
        <v>8277344</v>
      </c>
      <c r="C13" s="156">
        <v>2027011</v>
      </c>
      <c r="D13" s="156">
        <v>279602</v>
      </c>
      <c r="E13" s="156">
        <v>87142</v>
      </c>
      <c r="F13" s="156">
        <v>79254</v>
      </c>
      <c r="G13" s="156">
        <v>5995</v>
      </c>
      <c r="H13" s="157">
        <v>0</v>
      </c>
      <c r="I13" s="156">
        <v>10756348</v>
      </c>
      <c r="J13" s="156">
        <v>11974408</v>
      </c>
      <c r="K13" s="156">
        <v>11763129</v>
      </c>
    </row>
    <row r="14" spans="1:11">
      <c r="A14" s="240" t="s">
        <v>1069</v>
      </c>
      <c r="B14" s="156">
        <v>5006075</v>
      </c>
      <c r="C14" s="156">
        <v>706822</v>
      </c>
      <c r="D14" s="156">
        <v>61168</v>
      </c>
      <c r="E14" s="156">
        <v>35232</v>
      </c>
      <c r="F14" s="156">
        <v>25110</v>
      </c>
      <c r="G14" s="157">
        <v>0</v>
      </c>
      <c r="H14" s="157">
        <v>200000</v>
      </c>
      <c r="I14" s="156">
        <v>6034407</v>
      </c>
      <c r="J14" s="156">
        <v>6034399</v>
      </c>
      <c r="K14" s="156">
        <v>6050055</v>
      </c>
    </row>
    <row r="15" spans="1:11">
      <c r="A15" s="240" t="s">
        <v>1216</v>
      </c>
      <c r="B15" s="156">
        <v>3590308</v>
      </c>
      <c r="C15" s="156">
        <v>3736917</v>
      </c>
      <c r="D15" s="156">
        <v>202683</v>
      </c>
      <c r="E15" s="156">
        <v>128112</v>
      </c>
      <c r="F15" s="156">
        <v>598594</v>
      </c>
      <c r="G15" s="156">
        <v>2350195</v>
      </c>
      <c r="H15" s="156">
        <v>1576203</v>
      </c>
      <c r="I15" s="156">
        <v>12183012</v>
      </c>
      <c r="J15" s="156">
        <v>12369000</v>
      </c>
      <c r="K15" s="156">
        <v>12463600</v>
      </c>
    </row>
    <row r="16" spans="1:11">
      <c r="A16" s="240" t="s">
        <v>1024</v>
      </c>
      <c r="B16" s="156">
        <v>1007597</v>
      </c>
      <c r="C16" s="156">
        <v>387221</v>
      </c>
      <c r="D16" s="156">
        <v>70828</v>
      </c>
      <c r="E16" s="156">
        <v>150222</v>
      </c>
      <c r="F16" s="156">
        <v>215646</v>
      </c>
      <c r="G16" s="157">
        <v>0</v>
      </c>
      <c r="H16" s="157">
        <v>0</v>
      </c>
      <c r="I16" s="156">
        <v>1831514</v>
      </c>
      <c r="J16" s="156">
        <v>1876000</v>
      </c>
      <c r="K16" s="156">
        <v>1663693</v>
      </c>
    </row>
    <row r="17" spans="1:11">
      <c r="A17" s="241" t="s">
        <v>1070</v>
      </c>
      <c r="B17" s="156">
        <v>7868950</v>
      </c>
      <c r="C17" s="156">
        <v>2326432</v>
      </c>
      <c r="D17" s="156">
        <v>162590</v>
      </c>
      <c r="E17" s="156">
        <v>48021</v>
      </c>
      <c r="F17" s="156">
        <v>171874</v>
      </c>
      <c r="G17" s="157">
        <v>0</v>
      </c>
      <c r="H17" s="156">
        <v>114020</v>
      </c>
      <c r="I17" s="156">
        <v>10691887</v>
      </c>
      <c r="J17" s="156">
        <v>11605403</v>
      </c>
      <c r="K17" s="156">
        <v>12079638</v>
      </c>
    </row>
    <row r="18" spans="1:11">
      <c r="A18" s="240" t="s">
        <v>836</v>
      </c>
      <c r="B18" s="156">
        <v>1065007</v>
      </c>
      <c r="C18" s="156">
        <v>195369</v>
      </c>
      <c r="D18" s="156">
        <v>57708</v>
      </c>
      <c r="E18" s="156">
        <v>90453</v>
      </c>
      <c r="F18" s="156">
        <v>1294</v>
      </c>
      <c r="G18" s="157">
        <v>0</v>
      </c>
      <c r="H18" s="157">
        <v>20000</v>
      </c>
      <c r="I18" s="156">
        <v>1429831</v>
      </c>
      <c r="J18" s="156">
        <v>1804000</v>
      </c>
      <c r="K18" s="157">
        <v>1316372</v>
      </c>
    </row>
    <row r="19" spans="1:11">
      <c r="A19" s="151" t="s">
        <v>1071</v>
      </c>
      <c r="B19" s="156">
        <v>2662757</v>
      </c>
      <c r="C19" s="158">
        <v>520635</v>
      </c>
      <c r="D19" s="158">
        <v>48407</v>
      </c>
      <c r="E19" s="158">
        <v>13002</v>
      </c>
      <c r="F19" s="158">
        <v>9528</v>
      </c>
      <c r="G19" s="157">
        <v>0</v>
      </c>
      <c r="H19" s="157">
        <v>0</v>
      </c>
      <c r="I19" s="158">
        <v>3254329</v>
      </c>
      <c r="J19" s="158">
        <v>3644363</v>
      </c>
      <c r="K19" s="158">
        <v>3282119</v>
      </c>
    </row>
    <row r="20" spans="1:11">
      <c r="A20" s="241" t="s">
        <v>1072</v>
      </c>
      <c r="B20" s="156">
        <v>369710</v>
      </c>
      <c r="C20" s="158">
        <v>117794</v>
      </c>
      <c r="D20" s="158">
        <v>6473</v>
      </c>
      <c r="E20" s="157">
        <v>0</v>
      </c>
      <c r="F20" s="158">
        <v>19</v>
      </c>
      <c r="G20" s="157">
        <v>0</v>
      </c>
      <c r="H20" s="157">
        <v>0</v>
      </c>
      <c r="I20" s="158">
        <v>493996</v>
      </c>
      <c r="J20" s="158">
        <v>601710</v>
      </c>
      <c r="K20" s="158">
        <v>552634</v>
      </c>
    </row>
    <row r="21" spans="1:11">
      <c r="A21" s="241" t="s">
        <v>1016</v>
      </c>
      <c r="B21" s="156">
        <v>356452</v>
      </c>
      <c r="C21" s="158">
        <v>183009</v>
      </c>
      <c r="D21" s="158">
        <v>8246</v>
      </c>
      <c r="E21" s="157">
        <v>0</v>
      </c>
      <c r="F21" s="157">
        <v>0</v>
      </c>
      <c r="G21" s="157">
        <v>0</v>
      </c>
      <c r="H21" s="157">
        <v>0</v>
      </c>
      <c r="I21" s="158">
        <v>547707</v>
      </c>
      <c r="J21" s="158">
        <v>547707</v>
      </c>
      <c r="K21" s="158">
        <v>556013</v>
      </c>
    </row>
    <row r="22" spans="1:11">
      <c r="A22" s="240" t="s">
        <v>1017</v>
      </c>
      <c r="B22" s="156">
        <v>7382398</v>
      </c>
      <c r="C22" s="156">
        <v>3740313</v>
      </c>
      <c r="D22" s="156">
        <v>125396</v>
      </c>
      <c r="E22" s="158">
        <v>180063</v>
      </c>
      <c r="F22" s="156">
        <v>182845</v>
      </c>
      <c r="G22" s="157">
        <v>0</v>
      </c>
      <c r="H22" s="157">
        <v>0</v>
      </c>
      <c r="I22" s="156">
        <v>11611015</v>
      </c>
      <c r="J22" s="156">
        <v>12835000</v>
      </c>
      <c r="K22" s="156">
        <v>12626368</v>
      </c>
    </row>
    <row r="23" spans="1:11">
      <c r="A23" s="240" t="s">
        <v>198</v>
      </c>
      <c r="B23" s="156">
        <v>4244157</v>
      </c>
      <c r="C23" s="156">
        <v>654299</v>
      </c>
      <c r="D23" s="156">
        <v>62434</v>
      </c>
      <c r="E23" s="156">
        <v>49668</v>
      </c>
      <c r="F23" s="156">
        <v>103072</v>
      </c>
      <c r="G23" s="157">
        <v>0</v>
      </c>
      <c r="H23" s="157">
        <v>0</v>
      </c>
      <c r="I23" s="156">
        <v>5113630</v>
      </c>
      <c r="J23" s="156">
        <v>5113630</v>
      </c>
      <c r="K23" s="156">
        <v>5316719</v>
      </c>
    </row>
    <row r="24" spans="1:11">
      <c r="A24" s="240" t="s">
        <v>985</v>
      </c>
      <c r="B24" s="156">
        <v>129194</v>
      </c>
      <c r="C24" s="156">
        <v>82876</v>
      </c>
      <c r="D24" s="156">
        <v>11710</v>
      </c>
      <c r="E24" s="156">
        <v>7999</v>
      </c>
      <c r="F24" s="157">
        <v>382</v>
      </c>
      <c r="G24" s="157">
        <v>0</v>
      </c>
      <c r="H24" s="157">
        <v>0</v>
      </c>
      <c r="I24" s="156">
        <v>232161</v>
      </c>
      <c r="J24" s="156">
        <v>271000</v>
      </c>
      <c r="K24" s="156">
        <v>206439</v>
      </c>
    </row>
    <row r="25" spans="1:11">
      <c r="A25" s="240" t="s">
        <v>1040</v>
      </c>
      <c r="B25" s="156">
        <v>4434452</v>
      </c>
      <c r="C25" s="156">
        <v>1015242</v>
      </c>
      <c r="D25" s="156">
        <v>154259</v>
      </c>
      <c r="E25" s="158">
        <v>100520</v>
      </c>
      <c r="F25" s="156">
        <v>224957</v>
      </c>
      <c r="G25" s="157">
        <v>0</v>
      </c>
      <c r="H25" s="157">
        <v>0</v>
      </c>
      <c r="I25" s="156">
        <v>5929430</v>
      </c>
      <c r="J25" s="156">
        <v>6542000</v>
      </c>
      <c r="K25" s="156">
        <v>6894165</v>
      </c>
    </row>
    <row r="26" spans="1:11">
      <c r="A26" s="240" t="s">
        <v>1217</v>
      </c>
      <c r="B26" s="156">
        <v>7574179</v>
      </c>
      <c r="C26" s="156">
        <v>229921</v>
      </c>
      <c r="D26" s="156">
        <v>6074739</v>
      </c>
      <c r="E26" s="156">
        <v>1238181</v>
      </c>
      <c r="F26" s="156">
        <v>347979</v>
      </c>
      <c r="G26" s="157">
        <v>0</v>
      </c>
      <c r="H26" s="157">
        <v>0</v>
      </c>
      <c r="I26" s="156">
        <v>15464999</v>
      </c>
      <c r="J26" s="156">
        <v>15465000</v>
      </c>
      <c r="K26" s="156">
        <v>15463923</v>
      </c>
    </row>
    <row r="27" spans="1:11">
      <c r="A27" s="240" t="s">
        <v>1046</v>
      </c>
      <c r="B27" s="156">
        <v>24764674</v>
      </c>
      <c r="C27" s="156">
        <v>20140007</v>
      </c>
      <c r="D27" s="156">
        <v>152578</v>
      </c>
      <c r="E27" s="156">
        <v>25041</v>
      </c>
      <c r="F27" s="156">
        <v>118914</v>
      </c>
      <c r="G27" s="157">
        <v>0</v>
      </c>
      <c r="H27" s="157">
        <v>0</v>
      </c>
      <c r="I27" s="156">
        <v>45201214</v>
      </c>
      <c r="J27" s="156">
        <v>45456010</v>
      </c>
      <c r="K27" s="156">
        <v>45258498</v>
      </c>
    </row>
    <row r="28" spans="1:11">
      <c r="A28" s="240" t="s">
        <v>1218</v>
      </c>
      <c r="B28" s="157">
        <v>0</v>
      </c>
      <c r="C28" s="157">
        <v>0</v>
      </c>
      <c r="D28" s="157">
        <v>0</v>
      </c>
      <c r="E28" s="157">
        <v>0</v>
      </c>
      <c r="F28" s="157">
        <v>0</v>
      </c>
      <c r="G28" s="156">
        <v>268971800</v>
      </c>
      <c r="H28" s="157">
        <v>0</v>
      </c>
      <c r="I28" s="156">
        <v>268971800</v>
      </c>
      <c r="J28" s="156">
        <v>315735000</v>
      </c>
      <c r="K28" s="156">
        <v>325500000</v>
      </c>
    </row>
    <row r="29" spans="1:11">
      <c r="A29" s="240" t="s">
        <v>1073</v>
      </c>
      <c r="B29" s="156">
        <v>15777883</v>
      </c>
      <c r="C29" s="156">
        <v>15859581</v>
      </c>
      <c r="D29" s="156">
        <v>147655</v>
      </c>
      <c r="E29" s="156">
        <v>276285</v>
      </c>
      <c r="F29" s="156">
        <v>959397</v>
      </c>
      <c r="G29" s="157">
        <v>0</v>
      </c>
      <c r="H29" s="157">
        <v>0</v>
      </c>
      <c r="I29" s="156">
        <v>33020801</v>
      </c>
      <c r="J29" s="156">
        <v>33020801</v>
      </c>
      <c r="K29" s="156">
        <v>32609660</v>
      </c>
    </row>
    <row r="30" spans="1:11">
      <c r="A30" s="240" t="s">
        <v>56</v>
      </c>
      <c r="B30" s="156">
        <v>39113112</v>
      </c>
      <c r="C30" s="156">
        <v>606380</v>
      </c>
      <c r="D30" s="156">
        <v>335975</v>
      </c>
      <c r="E30" s="157">
        <v>0</v>
      </c>
      <c r="F30" s="156">
        <v>33748</v>
      </c>
      <c r="G30" s="157">
        <v>0</v>
      </c>
      <c r="H30" s="156">
        <v>110784</v>
      </c>
      <c r="I30" s="156">
        <v>40199999</v>
      </c>
      <c r="J30" s="156">
        <v>40200000</v>
      </c>
      <c r="K30" s="156">
        <v>40050000</v>
      </c>
    </row>
    <row r="31" spans="1:11">
      <c r="A31" s="240" t="s">
        <v>52</v>
      </c>
      <c r="B31" s="156">
        <v>1488739</v>
      </c>
      <c r="C31" s="156">
        <v>880632</v>
      </c>
      <c r="D31" s="156">
        <v>12529</v>
      </c>
      <c r="E31" s="156">
        <v>12330</v>
      </c>
      <c r="F31" s="156">
        <v>11665</v>
      </c>
      <c r="G31" s="157">
        <v>0</v>
      </c>
      <c r="H31" s="157">
        <v>0</v>
      </c>
      <c r="I31" s="156">
        <v>2405895</v>
      </c>
      <c r="J31" s="156">
        <v>2405895</v>
      </c>
      <c r="K31" s="156">
        <v>2515446</v>
      </c>
    </row>
    <row r="32" spans="1:11">
      <c r="A32" s="240" t="s">
        <v>933</v>
      </c>
      <c r="B32" s="156">
        <v>1135286</v>
      </c>
      <c r="C32" s="156">
        <v>189458</v>
      </c>
      <c r="D32" s="156">
        <v>8600</v>
      </c>
      <c r="E32" s="156">
        <v>19842</v>
      </c>
      <c r="F32" s="156">
        <v>900</v>
      </c>
      <c r="G32" s="157">
        <v>0</v>
      </c>
      <c r="H32" s="157">
        <v>0</v>
      </c>
      <c r="I32" s="156">
        <v>1354086</v>
      </c>
      <c r="J32" s="156">
        <v>1404000</v>
      </c>
      <c r="K32" s="156">
        <v>1489032</v>
      </c>
    </row>
    <row r="33" spans="1:11">
      <c r="A33" s="240" t="s">
        <v>1230</v>
      </c>
      <c r="B33" s="156">
        <v>13444173</v>
      </c>
      <c r="C33" s="156">
        <v>6515552</v>
      </c>
      <c r="D33" s="156">
        <v>1548366</v>
      </c>
      <c r="E33" s="156">
        <v>294324</v>
      </c>
      <c r="F33" s="157">
        <v>456463</v>
      </c>
      <c r="G33" s="157">
        <v>0</v>
      </c>
      <c r="H33" s="157">
        <v>55000</v>
      </c>
      <c r="I33" s="156">
        <v>22313878</v>
      </c>
      <c r="J33" s="156">
        <v>23546400</v>
      </c>
      <c r="K33" s="156">
        <v>23693412</v>
      </c>
    </row>
    <row r="34" spans="1:11">
      <c r="A34" s="240" t="s">
        <v>1031</v>
      </c>
      <c r="B34" s="156">
        <v>706027</v>
      </c>
      <c r="C34" s="156">
        <v>254761</v>
      </c>
      <c r="D34" s="156">
        <v>20012</v>
      </c>
      <c r="E34" s="156">
        <v>2738</v>
      </c>
      <c r="F34" s="156">
        <v>3046</v>
      </c>
      <c r="G34" s="157">
        <v>0</v>
      </c>
      <c r="H34" s="157">
        <v>0</v>
      </c>
      <c r="I34" s="156">
        <v>986584</v>
      </c>
      <c r="J34" s="156">
        <v>1125000</v>
      </c>
      <c r="K34" s="156">
        <v>1159176</v>
      </c>
    </row>
    <row r="35" spans="1:11">
      <c r="A35" s="240" t="s">
        <v>1220</v>
      </c>
      <c r="B35" s="157">
        <v>0</v>
      </c>
      <c r="C35" s="156">
        <v>2500878</v>
      </c>
      <c r="D35" s="157">
        <v>0</v>
      </c>
      <c r="E35" s="157">
        <v>0</v>
      </c>
      <c r="F35" s="157">
        <v>0</v>
      </c>
      <c r="G35" s="156">
        <v>283353336</v>
      </c>
      <c r="H35" s="156">
        <v>629417312</v>
      </c>
      <c r="I35" s="156">
        <v>915271526</v>
      </c>
      <c r="J35" s="156">
        <v>967776980</v>
      </c>
      <c r="K35" s="156">
        <v>839384766</v>
      </c>
    </row>
    <row r="36" spans="1:11">
      <c r="A36" s="240" t="s">
        <v>1092</v>
      </c>
      <c r="B36" s="157">
        <v>61667</v>
      </c>
      <c r="C36" s="156">
        <v>20194</v>
      </c>
      <c r="D36" s="157">
        <v>1671</v>
      </c>
      <c r="E36" s="157">
        <v>6461</v>
      </c>
      <c r="F36" s="157">
        <v>0</v>
      </c>
      <c r="G36" s="157">
        <v>0</v>
      </c>
      <c r="H36" s="157">
        <v>0</v>
      </c>
      <c r="I36" s="156">
        <v>89993</v>
      </c>
      <c r="J36" s="156">
        <v>148550</v>
      </c>
      <c r="K36" s="157">
        <v>0</v>
      </c>
    </row>
    <row r="37" spans="1:11">
      <c r="A37" s="240" t="s">
        <v>1018</v>
      </c>
      <c r="B37" s="156">
        <v>3841539</v>
      </c>
      <c r="C37" s="156">
        <v>2538116</v>
      </c>
      <c r="D37" s="156">
        <v>42315</v>
      </c>
      <c r="E37" s="156">
        <v>35568</v>
      </c>
      <c r="F37" s="156">
        <v>203001</v>
      </c>
      <c r="G37" s="156">
        <v>800000</v>
      </c>
      <c r="H37" s="156">
        <v>185100</v>
      </c>
      <c r="I37" s="156">
        <v>7645639</v>
      </c>
      <c r="J37" s="156">
        <v>7645639</v>
      </c>
      <c r="K37" s="156">
        <v>7672968</v>
      </c>
    </row>
    <row r="38" spans="1:11">
      <c r="A38" s="240" t="s">
        <v>992</v>
      </c>
      <c r="B38" s="156">
        <v>111749</v>
      </c>
      <c r="C38" s="156">
        <v>116270</v>
      </c>
      <c r="D38" s="156">
        <v>3573</v>
      </c>
      <c r="E38" s="156">
        <v>4747</v>
      </c>
      <c r="F38" s="156">
        <v>3239</v>
      </c>
      <c r="G38" s="157">
        <v>0</v>
      </c>
      <c r="H38" s="157">
        <v>0</v>
      </c>
      <c r="I38" s="156">
        <v>239578</v>
      </c>
      <c r="J38" s="156">
        <v>271000</v>
      </c>
      <c r="K38" s="156">
        <v>279387</v>
      </c>
    </row>
    <row r="39" spans="1:11">
      <c r="A39" s="240" t="s">
        <v>991</v>
      </c>
      <c r="B39" s="156">
        <v>2430836</v>
      </c>
      <c r="C39" s="156">
        <v>864210</v>
      </c>
      <c r="D39" s="156">
        <v>60770</v>
      </c>
      <c r="E39" s="156">
        <v>76377</v>
      </c>
      <c r="F39" s="156">
        <v>96044</v>
      </c>
      <c r="G39" s="157">
        <v>0</v>
      </c>
      <c r="H39" s="157">
        <v>0</v>
      </c>
      <c r="I39" s="156">
        <v>3528237</v>
      </c>
      <c r="J39" s="156">
        <v>3528237</v>
      </c>
      <c r="K39" s="156">
        <v>3361118</v>
      </c>
    </row>
    <row r="40" spans="1:11">
      <c r="A40" s="240" t="s">
        <v>1034</v>
      </c>
      <c r="B40" s="156">
        <v>1146535</v>
      </c>
      <c r="C40" s="156">
        <v>178781</v>
      </c>
      <c r="D40" s="156">
        <v>16481</v>
      </c>
      <c r="E40" s="156">
        <v>11302</v>
      </c>
      <c r="F40" s="156">
        <v>3159</v>
      </c>
      <c r="G40" s="157">
        <v>0</v>
      </c>
      <c r="H40" s="157">
        <v>0</v>
      </c>
      <c r="I40" s="156">
        <v>1356258</v>
      </c>
      <c r="J40" s="156">
        <v>1519000</v>
      </c>
      <c r="K40" s="156">
        <v>1429566</v>
      </c>
    </row>
    <row r="41" spans="1:11">
      <c r="A41" s="240" t="s">
        <v>54</v>
      </c>
      <c r="B41" s="156">
        <v>5062822</v>
      </c>
      <c r="C41" s="156">
        <v>794381</v>
      </c>
      <c r="D41" s="156">
        <v>26037</v>
      </c>
      <c r="E41" s="156">
        <v>18966</v>
      </c>
      <c r="F41" s="156">
        <v>14126</v>
      </c>
      <c r="G41" s="157">
        <v>0</v>
      </c>
      <c r="H41" s="157">
        <v>0</v>
      </c>
      <c r="I41" s="156">
        <v>5916332</v>
      </c>
      <c r="J41" s="156">
        <v>6602000</v>
      </c>
      <c r="K41" s="156">
        <v>5916829</v>
      </c>
    </row>
    <row r="42" spans="1:11">
      <c r="A42" s="240" t="s">
        <v>1221</v>
      </c>
      <c r="B42" s="156">
        <v>6080873</v>
      </c>
      <c r="C42" s="156">
        <v>920456</v>
      </c>
      <c r="D42" s="156">
        <v>1634136</v>
      </c>
      <c r="E42" s="156">
        <v>55039</v>
      </c>
      <c r="F42" s="156">
        <v>397152</v>
      </c>
      <c r="G42" s="157">
        <v>0</v>
      </c>
      <c r="H42" s="157">
        <v>0</v>
      </c>
      <c r="I42" s="156">
        <v>9087656</v>
      </c>
      <c r="J42" s="156">
        <v>8441318</v>
      </c>
      <c r="K42" s="156">
        <v>9016838</v>
      </c>
    </row>
    <row r="43" spans="1:11">
      <c r="A43" s="240" t="s">
        <v>1075</v>
      </c>
      <c r="B43" s="156">
        <v>728094</v>
      </c>
      <c r="C43" s="156">
        <v>196097</v>
      </c>
      <c r="D43" s="156">
        <v>10607</v>
      </c>
      <c r="E43" s="156">
        <v>3863</v>
      </c>
      <c r="F43" s="156">
        <v>9603</v>
      </c>
      <c r="G43" s="156">
        <v>10106757</v>
      </c>
      <c r="H43" s="157">
        <v>0</v>
      </c>
      <c r="I43" s="156">
        <v>11055021</v>
      </c>
      <c r="J43" s="156">
        <v>11061268</v>
      </c>
      <c r="K43" s="156">
        <v>11175614</v>
      </c>
    </row>
    <row r="44" spans="1:11">
      <c r="A44" s="240" t="s">
        <v>837</v>
      </c>
      <c r="B44" s="156">
        <v>12102511</v>
      </c>
      <c r="C44" s="156">
        <v>958261</v>
      </c>
      <c r="D44" s="156">
        <v>22777</v>
      </c>
      <c r="E44" s="156">
        <v>52725</v>
      </c>
      <c r="F44" s="156">
        <v>3563</v>
      </c>
      <c r="G44" s="157">
        <v>0</v>
      </c>
      <c r="H44" s="157">
        <v>0</v>
      </c>
      <c r="I44" s="156">
        <v>13139837</v>
      </c>
      <c r="J44" s="156">
        <v>12692000</v>
      </c>
      <c r="K44" s="157">
        <v>13009295</v>
      </c>
    </row>
    <row r="45" spans="1:11">
      <c r="A45" s="240" t="s">
        <v>1074</v>
      </c>
      <c r="B45" s="156">
        <v>1796626</v>
      </c>
      <c r="C45" s="156">
        <v>2402459</v>
      </c>
      <c r="D45" s="156">
        <v>10372</v>
      </c>
      <c r="E45" s="156">
        <v>31074</v>
      </c>
      <c r="F45" s="156">
        <v>30049</v>
      </c>
      <c r="G45" s="157">
        <v>0</v>
      </c>
      <c r="H45" s="157">
        <v>0</v>
      </c>
      <c r="I45" s="156">
        <v>4270580</v>
      </c>
      <c r="J45" s="156">
        <v>4270582</v>
      </c>
      <c r="K45" s="156">
        <v>4255942</v>
      </c>
    </row>
    <row r="46" spans="1:11">
      <c r="A46" s="240" t="s">
        <v>822</v>
      </c>
      <c r="B46" s="156">
        <v>5577298</v>
      </c>
      <c r="C46" s="156">
        <v>2579260</v>
      </c>
      <c r="D46" s="156">
        <v>69240</v>
      </c>
      <c r="E46" s="156">
        <v>36337</v>
      </c>
      <c r="F46" s="156">
        <v>238932</v>
      </c>
      <c r="G46" s="157">
        <v>0</v>
      </c>
      <c r="H46" s="157">
        <v>0</v>
      </c>
      <c r="I46" s="156">
        <v>8501067</v>
      </c>
      <c r="J46" s="156">
        <v>8546000</v>
      </c>
      <c r="K46" s="156">
        <v>8656735</v>
      </c>
    </row>
    <row r="47" spans="1:11">
      <c r="A47" s="240" t="s">
        <v>55</v>
      </c>
      <c r="B47" s="156">
        <v>6229341</v>
      </c>
      <c r="C47" s="156">
        <v>1155748</v>
      </c>
      <c r="D47" s="156">
        <v>82114</v>
      </c>
      <c r="E47" s="156">
        <v>74543</v>
      </c>
      <c r="F47" s="156">
        <v>172841</v>
      </c>
      <c r="G47" s="157">
        <v>0</v>
      </c>
      <c r="H47" s="157">
        <v>0</v>
      </c>
      <c r="I47" s="156">
        <v>7714587</v>
      </c>
      <c r="J47" s="156">
        <v>8876000</v>
      </c>
      <c r="K47" s="156">
        <v>7939930</v>
      </c>
    </row>
    <row r="48" spans="1:11">
      <c r="A48" s="240" t="s">
        <v>199</v>
      </c>
      <c r="B48" s="156">
        <v>17001938</v>
      </c>
      <c r="C48" s="156">
        <v>1067929</v>
      </c>
      <c r="D48" s="156">
        <v>194487</v>
      </c>
      <c r="E48" s="156">
        <v>123984</v>
      </c>
      <c r="F48" s="156">
        <v>91933</v>
      </c>
      <c r="G48" s="157">
        <v>0</v>
      </c>
      <c r="H48" s="157">
        <v>0</v>
      </c>
      <c r="I48" s="156">
        <v>18480271</v>
      </c>
      <c r="J48" s="156">
        <v>15714000</v>
      </c>
      <c r="K48" s="156">
        <v>17919129</v>
      </c>
    </row>
    <row r="49" spans="1:11">
      <c r="A49" s="240" t="s">
        <v>1225</v>
      </c>
      <c r="B49" s="156">
        <v>23863169</v>
      </c>
      <c r="C49" s="156">
        <v>2157249</v>
      </c>
      <c r="D49" s="156">
        <v>9491127</v>
      </c>
      <c r="E49" s="156">
        <v>1816354</v>
      </c>
      <c r="F49" s="156">
        <v>1698038</v>
      </c>
      <c r="G49" s="157">
        <v>0</v>
      </c>
      <c r="H49" s="157">
        <v>0</v>
      </c>
      <c r="I49" s="156">
        <v>39025937</v>
      </c>
      <c r="J49" s="156">
        <v>37430000</v>
      </c>
      <c r="K49" s="156">
        <v>41160511</v>
      </c>
    </row>
    <row r="50" spans="1:11">
      <c r="A50" s="240" t="s">
        <v>1093</v>
      </c>
      <c r="B50" s="156">
        <v>1143817</v>
      </c>
      <c r="C50" s="156">
        <v>691049</v>
      </c>
      <c r="D50" s="156">
        <v>42725</v>
      </c>
      <c r="E50" s="156">
        <v>79787</v>
      </c>
      <c r="F50" s="156">
        <v>7940</v>
      </c>
      <c r="G50" s="157">
        <v>0</v>
      </c>
      <c r="H50" s="157">
        <v>0</v>
      </c>
      <c r="I50" s="156">
        <v>1965318</v>
      </c>
      <c r="J50" s="156">
        <v>2651000</v>
      </c>
      <c r="K50" s="157">
        <v>0</v>
      </c>
    </row>
    <row r="51" spans="1:11">
      <c r="A51" s="197" t="s">
        <v>34</v>
      </c>
      <c r="B51" s="198">
        <f t="shared" ref="B51:K51" si="0">SUM(B4:B50)</f>
        <v>1429143771</v>
      </c>
      <c r="C51" s="198">
        <f t="shared" si="0"/>
        <v>217876956</v>
      </c>
      <c r="D51" s="198">
        <f t="shared" si="0"/>
        <v>133774676</v>
      </c>
      <c r="E51" s="198">
        <f t="shared" si="0"/>
        <v>29406230</v>
      </c>
      <c r="F51" s="198">
        <f t="shared" si="0"/>
        <v>66748918</v>
      </c>
      <c r="G51" s="198">
        <f t="shared" si="0"/>
        <v>611362748</v>
      </c>
      <c r="H51" s="198">
        <f t="shared" si="0"/>
        <v>633099754</v>
      </c>
      <c r="I51" s="198">
        <f t="shared" si="0"/>
        <v>3121413053</v>
      </c>
      <c r="J51" s="198">
        <f t="shared" si="0"/>
        <v>3188550000</v>
      </c>
      <c r="K51" s="198">
        <f t="shared" si="0"/>
        <v>3115736291</v>
      </c>
    </row>
  </sheetData>
  <mergeCells count="1">
    <mergeCell ref="A1:K1"/>
  </mergeCells>
  <phoneticPr fontId="0" type="noConversion"/>
  <pageMargins left="0.23" right="0.36458333333333331" top="0.83333333333333337" bottom="0.28999999999999998" header="0.25" footer="0.27"/>
  <pageSetup paperSize="9" orientation="landscape" horizontalDpi="300" verticalDpi="300" r:id="rId1"/>
  <headerFooter>
    <oddHeader xml:space="preserve">&amp;R&amp;"Times New Roman,Regular"Kingdom of Bahrain
Consolidated Final Account
For The Year Ended 31 December 2016
</oddHead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I357"/>
  <sheetViews>
    <sheetView showWhiteSpace="0" view="pageBreakPreview" topLeftCell="A316" zoomScaleNormal="100" zoomScaleSheetLayoutView="100" workbookViewId="0">
      <selection activeCell="F355" sqref="F355"/>
    </sheetView>
  </sheetViews>
  <sheetFormatPr defaultRowHeight="12.75"/>
  <cols>
    <col min="1" max="3" width="3.7109375" style="13" customWidth="1"/>
    <col min="4" max="4" width="5.28515625" style="13" bestFit="1" customWidth="1"/>
    <col min="5" max="5" width="39.42578125" style="13" customWidth="1"/>
    <col min="6" max="6" width="12.85546875" style="13" bestFit="1" customWidth="1"/>
    <col min="7" max="7" width="12.85546875" style="13" customWidth="1"/>
    <col min="8" max="8" width="10.42578125" style="13" bestFit="1" customWidth="1"/>
    <col min="9" max="9" width="12.85546875" style="13" bestFit="1" customWidth="1"/>
    <col min="10" max="16384" width="9.140625" style="13"/>
  </cols>
  <sheetData>
    <row r="1" spans="1:9" ht="22.5" customHeight="1">
      <c r="A1" s="254" t="s">
        <v>816</v>
      </c>
      <c r="B1" s="255"/>
      <c r="C1" s="255"/>
      <c r="D1" s="265"/>
      <c r="E1" s="265"/>
      <c r="F1" s="265"/>
      <c r="G1" s="265"/>
      <c r="H1" s="265"/>
      <c r="I1" s="265"/>
    </row>
    <row r="2" spans="1:9" ht="13.5" customHeight="1">
      <c r="I2" s="21" t="s">
        <v>59</v>
      </c>
    </row>
    <row r="3" spans="1:9" ht="18.75" customHeight="1">
      <c r="A3" s="266" t="s">
        <v>102</v>
      </c>
      <c r="B3" s="267"/>
      <c r="C3" s="267"/>
      <c r="D3" s="267"/>
      <c r="E3" s="276" t="s">
        <v>35</v>
      </c>
      <c r="F3" s="266">
        <v>2016</v>
      </c>
      <c r="G3" s="266"/>
      <c r="H3" s="266"/>
      <c r="I3" s="270" t="s">
        <v>989</v>
      </c>
    </row>
    <row r="4" spans="1:9" ht="18.75" customHeight="1">
      <c r="A4" s="84" t="s">
        <v>783</v>
      </c>
      <c r="B4" s="84" t="s">
        <v>805</v>
      </c>
      <c r="C4" s="84" t="s">
        <v>780</v>
      </c>
      <c r="D4" s="84" t="s">
        <v>804</v>
      </c>
      <c r="E4" s="277"/>
      <c r="F4" s="84" t="s">
        <v>33</v>
      </c>
      <c r="G4" s="84" t="s">
        <v>58</v>
      </c>
      <c r="H4" s="84" t="s">
        <v>103</v>
      </c>
      <c r="I4" s="271"/>
    </row>
    <row r="5" spans="1:9">
      <c r="A5" s="118" t="s">
        <v>374</v>
      </c>
      <c r="B5" s="118" t="s">
        <v>203</v>
      </c>
      <c r="C5" s="118" t="s">
        <v>203</v>
      </c>
      <c r="D5" s="118" t="s">
        <v>429</v>
      </c>
      <c r="E5" s="246" t="s">
        <v>146</v>
      </c>
      <c r="F5" s="121">
        <v>791704209</v>
      </c>
      <c r="G5" s="121">
        <v>797039073</v>
      </c>
      <c r="H5" s="121">
        <f>F5-G5</f>
        <v>-5334864</v>
      </c>
      <c r="I5" s="121">
        <v>838627490</v>
      </c>
    </row>
    <row r="6" spans="1:9">
      <c r="A6" s="118" t="s">
        <v>374</v>
      </c>
      <c r="B6" s="118" t="s">
        <v>203</v>
      </c>
      <c r="C6" s="118" t="s">
        <v>203</v>
      </c>
      <c r="D6" s="118" t="s">
        <v>430</v>
      </c>
      <c r="E6" s="246" t="s">
        <v>147</v>
      </c>
      <c r="F6" s="121">
        <v>17362374</v>
      </c>
      <c r="G6" s="121">
        <v>14560877</v>
      </c>
      <c r="H6" s="121">
        <f t="shared" ref="H6:H69" si="0">F6-G6</f>
        <v>2801497</v>
      </c>
      <c r="I6" s="121">
        <v>20475248</v>
      </c>
    </row>
    <row r="7" spans="1:9">
      <c r="A7" s="118" t="s">
        <v>374</v>
      </c>
      <c r="B7" s="118" t="s">
        <v>203</v>
      </c>
      <c r="C7" s="118" t="s">
        <v>203</v>
      </c>
      <c r="D7" s="118" t="s">
        <v>431</v>
      </c>
      <c r="E7" s="246" t="s">
        <v>148</v>
      </c>
      <c r="F7" s="121">
        <v>45551917</v>
      </c>
      <c r="G7" s="121">
        <v>46889357</v>
      </c>
      <c r="H7" s="121">
        <f t="shared" si="0"/>
        <v>-1337440</v>
      </c>
      <c r="I7" s="121">
        <v>49175974</v>
      </c>
    </row>
    <row r="8" spans="1:9">
      <c r="A8" s="118" t="s">
        <v>374</v>
      </c>
      <c r="B8" s="118" t="s">
        <v>203</v>
      </c>
      <c r="C8" s="118" t="s">
        <v>203</v>
      </c>
      <c r="D8" s="118" t="s">
        <v>785</v>
      </c>
      <c r="E8" s="246" t="s">
        <v>786</v>
      </c>
      <c r="F8" s="121">
        <v>58288223</v>
      </c>
      <c r="G8" s="121">
        <v>59111893</v>
      </c>
      <c r="H8" s="121">
        <f t="shared" si="0"/>
        <v>-823670</v>
      </c>
      <c r="I8" s="121">
        <v>58803859</v>
      </c>
    </row>
    <row r="9" spans="1:9">
      <c r="A9" s="118" t="s">
        <v>374</v>
      </c>
      <c r="B9" s="118" t="s">
        <v>203</v>
      </c>
      <c r="C9" s="118" t="s">
        <v>203</v>
      </c>
      <c r="D9" s="118" t="s">
        <v>1096</v>
      </c>
      <c r="E9" s="246" t="s">
        <v>1097</v>
      </c>
      <c r="F9" s="121">
        <v>240</v>
      </c>
      <c r="G9" s="121">
        <v>457</v>
      </c>
      <c r="H9" s="121">
        <f t="shared" si="0"/>
        <v>-217</v>
      </c>
      <c r="I9" s="121"/>
    </row>
    <row r="10" spans="1:9">
      <c r="A10" s="118" t="s">
        <v>374</v>
      </c>
      <c r="B10" s="118" t="s">
        <v>203</v>
      </c>
      <c r="C10" s="118" t="s">
        <v>203</v>
      </c>
      <c r="D10" s="118" t="s">
        <v>1098</v>
      </c>
      <c r="E10" s="246" t="s">
        <v>1099</v>
      </c>
      <c r="F10" s="121"/>
      <c r="G10" s="121">
        <v>2000</v>
      </c>
      <c r="H10" s="121">
        <f t="shared" si="0"/>
        <v>-2000</v>
      </c>
      <c r="I10" s="121"/>
    </row>
    <row r="11" spans="1:9">
      <c r="A11" s="118" t="s">
        <v>374</v>
      </c>
      <c r="B11" s="118" t="s">
        <v>203</v>
      </c>
      <c r="C11" s="118" t="s">
        <v>203</v>
      </c>
      <c r="D11" s="118" t="s">
        <v>1100</v>
      </c>
      <c r="E11" s="246" t="s">
        <v>1101</v>
      </c>
      <c r="F11" s="121"/>
      <c r="G11" s="121">
        <v>402</v>
      </c>
      <c r="H11" s="121">
        <f t="shared" si="0"/>
        <v>-402</v>
      </c>
      <c r="I11" s="121"/>
    </row>
    <row r="12" spans="1:9">
      <c r="A12" s="118" t="s">
        <v>374</v>
      </c>
      <c r="B12" s="118" t="s">
        <v>203</v>
      </c>
      <c r="C12" s="118" t="s">
        <v>203</v>
      </c>
      <c r="D12" s="118" t="s">
        <v>432</v>
      </c>
      <c r="E12" s="120" t="s">
        <v>1152</v>
      </c>
      <c r="F12" s="121">
        <v>25124707</v>
      </c>
      <c r="G12" s="121">
        <v>25014423</v>
      </c>
      <c r="H12" s="121">
        <f t="shared" si="0"/>
        <v>110284</v>
      </c>
      <c r="I12" s="155">
        <v>26725731</v>
      </c>
    </row>
    <row r="13" spans="1:9">
      <c r="A13" s="118" t="s">
        <v>374</v>
      </c>
      <c r="B13" s="118" t="s">
        <v>203</v>
      </c>
      <c r="C13" s="118" t="s">
        <v>203</v>
      </c>
      <c r="D13" s="118" t="s">
        <v>433</v>
      </c>
      <c r="E13" s="120" t="s">
        <v>1153</v>
      </c>
      <c r="F13" s="121">
        <v>3755342</v>
      </c>
      <c r="G13" s="121">
        <v>3661962</v>
      </c>
      <c r="H13" s="121">
        <f t="shared" si="0"/>
        <v>93380</v>
      </c>
      <c r="I13" s="121">
        <v>4032911</v>
      </c>
    </row>
    <row r="14" spans="1:9">
      <c r="A14" s="118" t="s">
        <v>374</v>
      </c>
      <c r="B14" s="118" t="s">
        <v>203</v>
      </c>
      <c r="C14" s="118" t="s">
        <v>203</v>
      </c>
      <c r="D14" s="118" t="s">
        <v>434</v>
      </c>
      <c r="E14" s="246" t="s">
        <v>149</v>
      </c>
      <c r="F14" s="121">
        <v>40246938</v>
      </c>
      <c r="G14" s="121">
        <v>39346406</v>
      </c>
      <c r="H14" s="121">
        <f t="shared" si="0"/>
        <v>900532</v>
      </c>
      <c r="I14" s="121">
        <v>47060073</v>
      </c>
    </row>
    <row r="15" spans="1:9">
      <c r="A15" s="118" t="s">
        <v>374</v>
      </c>
      <c r="B15" s="118" t="s">
        <v>203</v>
      </c>
      <c r="C15" s="118" t="s">
        <v>203</v>
      </c>
      <c r="D15" s="118" t="s">
        <v>435</v>
      </c>
      <c r="E15" s="120" t="s">
        <v>1155</v>
      </c>
      <c r="F15" s="121">
        <v>92816</v>
      </c>
      <c r="G15" s="121">
        <v>13126</v>
      </c>
      <c r="H15" s="121">
        <f t="shared" si="0"/>
        <v>79690</v>
      </c>
      <c r="I15" s="121">
        <v>1810</v>
      </c>
    </row>
    <row r="16" spans="1:9">
      <c r="A16" s="118" t="s">
        <v>374</v>
      </c>
      <c r="B16" s="118" t="s">
        <v>203</v>
      </c>
      <c r="C16" s="118" t="s">
        <v>203</v>
      </c>
      <c r="D16" s="118" t="s">
        <v>935</v>
      </c>
      <c r="E16" s="120" t="s">
        <v>1154</v>
      </c>
      <c r="F16" s="121">
        <v>5400</v>
      </c>
      <c r="G16" s="121">
        <v>3000</v>
      </c>
      <c r="H16" s="121">
        <f t="shared" si="0"/>
        <v>2400</v>
      </c>
      <c r="I16" s="121">
        <v>2500</v>
      </c>
    </row>
    <row r="17" spans="1:9">
      <c r="A17" s="118" t="s">
        <v>374</v>
      </c>
      <c r="B17" s="118" t="s">
        <v>203</v>
      </c>
      <c r="C17" s="118" t="s">
        <v>203</v>
      </c>
      <c r="D17" s="118" t="s">
        <v>436</v>
      </c>
      <c r="E17" s="120" t="s">
        <v>1156</v>
      </c>
      <c r="F17" s="121">
        <v>61922</v>
      </c>
      <c r="G17" s="155">
        <v>42000</v>
      </c>
      <c r="H17" s="121">
        <f t="shared" si="0"/>
        <v>19922</v>
      </c>
      <c r="I17" s="155">
        <v>71800</v>
      </c>
    </row>
    <row r="18" spans="1:9">
      <c r="A18" s="118" t="s">
        <v>374</v>
      </c>
      <c r="B18" s="118" t="s">
        <v>203</v>
      </c>
      <c r="C18" s="118" t="s">
        <v>203</v>
      </c>
      <c r="D18" s="118" t="s">
        <v>437</v>
      </c>
      <c r="E18" s="246" t="s">
        <v>625</v>
      </c>
      <c r="F18" s="121">
        <v>2465766</v>
      </c>
      <c r="G18" s="121">
        <v>2935894</v>
      </c>
      <c r="H18" s="121">
        <f t="shared" si="0"/>
        <v>-470128</v>
      </c>
      <c r="I18" s="121">
        <v>2921255</v>
      </c>
    </row>
    <row r="19" spans="1:9">
      <c r="A19" s="118" t="s">
        <v>374</v>
      </c>
      <c r="B19" s="118" t="s">
        <v>203</v>
      </c>
      <c r="C19" s="118" t="s">
        <v>203</v>
      </c>
      <c r="D19" s="118" t="s">
        <v>438</v>
      </c>
      <c r="E19" s="120" t="s">
        <v>1157</v>
      </c>
      <c r="F19" s="121">
        <v>3513447</v>
      </c>
      <c r="G19" s="121">
        <v>3721669</v>
      </c>
      <c r="H19" s="121">
        <f t="shared" si="0"/>
        <v>-208222</v>
      </c>
      <c r="I19" s="121">
        <v>3790432</v>
      </c>
    </row>
    <row r="20" spans="1:9">
      <c r="A20" s="118" t="s">
        <v>374</v>
      </c>
      <c r="B20" s="118" t="s">
        <v>203</v>
      </c>
      <c r="C20" s="118" t="s">
        <v>203</v>
      </c>
      <c r="D20" s="118" t="s">
        <v>439</v>
      </c>
      <c r="E20" s="246" t="s">
        <v>626</v>
      </c>
      <c r="F20" s="121">
        <v>1507600</v>
      </c>
      <c r="G20" s="121">
        <v>1196334</v>
      </c>
      <c r="H20" s="121">
        <f t="shared" si="0"/>
        <v>311266</v>
      </c>
      <c r="I20" s="121">
        <v>1147798</v>
      </c>
    </row>
    <row r="21" spans="1:9">
      <c r="A21" s="118" t="s">
        <v>374</v>
      </c>
      <c r="B21" s="118" t="s">
        <v>203</v>
      </c>
      <c r="C21" s="118" t="s">
        <v>203</v>
      </c>
      <c r="D21" s="118" t="s">
        <v>841</v>
      </c>
      <c r="E21" s="246" t="s">
        <v>842</v>
      </c>
      <c r="F21" s="121">
        <v>878600</v>
      </c>
      <c r="G21" s="121">
        <v>533272</v>
      </c>
      <c r="H21" s="121">
        <f t="shared" si="0"/>
        <v>345328</v>
      </c>
      <c r="I21" s="121">
        <v>499269</v>
      </c>
    </row>
    <row r="22" spans="1:9">
      <c r="A22" s="118" t="s">
        <v>374</v>
      </c>
      <c r="B22" s="118" t="s">
        <v>203</v>
      </c>
      <c r="C22" s="118" t="s">
        <v>203</v>
      </c>
      <c r="D22" s="118" t="s">
        <v>440</v>
      </c>
      <c r="E22" s="120" t="s">
        <v>1158</v>
      </c>
      <c r="F22" s="121">
        <v>6642</v>
      </c>
      <c r="G22" s="121"/>
      <c r="H22" s="121">
        <f t="shared" si="0"/>
        <v>6642</v>
      </c>
      <c r="I22" s="121">
        <v>3330</v>
      </c>
    </row>
    <row r="23" spans="1:9">
      <c r="A23" s="118" t="s">
        <v>374</v>
      </c>
      <c r="B23" s="118" t="s">
        <v>203</v>
      </c>
      <c r="C23" s="118" t="s">
        <v>203</v>
      </c>
      <c r="D23" s="118" t="s">
        <v>441</v>
      </c>
      <c r="E23" s="120" t="s">
        <v>1159</v>
      </c>
      <c r="F23" s="121">
        <v>4385923</v>
      </c>
      <c r="G23" s="121">
        <v>3906359</v>
      </c>
      <c r="H23" s="121">
        <f t="shared" si="0"/>
        <v>479564</v>
      </c>
      <c r="I23" s="121">
        <v>3743807</v>
      </c>
    </row>
    <row r="24" spans="1:9">
      <c r="A24" s="118" t="s">
        <v>374</v>
      </c>
      <c r="B24" s="118" t="s">
        <v>203</v>
      </c>
      <c r="C24" s="118" t="s">
        <v>203</v>
      </c>
      <c r="D24" s="118" t="s">
        <v>442</v>
      </c>
      <c r="E24" s="246" t="s">
        <v>628</v>
      </c>
      <c r="F24" s="121">
        <v>11009434</v>
      </c>
      <c r="G24" s="121">
        <v>11661036</v>
      </c>
      <c r="H24" s="121">
        <f t="shared" si="0"/>
        <v>-651602</v>
      </c>
      <c r="I24" s="121">
        <v>14108484</v>
      </c>
    </row>
    <row r="25" spans="1:9">
      <c r="A25" s="118" t="s">
        <v>374</v>
      </c>
      <c r="B25" s="118" t="s">
        <v>203</v>
      </c>
      <c r="C25" s="118" t="s">
        <v>210</v>
      </c>
      <c r="D25" s="118" t="s">
        <v>429</v>
      </c>
      <c r="E25" s="120" t="s">
        <v>1160</v>
      </c>
      <c r="F25" s="121">
        <v>146467754</v>
      </c>
      <c r="G25" s="121">
        <v>130665414</v>
      </c>
      <c r="H25" s="121">
        <f t="shared" si="0"/>
        <v>15802340</v>
      </c>
      <c r="I25" s="121">
        <v>77858448</v>
      </c>
    </row>
    <row r="26" spans="1:9">
      <c r="A26" s="118" t="s">
        <v>374</v>
      </c>
      <c r="B26" s="118" t="s">
        <v>203</v>
      </c>
      <c r="C26" s="118" t="s">
        <v>210</v>
      </c>
      <c r="D26" s="118" t="s">
        <v>430</v>
      </c>
      <c r="E26" s="246" t="s">
        <v>147</v>
      </c>
      <c r="F26" s="121">
        <v>3192111</v>
      </c>
      <c r="G26" s="121">
        <v>2799034</v>
      </c>
      <c r="H26" s="121">
        <f t="shared" si="0"/>
        <v>393077</v>
      </c>
      <c r="I26" s="121">
        <v>3315661</v>
      </c>
    </row>
    <row r="27" spans="1:9">
      <c r="A27" s="118" t="s">
        <v>374</v>
      </c>
      <c r="B27" s="118" t="s">
        <v>203</v>
      </c>
      <c r="C27" s="118" t="s">
        <v>210</v>
      </c>
      <c r="D27" s="118" t="s">
        <v>431</v>
      </c>
      <c r="E27" s="246" t="s">
        <v>148</v>
      </c>
      <c r="F27" s="121">
        <v>7316099</v>
      </c>
      <c r="G27" s="121">
        <v>7133790</v>
      </c>
      <c r="H27" s="121">
        <f t="shared" si="0"/>
        <v>182309</v>
      </c>
      <c r="I27" s="121">
        <v>4089127</v>
      </c>
    </row>
    <row r="28" spans="1:9">
      <c r="A28" s="118" t="s">
        <v>374</v>
      </c>
      <c r="B28" s="118" t="s">
        <v>203</v>
      </c>
      <c r="C28" s="118" t="s">
        <v>210</v>
      </c>
      <c r="D28" s="118" t="s">
        <v>785</v>
      </c>
      <c r="E28" s="246" t="s">
        <v>786</v>
      </c>
      <c r="F28" s="121">
        <v>411715</v>
      </c>
      <c r="G28" s="121">
        <v>60118</v>
      </c>
      <c r="H28" s="121">
        <f t="shared" si="0"/>
        <v>351597</v>
      </c>
      <c r="I28" s="121">
        <v>59205</v>
      </c>
    </row>
    <row r="29" spans="1:9">
      <c r="A29" s="118" t="s">
        <v>374</v>
      </c>
      <c r="B29" s="118" t="s">
        <v>203</v>
      </c>
      <c r="C29" s="118" t="s">
        <v>210</v>
      </c>
      <c r="D29" s="118" t="s">
        <v>432</v>
      </c>
      <c r="E29" s="120" t="s">
        <v>1152</v>
      </c>
      <c r="F29" s="121">
        <v>3271548</v>
      </c>
      <c r="G29" s="121">
        <v>3624350</v>
      </c>
      <c r="H29" s="121">
        <f t="shared" si="0"/>
        <v>-352802</v>
      </c>
      <c r="I29" s="121">
        <v>1601990</v>
      </c>
    </row>
    <row r="30" spans="1:9">
      <c r="A30" s="118" t="s">
        <v>374</v>
      </c>
      <c r="B30" s="118" t="s">
        <v>203</v>
      </c>
      <c r="C30" s="118" t="s">
        <v>210</v>
      </c>
      <c r="D30" s="118" t="s">
        <v>433</v>
      </c>
      <c r="E30" s="120" t="s">
        <v>1153</v>
      </c>
      <c r="F30" s="121">
        <v>193588</v>
      </c>
      <c r="G30" s="121">
        <v>179735</v>
      </c>
      <c r="H30" s="121">
        <f t="shared" si="0"/>
        <v>13853</v>
      </c>
      <c r="I30" s="121">
        <v>245348</v>
      </c>
    </row>
    <row r="31" spans="1:9">
      <c r="A31" s="118" t="s">
        <v>374</v>
      </c>
      <c r="B31" s="118" t="s">
        <v>203</v>
      </c>
      <c r="C31" s="118" t="s">
        <v>210</v>
      </c>
      <c r="D31" s="118" t="s">
        <v>434</v>
      </c>
      <c r="E31" s="246" t="s">
        <v>149</v>
      </c>
      <c r="F31" s="121">
        <v>11567622</v>
      </c>
      <c r="G31" s="121">
        <v>12387475</v>
      </c>
      <c r="H31" s="121">
        <f t="shared" si="0"/>
        <v>-819853</v>
      </c>
      <c r="I31" s="121">
        <v>4934774</v>
      </c>
    </row>
    <row r="32" spans="1:9">
      <c r="A32" s="118" t="s">
        <v>374</v>
      </c>
      <c r="B32" s="118" t="s">
        <v>203</v>
      </c>
      <c r="C32" s="118" t="s">
        <v>210</v>
      </c>
      <c r="D32" s="118" t="s">
        <v>436</v>
      </c>
      <c r="E32" s="120" t="s">
        <v>1156</v>
      </c>
      <c r="F32" s="121">
        <v>2200</v>
      </c>
      <c r="G32" s="121">
        <v>16800</v>
      </c>
      <c r="H32" s="121">
        <f t="shared" si="0"/>
        <v>-14600</v>
      </c>
      <c r="I32" s="121">
        <v>21800</v>
      </c>
    </row>
    <row r="33" spans="1:9">
      <c r="A33" s="118" t="s">
        <v>374</v>
      </c>
      <c r="B33" s="118" t="s">
        <v>203</v>
      </c>
      <c r="C33" s="118" t="s">
        <v>210</v>
      </c>
      <c r="D33" s="118" t="s">
        <v>437</v>
      </c>
      <c r="E33" s="246" t="s">
        <v>625</v>
      </c>
      <c r="F33" s="121">
        <v>38906</v>
      </c>
      <c r="G33" s="121">
        <v>13804</v>
      </c>
      <c r="H33" s="121">
        <f t="shared" si="0"/>
        <v>25102</v>
      </c>
      <c r="I33" s="121">
        <v>34336</v>
      </c>
    </row>
    <row r="34" spans="1:9">
      <c r="A34" s="118" t="s">
        <v>374</v>
      </c>
      <c r="B34" s="118" t="s">
        <v>203</v>
      </c>
      <c r="C34" s="118" t="s">
        <v>210</v>
      </c>
      <c r="D34" s="118" t="s">
        <v>443</v>
      </c>
      <c r="E34" s="246" t="s">
        <v>629</v>
      </c>
      <c r="F34" s="121">
        <v>326849</v>
      </c>
      <c r="G34" s="121">
        <v>345136</v>
      </c>
      <c r="H34" s="121">
        <f t="shared" si="0"/>
        <v>-18287</v>
      </c>
      <c r="I34" s="155">
        <v>378266</v>
      </c>
    </row>
    <row r="35" spans="1:9">
      <c r="A35" s="118" t="s">
        <v>374</v>
      </c>
      <c r="B35" s="118" t="s">
        <v>203</v>
      </c>
      <c r="C35" s="118" t="s">
        <v>210</v>
      </c>
      <c r="D35" s="118" t="s">
        <v>444</v>
      </c>
      <c r="E35" s="246" t="s">
        <v>630</v>
      </c>
      <c r="F35" s="121">
        <v>23669584</v>
      </c>
      <c r="G35" s="121">
        <v>15868543</v>
      </c>
      <c r="H35" s="121">
        <f t="shared" si="0"/>
        <v>7801041</v>
      </c>
      <c r="I35" s="121">
        <v>14775083</v>
      </c>
    </row>
    <row r="36" spans="1:9">
      <c r="A36" s="118" t="s">
        <v>374</v>
      </c>
      <c r="B36" s="118" t="s">
        <v>203</v>
      </c>
      <c r="C36" s="118" t="s">
        <v>210</v>
      </c>
      <c r="D36" s="118" t="s">
        <v>440</v>
      </c>
      <c r="E36" s="246" t="s">
        <v>627</v>
      </c>
      <c r="F36" s="121">
        <v>14845808</v>
      </c>
      <c r="G36" s="121">
        <v>17341527</v>
      </c>
      <c r="H36" s="121">
        <f t="shared" si="0"/>
        <v>-2495719</v>
      </c>
      <c r="I36" s="121">
        <v>16422102</v>
      </c>
    </row>
    <row r="37" spans="1:9">
      <c r="A37" s="118" t="s">
        <v>374</v>
      </c>
      <c r="B37" s="118" t="s">
        <v>203</v>
      </c>
      <c r="C37" s="118" t="s">
        <v>210</v>
      </c>
      <c r="D37" s="118" t="s">
        <v>442</v>
      </c>
      <c r="E37" s="246" t="s">
        <v>628</v>
      </c>
      <c r="F37" s="121">
        <v>8160395</v>
      </c>
      <c r="G37" s="121">
        <v>11640172</v>
      </c>
      <c r="H37" s="121">
        <f t="shared" si="0"/>
        <v>-3479777</v>
      </c>
      <c r="I37" s="121">
        <v>10122207</v>
      </c>
    </row>
    <row r="38" spans="1:9">
      <c r="A38" s="118" t="s">
        <v>374</v>
      </c>
      <c r="B38" s="118" t="s">
        <v>203</v>
      </c>
      <c r="C38" s="118" t="s">
        <v>210</v>
      </c>
      <c r="D38" s="118" t="s">
        <v>453</v>
      </c>
      <c r="E38" s="246" t="s">
        <v>634</v>
      </c>
      <c r="F38" s="121">
        <v>2140</v>
      </c>
      <c r="G38" s="121">
        <v>17622</v>
      </c>
      <c r="H38" s="121">
        <f t="shared" si="0"/>
        <v>-15482</v>
      </c>
      <c r="I38" s="121">
        <v>18875</v>
      </c>
    </row>
    <row r="39" spans="1:9">
      <c r="A39" s="118" t="s">
        <v>374</v>
      </c>
      <c r="B39" s="118" t="s">
        <v>203</v>
      </c>
      <c r="C39" s="118" t="s">
        <v>221</v>
      </c>
      <c r="D39" s="118" t="s">
        <v>429</v>
      </c>
      <c r="E39" s="246" t="s">
        <v>146</v>
      </c>
      <c r="F39" s="155">
        <v>2537717</v>
      </c>
      <c r="G39" s="121">
        <v>3060212</v>
      </c>
      <c r="H39" s="121">
        <f t="shared" si="0"/>
        <v>-522495</v>
      </c>
      <c r="I39" s="121">
        <v>2935311</v>
      </c>
    </row>
    <row r="40" spans="1:9">
      <c r="A40" s="118" t="s">
        <v>374</v>
      </c>
      <c r="B40" s="118" t="s">
        <v>203</v>
      </c>
      <c r="C40" s="118" t="s">
        <v>221</v>
      </c>
      <c r="D40" s="118" t="s">
        <v>430</v>
      </c>
      <c r="E40" s="246" t="s">
        <v>147</v>
      </c>
      <c r="F40" s="155">
        <v>5176</v>
      </c>
      <c r="G40" s="121">
        <v>3001</v>
      </c>
      <c r="H40" s="121">
        <f t="shared" si="0"/>
        <v>2175</v>
      </c>
      <c r="I40" s="121">
        <v>6574</v>
      </c>
    </row>
    <row r="41" spans="1:9">
      <c r="A41" s="118" t="s">
        <v>374</v>
      </c>
      <c r="B41" s="118" t="s">
        <v>203</v>
      </c>
      <c r="C41" s="118" t="s">
        <v>221</v>
      </c>
      <c r="D41" s="118" t="s">
        <v>431</v>
      </c>
      <c r="E41" s="246" t="s">
        <v>148</v>
      </c>
      <c r="F41" s="155">
        <v>18213</v>
      </c>
      <c r="G41" s="155">
        <v>11563</v>
      </c>
      <c r="H41" s="121">
        <f t="shared" si="0"/>
        <v>6650</v>
      </c>
      <c r="I41" s="155">
        <v>17856</v>
      </c>
    </row>
    <row r="42" spans="1:9">
      <c r="A42" s="118" t="s">
        <v>374</v>
      </c>
      <c r="B42" s="118" t="s">
        <v>203</v>
      </c>
      <c r="C42" s="118" t="s">
        <v>221</v>
      </c>
      <c r="D42" s="118" t="s">
        <v>1096</v>
      </c>
      <c r="E42" s="246" t="s">
        <v>1097</v>
      </c>
      <c r="F42" s="121"/>
      <c r="G42" s="121">
        <v>165</v>
      </c>
      <c r="H42" s="121">
        <f t="shared" si="0"/>
        <v>-165</v>
      </c>
      <c r="I42" s="121"/>
    </row>
    <row r="43" spans="1:9">
      <c r="A43" s="118" t="s">
        <v>374</v>
      </c>
      <c r="B43" s="118" t="s">
        <v>203</v>
      </c>
      <c r="C43" s="118" t="s">
        <v>221</v>
      </c>
      <c r="D43" s="118" t="s">
        <v>432</v>
      </c>
      <c r="E43" s="120" t="s">
        <v>1152</v>
      </c>
      <c r="F43" s="121">
        <v>7796</v>
      </c>
      <c r="G43" s="121">
        <v>4496</v>
      </c>
      <c r="H43" s="121">
        <f t="shared" si="0"/>
        <v>3300</v>
      </c>
      <c r="I43" s="121">
        <v>6124</v>
      </c>
    </row>
    <row r="44" spans="1:9">
      <c r="A44" s="118" t="s">
        <v>374</v>
      </c>
      <c r="B44" s="118" t="s">
        <v>203</v>
      </c>
      <c r="C44" s="118" t="s">
        <v>221</v>
      </c>
      <c r="D44" s="118" t="s">
        <v>433</v>
      </c>
      <c r="E44" s="120" t="s">
        <v>1153</v>
      </c>
      <c r="F44" s="121">
        <v>300</v>
      </c>
      <c r="G44" s="121">
        <v>575</v>
      </c>
      <c r="H44" s="121">
        <f t="shared" si="0"/>
        <v>-275</v>
      </c>
      <c r="I44" s="121">
        <v>300</v>
      </c>
    </row>
    <row r="45" spans="1:9">
      <c r="A45" s="118" t="s">
        <v>374</v>
      </c>
      <c r="B45" s="118" t="s">
        <v>203</v>
      </c>
      <c r="C45" s="118" t="s">
        <v>221</v>
      </c>
      <c r="D45" s="118" t="s">
        <v>434</v>
      </c>
      <c r="E45" s="246" t="s">
        <v>149</v>
      </c>
      <c r="F45" s="121">
        <v>1210</v>
      </c>
      <c r="G45" s="121">
        <v>459</v>
      </c>
      <c r="H45" s="121">
        <f t="shared" si="0"/>
        <v>751</v>
      </c>
      <c r="I45" s="121">
        <v>349</v>
      </c>
    </row>
    <row r="46" spans="1:9">
      <c r="A46" s="118" t="s">
        <v>374</v>
      </c>
      <c r="B46" s="118" t="s">
        <v>203</v>
      </c>
      <c r="C46" s="118" t="s">
        <v>221</v>
      </c>
      <c r="D46" s="118" t="s">
        <v>442</v>
      </c>
      <c r="E46" s="246" t="s">
        <v>628</v>
      </c>
      <c r="F46" s="155"/>
      <c r="G46" s="155">
        <v>3510</v>
      </c>
      <c r="H46" s="121">
        <f t="shared" si="0"/>
        <v>-3510</v>
      </c>
      <c r="I46" s="121">
        <v>3400</v>
      </c>
    </row>
    <row r="47" spans="1:9">
      <c r="A47" s="118" t="s">
        <v>374</v>
      </c>
      <c r="B47" s="118" t="s">
        <v>203</v>
      </c>
      <c r="C47" s="118" t="s">
        <v>202</v>
      </c>
      <c r="D47" s="118" t="s">
        <v>429</v>
      </c>
      <c r="E47" s="246" t="s">
        <v>146</v>
      </c>
      <c r="F47" s="121">
        <v>39196</v>
      </c>
      <c r="G47" s="121">
        <v>8229</v>
      </c>
      <c r="H47" s="121">
        <f t="shared" si="0"/>
        <v>30967</v>
      </c>
      <c r="I47" s="121">
        <v>19594</v>
      </c>
    </row>
    <row r="48" spans="1:9">
      <c r="A48" s="118" t="s">
        <v>374</v>
      </c>
      <c r="B48" s="118" t="s">
        <v>203</v>
      </c>
      <c r="C48" s="118" t="s">
        <v>202</v>
      </c>
      <c r="D48" s="118" t="s">
        <v>430</v>
      </c>
      <c r="E48" s="246" t="s">
        <v>147</v>
      </c>
      <c r="F48" s="121">
        <v>2067</v>
      </c>
      <c r="G48" s="155"/>
      <c r="H48" s="121">
        <f t="shared" si="0"/>
        <v>2067</v>
      </c>
      <c r="I48" s="121">
        <v>693</v>
      </c>
    </row>
    <row r="49" spans="1:9">
      <c r="A49" s="118" t="s">
        <v>374</v>
      </c>
      <c r="B49" s="118" t="s">
        <v>203</v>
      </c>
      <c r="C49" s="118" t="s">
        <v>202</v>
      </c>
      <c r="D49" s="118" t="s">
        <v>431</v>
      </c>
      <c r="E49" s="246" t="s">
        <v>148</v>
      </c>
      <c r="F49" s="121">
        <v>3993</v>
      </c>
      <c r="G49" s="121"/>
      <c r="H49" s="121">
        <f t="shared" si="0"/>
        <v>3993</v>
      </c>
      <c r="I49" s="121">
        <v>1907</v>
      </c>
    </row>
    <row r="50" spans="1:9">
      <c r="A50" s="118" t="s">
        <v>374</v>
      </c>
      <c r="B50" s="118" t="s">
        <v>203</v>
      </c>
      <c r="C50" s="118" t="s">
        <v>202</v>
      </c>
      <c r="D50" s="118" t="s">
        <v>432</v>
      </c>
      <c r="E50" s="120" t="s">
        <v>1152</v>
      </c>
      <c r="F50" s="121">
        <v>1382</v>
      </c>
      <c r="G50" s="121"/>
      <c r="H50" s="121">
        <f t="shared" si="0"/>
        <v>1382</v>
      </c>
      <c r="I50" s="121">
        <v>693</v>
      </c>
    </row>
    <row r="51" spans="1:9">
      <c r="A51" s="118" t="s">
        <v>374</v>
      </c>
      <c r="B51" s="118" t="s">
        <v>203</v>
      </c>
      <c r="C51" s="118" t="s">
        <v>371</v>
      </c>
      <c r="D51" s="118" t="s">
        <v>445</v>
      </c>
      <c r="E51" s="246" t="s">
        <v>150</v>
      </c>
      <c r="F51" s="155">
        <v>103491</v>
      </c>
      <c r="G51" s="121">
        <v>66547</v>
      </c>
      <c r="H51" s="121">
        <f t="shared" si="0"/>
        <v>36944</v>
      </c>
      <c r="I51" s="155">
        <v>126184</v>
      </c>
    </row>
    <row r="52" spans="1:9">
      <c r="A52" s="118" t="s">
        <v>374</v>
      </c>
      <c r="B52" s="118" t="s">
        <v>203</v>
      </c>
      <c r="C52" s="118" t="s">
        <v>371</v>
      </c>
      <c r="D52" s="118" t="s">
        <v>446</v>
      </c>
      <c r="E52" s="246" t="s">
        <v>810</v>
      </c>
      <c r="F52" s="155">
        <v>2950</v>
      </c>
      <c r="G52" s="121"/>
      <c r="H52" s="121">
        <f t="shared" si="0"/>
        <v>2950</v>
      </c>
      <c r="I52" s="155"/>
    </row>
    <row r="53" spans="1:9">
      <c r="A53" s="118" t="s">
        <v>374</v>
      </c>
      <c r="B53" s="118" t="s">
        <v>203</v>
      </c>
      <c r="C53" s="118" t="s">
        <v>371</v>
      </c>
      <c r="D53" s="118" t="s">
        <v>447</v>
      </c>
      <c r="E53" s="120" t="s">
        <v>1161</v>
      </c>
      <c r="F53" s="121">
        <v>6938613</v>
      </c>
      <c r="G53" s="121">
        <v>7464386</v>
      </c>
      <c r="H53" s="121">
        <f t="shared" si="0"/>
        <v>-525773</v>
      </c>
      <c r="I53" s="121">
        <v>9262210</v>
      </c>
    </row>
    <row r="54" spans="1:9">
      <c r="A54" s="118" t="s">
        <v>374</v>
      </c>
      <c r="B54" s="118" t="s">
        <v>203</v>
      </c>
      <c r="C54" s="118" t="s">
        <v>371</v>
      </c>
      <c r="D54" s="118" t="s">
        <v>448</v>
      </c>
      <c r="E54" s="246" t="s">
        <v>151</v>
      </c>
      <c r="F54" s="121">
        <v>20550</v>
      </c>
      <c r="G54" s="121">
        <v>580</v>
      </c>
      <c r="H54" s="121">
        <f t="shared" si="0"/>
        <v>19970</v>
      </c>
      <c r="I54" s="121">
        <v>36</v>
      </c>
    </row>
    <row r="55" spans="1:9">
      <c r="A55" s="118" t="s">
        <v>374</v>
      </c>
      <c r="B55" s="118" t="s">
        <v>203</v>
      </c>
      <c r="C55" s="118" t="s">
        <v>371</v>
      </c>
      <c r="D55" s="118" t="s">
        <v>843</v>
      </c>
      <c r="E55" s="246" t="s">
        <v>844</v>
      </c>
      <c r="F55" s="121">
        <v>14242</v>
      </c>
      <c r="G55" s="155">
        <v>4095</v>
      </c>
      <c r="H55" s="121">
        <f t="shared" si="0"/>
        <v>10147</v>
      </c>
      <c r="I55" s="155">
        <v>4180</v>
      </c>
    </row>
    <row r="56" spans="1:9">
      <c r="A56" s="118" t="s">
        <v>374</v>
      </c>
      <c r="B56" s="118" t="s">
        <v>203</v>
      </c>
      <c r="C56" s="118" t="s">
        <v>371</v>
      </c>
      <c r="D56" s="118" t="s">
        <v>450</v>
      </c>
      <c r="E56" s="246" t="s">
        <v>631</v>
      </c>
      <c r="F56" s="121">
        <v>115726</v>
      </c>
      <c r="G56" s="121">
        <v>118293</v>
      </c>
      <c r="H56" s="121">
        <f t="shared" si="0"/>
        <v>-2567</v>
      </c>
      <c r="I56" s="121">
        <v>68241</v>
      </c>
    </row>
    <row r="57" spans="1:9">
      <c r="A57" s="118" t="s">
        <v>374</v>
      </c>
      <c r="B57" s="118" t="s">
        <v>203</v>
      </c>
      <c r="C57" s="118" t="s">
        <v>371</v>
      </c>
      <c r="D57" s="118" t="s">
        <v>451</v>
      </c>
      <c r="E57" s="246" t="s">
        <v>632</v>
      </c>
      <c r="F57" s="121">
        <v>12100</v>
      </c>
      <c r="G57" s="121">
        <v>12145</v>
      </c>
      <c r="H57" s="121">
        <f t="shared" si="0"/>
        <v>-45</v>
      </c>
      <c r="I57" s="155">
        <v>12117</v>
      </c>
    </row>
    <row r="58" spans="1:9">
      <c r="A58" s="118" t="s">
        <v>374</v>
      </c>
      <c r="B58" s="118" t="s">
        <v>203</v>
      </c>
      <c r="C58" s="118" t="s">
        <v>371</v>
      </c>
      <c r="D58" s="118" t="s">
        <v>845</v>
      </c>
      <c r="E58" s="246" t="s">
        <v>846</v>
      </c>
      <c r="F58" s="121"/>
      <c r="G58" s="121"/>
      <c r="H58" s="121">
        <f t="shared" si="0"/>
        <v>0</v>
      </c>
      <c r="I58" s="121">
        <v>14515</v>
      </c>
    </row>
    <row r="59" spans="1:9">
      <c r="A59" s="118" t="s">
        <v>374</v>
      </c>
      <c r="B59" s="118" t="s">
        <v>203</v>
      </c>
      <c r="C59" s="118" t="s">
        <v>374</v>
      </c>
      <c r="D59" s="118" t="s">
        <v>445</v>
      </c>
      <c r="E59" s="246" t="s">
        <v>150</v>
      </c>
      <c r="F59" s="121">
        <v>10072910</v>
      </c>
      <c r="G59" s="155">
        <v>10878161</v>
      </c>
      <c r="H59" s="121">
        <f t="shared" si="0"/>
        <v>-805251</v>
      </c>
      <c r="I59" s="155">
        <v>12161086</v>
      </c>
    </row>
    <row r="60" spans="1:9">
      <c r="A60" s="118" t="s">
        <v>374</v>
      </c>
      <c r="B60" s="118" t="s">
        <v>203</v>
      </c>
      <c r="C60" s="118" t="s">
        <v>374</v>
      </c>
      <c r="D60" s="118" t="s">
        <v>446</v>
      </c>
      <c r="E60" s="246" t="s">
        <v>810</v>
      </c>
      <c r="F60" s="121"/>
      <c r="G60" s="121"/>
      <c r="H60" s="121">
        <f t="shared" si="0"/>
        <v>0</v>
      </c>
      <c r="I60" s="121">
        <v>1200</v>
      </c>
    </row>
    <row r="61" spans="1:9">
      <c r="A61" s="118" t="s">
        <v>374</v>
      </c>
      <c r="B61" s="118" t="s">
        <v>203</v>
      </c>
      <c r="C61" s="118" t="s">
        <v>374</v>
      </c>
      <c r="D61" s="118" t="s">
        <v>452</v>
      </c>
      <c r="E61" s="246" t="s">
        <v>633</v>
      </c>
      <c r="F61" s="121">
        <v>185032</v>
      </c>
      <c r="G61" s="155">
        <v>192142</v>
      </c>
      <c r="H61" s="121">
        <f t="shared" si="0"/>
        <v>-7110</v>
      </c>
      <c r="I61" s="121">
        <v>215622</v>
      </c>
    </row>
    <row r="62" spans="1:9">
      <c r="A62" s="118" t="s">
        <v>374</v>
      </c>
      <c r="B62" s="118" t="s">
        <v>203</v>
      </c>
      <c r="C62" s="118" t="s">
        <v>374</v>
      </c>
      <c r="D62" s="118" t="s">
        <v>447</v>
      </c>
      <c r="E62" s="120" t="s">
        <v>1161</v>
      </c>
      <c r="F62" s="121">
        <v>8040117</v>
      </c>
      <c r="G62" s="121">
        <v>7838801</v>
      </c>
      <c r="H62" s="121">
        <f t="shared" si="0"/>
        <v>201316</v>
      </c>
      <c r="I62" s="121">
        <v>8145482</v>
      </c>
    </row>
    <row r="63" spans="1:9">
      <c r="A63" s="118" t="s">
        <v>374</v>
      </c>
      <c r="B63" s="118" t="s">
        <v>203</v>
      </c>
      <c r="C63" s="118" t="s">
        <v>374</v>
      </c>
      <c r="D63" s="118" t="s">
        <v>448</v>
      </c>
      <c r="E63" s="246" t="s">
        <v>151</v>
      </c>
      <c r="F63" s="121">
        <v>914</v>
      </c>
      <c r="G63" s="121"/>
      <c r="H63" s="121">
        <f t="shared" si="0"/>
        <v>914</v>
      </c>
      <c r="I63" s="121"/>
    </row>
    <row r="64" spans="1:9">
      <c r="A64" s="118" t="s">
        <v>374</v>
      </c>
      <c r="B64" s="118" t="s">
        <v>203</v>
      </c>
      <c r="C64" s="118" t="s">
        <v>374</v>
      </c>
      <c r="D64" s="118" t="s">
        <v>843</v>
      </c>
      <c r="E64" s="246" t="s">
        <v>844</v>
      </c>
      <c r="F64" s="121">
        <v>893</v>
      </c>
      <c r="G64" s="155">
        <v>150</v>
      </c>
      <c r="H64" s="121">
        <f t="shared" si="0"/>
        <v>743</v>
      </c>
      <c r="I64" s="155"/>
    </row>
    <row r="65" spans="1:9">
      <c r="A65" s="118" t="s">
        <v>374</v>
      </c>
      <c r="B65" s="118" t="s">
        <v>203</v>
      </c>
      <c r="C65" s="118" t="s">
        <v>374</v>
      </c>
      <c r="D65" s="118" t="s">
        <v>450</v>
      </c>
      <c r="E65" s="246" t="s">
        <v>631</v>
      </c>
      <c r="F65" s="121">
        <v>38917</v>
      </c>
      <c r="G65" s="121">
        <v>35368</v>
      </c>
      <c r="H65" s="121">
        <f t="shared" si="0"/>
        <v>3549</v>
      </c>
      <c r="I65" s="121">
        <v>34658</v>
      </c>
    </row>
    <row r="66" spans="1:9">
      <c r="A66" s="118" t="s">
        <v>374</v>
      </c>
      <c r="B66" s="118" t="s">
        <v>203</v>
      </c>
      <c r="C66" s="118" t="s">
        <v>374</v>
      </c>
      <c r="D66" s="118" t="s">
        <v>453</v>
      </c>
      <c r="E66" s="246" t="s">
        <v>634</v>
      </c>
      <c r="F66" s="155">
        <v>4247654</v>
      </c>
      <c r="G66" s="121">
        <v>4634602</v>
      </c>
      <c r="H66" s="121">
        <f t="shared" si="0"/>
        <v>-386948</v>
      </c>
      <c r="I66" s="155">
        <v>5047424</v>
      </c>
    </row>
    <row r="67" spans="1:9">
      <c r="A67" s="118" t="s">
        <v>374</v>
      </c>
      <c r="B67" s="118" t="s">
        <v>203</v>
      </c>
      <c r="C67" s="118" t="s">
        <v>374</v>
      </c>
      <c r="D67" s="118" t="s">
        <v>454</v>
      </c>
      <c r="E67" s="246" t="s">
        <v>811</v>
      </c>
      <c r="F67" s="121">
        <v>180</v>
      </c>
      <c r="G67" s="121"/>
      <c r="H67" s="121">
        <f t="shared" si="0"/>
        <v>180</v>
      </c>
      <c r="I67" s="121">
        <v>190</v>
      </c>
    </row>
    <row r="68" spans="1:9">
      <c r="A68" s="118" t="s">
        <v>374</v>
      </c>
      <c r="B68" s="118" t="s">
        <v>203</v>
      </c>
      <c r="C68" s="118" t="s">
        <v>374</v>
      </c>
      <c r="D68" s="118" t="s">
        <v>451</v>
      </c>
      <c r="E68" s="246" t="s">
        <v>632</v>
      </c>
      <c r="F68" s="121">
        <v>5478</v>
      </c>
      <c r="G68" s="121">
        <v>1646</v>
      </c>
      <c r="H68" s="121">
        <f t="shared" si="0"/>
        <v>3832</v>
      </c>
      <c r="I68" s="121">
        <v>10518</v>
      </c>
    </row>
    <row r="69" spans="1:9">
      <c r="A69" s="118" t="s">
        <v>374</v>
      </c>
      <c r="B69" s="118" t="s">
        <v>203</v>
      </c>
      <c r="C69" s="118" t="s">
        <v>387</v>
      </c>
      <c r="D69" s="118" t="s">
        <v>1102</v>
      </c>
      <c r="E69" s="246" t="s">
        <v>1103</v>
      </c>
      <c r="F69" s="121"/>
      <c r="G69" s="121">
        <v>5200</v>
      </c>
      <c r="H69" s="121">
        <f t="shared" si="0"/>
        <v>-5200</v>
      </c>
      <c r="I69" s="121"/>
    </row>
    <row r="70" spans="1:9">
      <c r="A70" s="118" t="s">
        <v>374</v>
      </c>
      <c r="B70" s="118" t="s">
        <v>203</v>
      </c>
      <c r="C70" s="118" t="s">
        <v>387</v>
      </c>
      <c r="D70" s="118" t="s">
        <v>455</v>
      </c>
      <c r="E70" s="246" t="s">
        <v>635</v>
      </c>
      <c r="F70" s="121">
        <v>78036585</v>
      </c>
      <c r="G70" s="121">
        <v>79443813</v>
      </c>
      <c r="H70" s="121">
        <f t="shared" ref="H70:H133" si="1">F70-G70</f>
        <v>-1407228</v>
      </c>
      <c r="I70" s="121">
        <v>79271352</v>
      </c>
    </row>
    <row r="71" spans="1:9">
      <c r="A71" s="118" t="s">
        <v>374</v>
      </c>
      <c r="B71" s="118" t="s">
        <v>203</v>
      </c>
      <c r="C71" s="118" t="s">
        <v>387</v>
      </c>
      <c r="D71" s="118" t="s">
        <v>456</v>
      </c>
      <c r="E71" s="246" t="s">
        <v>636</v>
      </c>
      <c r="F71" s="121">
        <v>58745000</v>
      </c>
      <c r="G71" s="121">
        <v>57706487</v>
      </c>
      <c r="H71" s="121">
        <f t="shared" si="1"/>
        <v>1038513</v>
      </c>
      <c r="I71" s="155">
        <v>56700811</v>
      </c>
    </row>
    <row r="72" spans="1:9">
      <c r="A72" s="118" t="s">
        <v>374</v>
      </c>
      <c r="B72" s="118" t="s">
        <v>203</v>
      </c>
      <c r="C72" s="118" t="s">
        <v>387</v>
      </c>
      <c r="D72" s="118" t="s">
        <v>457</v>
      </c>
      <c r="E72" s="246" t="s">
        <v>637</v>
      </c>
      <c r="F72" s="121">
        <v>7200000</v>
      </c>
      <c r="G72" s="121">
        <v>7181405</v>
      </c>
      <c r="H72" s="121">
        <f t="shared" si="1"/>
        <v>18595</v>
      </c>
      <c r="I72" s="121">
        <v>6738839</v>
      </c>
    </row>
    <row r="73" spans="1:9">
      <c r="A73" s="118" t="s">
        <v>374</v>
      </c>
      <c r="B73" s="118" t="s">
        <v>203</v>
      </c>
      <c r="C73" s="118" t="s">
        <v>387</v>
      </c>
      <c r="D73" s="118" t="s">
        <v>458</v>
      </c>
      <c r="E73" s="246" t="s">
        <v>415</v>
      </c>
      <c r="F73" s="121">
        <v>8327199</v>
      </c>
      <c r="G73" s="121">
        <v>8549067</v>
      </c>
      <c r="H73" s="121">
        <f t="shared" si="1"/>
        <v>-221868</v>
      </c>
      <c r="I73" s="121">
        <v>8706551</v>
      </c>
    </row>
    <row r="74" spans="1:9">
      <c r="A74" s="118" t="s">
        <v>374</v>
      </c>
      <c r="B74" s="118" t="s">
        <v>203</v>
      </c>
      <c r="C74" s="118" t="s">
        <v>387</v>
      </c>
      <c r="D74" s="118" t="s">
        <v>847</v>
      </c>
      <c r="E74" s="246" t="s">
        <v>848</v>
      </c>
      <c r="F74" s="121">
        <v>6049611</v>
      </c>
      <c r="G74" s="121">
        <v>3863466</v>
      </c>
      <c r="H74" s="121">
        <f t="shared" si="1"/>
        <v>2186145</v>
      </c>
      <c r="I74" s="121">
        <v>3524493</v>
      </c>
    </row>
    <row r="75" spans="1:9">
      <c r="A75" s="118" t="s">
        <v>374</v>
      </c>
      <c r="B75" s="118" t="s">
        <v>203</v>
      </c>
      <c r="C75" s="118" t="s">
        <v>387</v>
      </c>
      <c r="D75" s="118" t="s">
        <v>459</v>
      </c>
      <c r="E75" s="246" t="s">
        <v>152</v>
      </c>
      <c r="F75" s="121">
        <v>6954864</v>
      </c>
      <c r="G75" s="121">
        <v>6147728</v>
      </c>
      <c r="H75" s="121">
        <f t="shared" si="1"/>
        <v>807136</v>
      </c>
      <c r="I75" s="121">
        <v>7177923</v>
      </c>
    </row>
    <row r="76" spans="1:9">
      <c r="A76" s="118" t="s">
        <v>374</v>
      </c>
      <c r="B76" s="118" t="s">
        <v>203</v>
      </c>
      <c r="C76" s="118" t="s">
        <v>387</v>
      </c>
      <c r="D76" s="118" t="s">
        <v>460</v>
      </c>
      <c r="E76" s="246" t="s">
        <v>153</v>
      </c>
      <c r="F76" s="121">
        <v>10657274</v>
      </c>
      <c r="G76" s="121">
        <v>15517366</v>
      </c>
      <c r="H76" s="121">
        <f t="shared" si="1"/>
        <v>-4860092</v>
      </c>
      <c r="I76" s="121">
        <v>19519860</v>
      </c>
    </row>
    <row r="77" spans="1:9">
      <c r="A77" s="118" t="s">
        <v>374</v>
      </c>
      <c r="B77" s="118" t="s">
        <v>203</v>
      </c>
      <c r="C77" s="118" t="s">
        <v>461</v>
      </c>
      <c r="D77" s="118" t="s">
        <v>462</v>
      </c>
      <c r="E77" s="246" t="s">
        <v>638</v>
      </c>
      <c r="F77" s="121">
        <v>1007557</v>
      </c>
      <c r="G77" s="121">
        <v>934761</v>
      </c>
      <c r="H77" s="121">
        <f t="shared" si="1"/>
        <v>72796</v>
      </c>
      <c r="I77" s="121">
        <v>803731</v>
      </c>
    </row>
    <row r="78" spans="1:9">
      <c r="A78" s="118" t="s">
        <v>374</v>
      </c>
      <c r="B78" s="118" t="s">
        <v>203</v>
      </c>
      <c r="C78" s="118" t="s">
        <v>461</v>
      </c>
      <c r="D78" s="118" t="s">
        <v>463</v>
      </c>
      <c r="E78" s="246" t="s">
        <v>154</v>
      </c>
      <c r="F78" s="121">
        <v>3654083</v>
      </c>
      <c r="G78" s="121">
        <v>3722292</v>
      </c>
      <c r="H78" s="121">
        <f t="shared" si="1"/>
        <v>-68209</v>
      </c>
      <c r="I78" s="121">
        <v>3891843</v>
      </c>
    </row>
    <row r="79" spans="1:9">
      <c r="A79" s="118" t="s">
        <v>374</v>
      </c>
      <c r="B79" s="118" t="s">
        <v>210</v>
      </c>
      <c r="C79" s="118" t="s">
        <v>203</v>
      </c>
      <c r="D79" s="118" t="s">
        <v>449</v>
      </c>
      <c r="E79" s="246" t="s">
        <v>156</v>
      </c>
      <c r="F79" s="121">
        <v>840679</v>
      </c>
      <c r="G79" s="121">
        <v>972925</v>
      </c>
      <c r="H79" s="121">
        <f t="shared" si="1"/>
        <v>-132246</v>
      </c>
      <c r="I79" s="121">
        <v>934821</v>
      </c>
    </row>
    <row r="80" spans="1:9">
      <c r="A80" s="118" t="s">
        <v>374</v>
      </c>
      <c r="B80" s="118" t="s">
        <v>210</v>
      </c>
      <c r="C80" s="118" t="s">
        <v>203</v>
      </c>
      <c r="D80" s="118" t="s">
        <v>464</v>
      </c>
      <c r="E80" s="246" t="s">
        <v>639</v>
      </c>
      <c r="F80" s="121">
        <v>8768527</v>
      </c>
      <c r="G80" s="121">
        <v>10042496</v>
      </c>
      <c r="H80" s="121">
        <f t="shared" si="1"/>
        <v>-1273969</v>
      </c>
      <c r="I80" s="121">
        <v>11672476</v>
      </c>
    </row>
    <row r="81" spans="1:9">
      <c r="A81" s="118" t="s">
        <v>374</v>
      </c>
      <c r="B81" s="118" t="s">
        <v>210</v>
      </c>
      <c r="C81" s="118" t="s">
        <v>203</v>
      </c>
      <c r="D81" s="118" t="s">
        <v>465</v>
      </c>
      <c r="E81" s="246" t="s">
        <v>640</v>
      </c>
      <c r="F81" s="121">
        <v>96800</v>
      </c>
      <c r="G81" s="121">
        <v>69260</v>
      </c>
      <c r="H81" s="121">
        <f t="shared" si="1"/>
        <v>27540</v>
      </c>
      <c r="I81" s="121">
        <v>146314</v>
      </c>
    </row>
    <row r="82" spans="1:9">
      <c r="A82" s="118" t="s">
        <v>374</v>
      </c>
      <c r="B82" s="118" t="s">
        <v>210</v>
      </c>
      <c r="C82" s="118" t="s">
        <v>203</v>
      </c>
      <c r="D82" s="118" t="s">
        <v>466</v>
      </c>
      <c r="E82" s="246" t="s">
        <v>157</v>
      </c>
      <c r="F82" s="121">
        <v>1969453</v>
      </c>
      <c r="G82" s="121">
        <v>2051811</v>
      </c>
      <c r="H82" s="121">
        <f t="shared" si="1"/>
        <v>-82358</v>
      </c>
      <c r="I82" s="121">
        <v>1995027</v>
      </c>
    </row>
    <row r="83" spans="1:9">
      <c r="A83" s="118" t="s">
        <v>374</v>
      </c>
      <c r="B83" s="118" t="s">
        <v>210</v>
      </c>
      <c r="C83" s="118" t="s">
        <v>203</v>
      </c>
      <c r="D83" s="118" t="s">
        <v>467</v>
      </c>
      <c r="E83" s="246" t="s">
        <v>641</v>
      </c>
      <c r="F83" s="121">
        <v>23000</v>
      </c>
      <c r="G83" s="121">
        <v>80083</v>
      </c>
      <c r="H83" s="121">
        <f t="shared" si="1"/>
        <v>-57083</v>
      </c>
      <c r="I83" s="121">
        <v>20524</v>
      </c>
    </row>
    <row r="84" spans="1:9">
      <c r="A84" s="118" t="s">
        <v>374</v>
      </c>
      <c r="B84" s="118" t="s">
        <v>210</v>
      </c>
      <c r="C84" s="118" t="s">
        <v>203</v>
      </c>
      <c r="D84" s="118" t="s">
        <v>468</v>
      </c>
      <c r="E84" s="246" t="s">
        <v>642</v>
      </c>
      <c r="F84" s="121">
        <v>1010180</v>
      </c>
      <c r="G84" s="155">
        <v>496788</v>
      </c>
      <c r="H84" s="121">
        <f t="shared" si="1"/>
        <v>513392</v>
      </c>
      <c r="I84" s="155">
        <v>907532</v>
      </c>
    </row>
    <row r="85" spans="1:9">
      <c r="A85" s="118" t="s">
        <v>374</v>
      </c>
      <c r="B85" s="118" t="s">
        <v>210</v>
      </c>
      <c r="C85" s="118" t="s">
        <v>203</v>
      </c>
      <c r="D85" s="118" t="s">
        <v>469</v>
      </c>
      <c r="E85" s="246" t="s">
        <v>158</v>
      </c>
      <c r="F85" s="121">
        <v>4147203</v>
      </c>
      <c r="G85" s="121">
        <v>2836366</v>
      </c>
      <c r="H85" s="121">
        <f t="shared" si="1"/>
        <v>1310837</v>
      </c>
      <c r="I85" s="121">
        <v>3732131</v>
      </c>
    </row>
    <row r="86" spans="1:9">
      <c r="A86" s="118" t="s">
        <v>374</v>
      </c>
      <c r="B86" s="118" t="s">
        <v>210</v>
      </c>
      <c r="C86" s="118" t="s">
        <v>210</v>
      </c>
      <c r="D86" s="118" t="s">
        <v>470</v>
      </c>
      <c r="E86" s="246" t="s">
        <v>643</v>
      </c>
      <c r="F86" s="121">
        <v>8477187</v>
      </c>
      <c r="G86" s="121">
        <v>7291064</v>
      </c>
      <c r="H86" s="121">
        <f t="shared" si="1"/>
        <v>1186123</v>
      </c>
      <c r="I86" s="121">
        <v>8276759</v>
      </c>
    </row>
    <row r="87" spans="1:9">
      <c r="A87" s="118" t="s">
        <v>374</v>
      </c>
      <c r="B87" s="118" t="s">
        <v>210</v>
      </c>
      <c r="C87" s="118" t="s">
        <v>210</v>
      </c>
      <c r="D87" s="118" t="s">
        <v>471</v>
      </c>
      <c r="E87" s="246" t="s">
        <v>644</v>
      </c>
      <c r="F87" s="121"/>
      <c r="G87" s="121">
        <v>30870</v>
      </c>
      <c r="H87" s="121">
        <f t="shared" si="1"/>
        <v>-30870</v>
      </c>
      <c r="I87" s="121">
        <v>7369</v>
      </c>
    </row>
    <row r="88" spans="1:9">
      <c r="A88" s="118" t="s">
        <v>374</v>
      </c>
      <c r="B88" s="118" t="s">
        <v>210</v>
      </c>
      <c r="C88" s="118" t="s">
        <v>210</v>
      </c>
      <c r="D88" s="118" t="s">
        <v>472</v>
      </c>
      <c r="E88" s="246" t="s">
        <v>159</v>
      </c>
      <c r="F88" s="155">
        <v>16077</v>
      </c>
      <c r="G88" s="121">
        <v>1319</v>
      </c>
      <c r="H88" s="121">
        <f t="shared" si="1"/>
        <v>14758</v>
      </c>
      <c r="I88" s="155">
        <v>2106</v>
      </c>
    </row>
    <row r="89" spans="1:9">
      <c r="A89" s="118" t="s">
        <v>374</v>
      </c>
      <c r="B89" s="118" t="s">
        <v>210</v>
      </c>
      <c r="C89" s="118" t="s">
        <v>210</v>
      </c>
      <c r="D89" s="118" t="s">
        <v>473</v>
      </c>
      <c r="E89" s="246" t="s">
        <v>160</v>
      </c>
      <c r="F89" s="155">
        <v>48900</v>
      </c>
      <c r="G89" s="121">
        <v>18753</v>
      </c>
      <c r="H89" s="121">
        <f t="shared" si="1"/>
        <v>30147</v>
      </c>
      <c r="I89" s="155">
        <v>39749</v>
      </c>
    </row>
    <row r="90" spans="1:9">
      <c r="A90" s="118" t="s">
        <v>374</v>
      </c>
      <c r="B90" s="118" t="s">
        <v>210</v>
      </c>
      <c r="C90" s="118" t="s">
        <v>210</v>
      </c>
      <c r="D90" s="118" t="s">
        <v>474</v>
      </c>
      <c r="E90" s="246" t="s">
        <v>161</v>
      </c>
      <c r="F90" s="155">
        <v>22535</v>
      </c>
      <c r="G90" s="121">
        <v>31864</v>
      </c>
      <c r="H90" s="121">
        <f t="shared" si="1"/>
        <v>-9329</v>
      </c>
      <c r="I90" s="155">
        <v>17375</v>
      </c>
    </row>
    <row r="91" spans="1:9">
      <c r="A91" s="118" t="s">
        <v>374</v>
      </c>
      <c r="B91" s="118" t="s">
        <v>210</v>
      </c>
      <c r="C91" s="118" t="s">
        <v>210</v>
      </c>
      <c r="D91" s="118" t="s">
        <v>936</v>
      </c>
      <c r="E91" s="246" t="s">
        <v>937</v>
      </c>
      <c r="F91" s="155">
        <v>368251</v>
      </c>
      <c r="G91" s="121">
        <v>953839</v>
      </c>
      <c r="H91" s="121">
        <f t="shared" si="1"/>
        <v>-585588</v>
      </c>
      <c r="I91" s="155">
        <v>231940</v>
      </c>
    </row>
    <row r="92" spans="1:9">
      <c r="A92" s="118" t="s">
        <v>374</v>
      </c>
      <c r="B92" s="118" t="s">
        <v>210</v>
      </c>
      <c r="C92" s="118" t="s">
        <v>210</v>
      </c>
      <c r="D92" s="118" t="s">
        <v>849</v>
      </c>
      <c r="E92" s="246" t="s">
        <v>850</v>
      </c>
      <c r="F92" s="155">
        <v>250272</v>
      </c>
      <c r="G92" s="121">
        <v>739884</v>
      </c>
      <c r="H92" s="121">
        <f t="shared" si="1"/>
        <v>-489612</v>
      </c>
      <c r="I92" s="155">
        <v>977735</v>
      </c>
    </row>
    <row r="93" spans="1:9">
      <c r="A93" s="118" t="s">
        <v>374</v>
      </c>
      <c r="B93" s="118" t="s">
        <v>210</v>
      </c>
      <c r="C93" s="118" t="s">
        <v>210</v>
      </c>
      <c r="D93" s="118" t="s">
        <v>851</v>
      </c>
      <c r="E93" s="246" t="s">
        <v>852</v>
      </c>
      <c r="F93" s="121">
        <v>124691</v>
      </c>
      <c r="G93" s="121">
        <v>223066</v>
      </c>
      <c r="H93" s="121">
        <f t="shared" si="1"/>
        <v>-98375</v>
      </c>
      <c r="I93" s="121">
        <v>156443</v>
      </c>
    </row>
    <row r="94" spans="1:9">
      <c r="A94" s="118" t="s">
        <v>374</v>
      </c>
      <c r="B94" s="118" t="s">
        <v>210</v>
      </c>
      <c r="C94" s="118" t="s">
        <v>210</v>
      </c>
      <c r="D94" s="118" t="s">
        <v>853</v>
      </c>
      <c r="E94" s="246" t="s">
        <v>854</v>
      </c>
      <c r="F94" s="121">
        <v>691469</v>
      </c>
      <c r="G94" s="121">
        <v>778565</v>
      </c>
      <c r="H94" s="121">
        <f t="shared" si="1"/>
        <v>-87096</v>
      </c>
      <c r="I94" s="121">
        <v>552853</v>
      </c>
    </row>
    <row r="95" spans="1:9">
      <c r="A95" s="118" t="s">
        <v>374</v>
      </c>
      <c r="B95" s="118" t="s">
        <v>210</v>
      </c>
      <c r="C95" s="118" t="s">
        <v>210</v>
      </c>
      <c r="D95" s="118" t="s">
        <v>938</v>
      </c>
      <c r="E95" s="120" t="s">
        <v>1162</v>
      </c>
      <c r="F95" s="121">
        <v>399699</v>
      </c>
      <c r="G95" s="121">
        <v>381092</v>
      </c>
      <c r="H95" s="121">
        <f t="shared" si="1"/>
        <v>18607</v>
      </c>
      <c r="I95" s="121">
        <v>486214</v>
      </c>
    </row>
    <row r="96" spans="1:9">
      <c r="A96" s="118" t="s">
        <v>374</v>
      </c>
      <c r="B96" s="118" t="s">
        <v>210</v>
      </c>
      <c r="C96" s="118" t="s">
        <v>210</v>
      </c>
      <c r="D96" s="118" t="s">
        <v>939</v>
      </c>
      <c r="E96" s="246" t="s">
        <v>940</v>
      </c>
      <c r="F96" s="121">
        <v>178520</v>
      </c>
      <c r="G96" s="121">
        <v>130746</v>
      </c>
      <c r="H96" s="121">
        <f t="shared" si="1"/>
        <v>47774</v>
      </c>
      <c r="I96" s="121">
        <v>127279</v>
      </c>
    </row>
    <row r="97" spans="1:9">
      <c r="A97" s="118" t="s">
        <v>374</v>
      </c>
      <c r="B97" s="118" t="s">
        <v>210</v>
      </c>
      <c r="C97" s="118" t="s">
        <v>210</v>
      </c>
      <c r="D97" s="118" t="s">
        <v>855</v>
      </c>
      <c r="E97" s="120" t="s">
        <v>1163</v>
      </c>
      <c r="F97" s="121">
        <v>67730</v>
      </c>
      <c r="G97" s="121">
        <v>90930</v>
      </c>
      <c r="H97" s="121">
        <f t="shared" si="1"/>
        <v>-23200</v>
      </c>
      <c r="I97" s="121">
        <v>32765</v>
      </c>
    </row>
    <row r="98" spans="1:9">
      <c r="A98" s="118" t="s">
        <v>374</v>
      </c>
      <c r="B98" s="118" t="s">
        <v>210</v>
      </c>
      <c r="C98" s="118" t="s">
        <v>210</v>
      </c>
      <c r="D98" s="118" t="s">
        <v>856</v>
      </c>
      <c r="E98" s="120" t="s">
        <v>1164</v>
      </c>
      <c r="F98" s="121">
        <v>69356</v>
      </c>
      <c r="G98" s="121">
        <v>77975</v>
      </c>
      <c r="H98" s="121">
        <f t="shared" si="1"/>
        <v>-8619</v>
      </c>
      <c r="I98" s="121">
        <v>104338</v>
      </c>
    </row>
    <row r="99" spans="1:9">
      <c r="A99" s="118" t="s">
        <v>374</v>
      </c>
      <c r="B99" s="118" t="s">
        <v>210</v>
      </c>
      <c r="C99" s="118" t="s">
        <v>210</v>
      </c>
      <c r="D99" s="118" t="s">
        <v>941</v>
      </c>
      <c r="E99" s="246" t="s">
        <v>942</v>
      </c>
      <c r="F99" s="121">
        <v>946342</v>
      </c>
      <c r="G99" s="121">
        <v>1096420</v>
      </c>
      <c r="H99" s="121">
        <f t="shared" si="1"/>
        <v>-150078</v>
      </c>
      <c r="I99" s="121">
        <v>789176</v>
      </c>
    </row>
    <row r="100" spans="1:9">
      <c r="A100" s="118" t="s">
        <v>374</v>
      </c>
      <c r="B100" s="118" t="s">
        <v>210</v>
      </c>
      <c r="C100" s="118" t="s">
        <v>210</v>
      </c>
      <c r="D100" s="118" t="s">
        <v>943</v>
      </c>
      <c r="E100" s="246" t="s">
        <v>944</v>
      </c>
      <c r="F100" s="121">
        <v>7680</v>
      </c>
      <c r="G100" s="121">
        <v>4830</v>
      </c>
      <c r="H100" s="121">
        <f t="shared" si="1"/>
        <v>2850</v>
      </c>
      <c r="I100" s="121">
        <v>4736</v>
      </c>
    </row>
    <row r="101" spans="1:9">
      <c r="A101" s="118" t="s">
        <v>374</v>
      </c>
      <c r="B101" s="118" t="s">
        <v>210</v>
      </c>
      <c r="C101" s="118" t="s">
        <v>210</v>
      </c>
      <c r="D101" s="118" t="s">
        <v>475</v>
      </c>
      <c r="E101" s="246" t="s">
        <v>645</v>
      </c>
      <c r="F101" s="121">
        <v>219872</v>
      </c>
      <c r="G101" s="121">
        <v>224367</v>
      </c>
      <c r="H101" s="121">
        <f t="shared" si="1"/>
        <v>-4495</v>
      </c>
      <c r="I101" s="121">
        <v>194584</v>
      </c>
    </row>
    <row r="102" spans="1:9">
      <c r="A102" s="118" t="s">
        <v>374</v>
      </c>
      <c r="B102" s="118" t="s">
        <v>210</v>
      </c>
      <c r="C102" s="118" t="s">
        <v>221</v>
      </c>
      <c r="D102" s="118" t="s">
        <v>476</v>
      </c>
      <c r="E102" s="246" t="s">
        <v>646</v>
      </c>
      <c r="F102" s="121">
        <v>2547727</v>
      </c>
      <c r="G102" s="121">
        <v>1508575</v>
      </c>
      <c r="H102" s="121">
        <f t="shared" si="1"/>
        <v>1039152</v>
      </c>
      <c r="I102" s="121">
        <v>1851253</v>
      </c>
    </row>
    <row r="103" spans="1:9">
      <c r="A103" s="118" t="s">
        <v>374</v>
      </c>
      <c r="B103" s="118" t="s">
        <v>210</v>
      </c>
      <c r="C103" s="118" t="s">
        <v>221</v>
      </c>
      <c r="D103" s="118" t="s">
        <v>477</v>
      </c>
      <c r="E103" s="120" t="s">
        <v>1165</v>
      </c>
      <c r="F103" s="121">
        <v>12614557</v>
      </c>
      <c r="G103" s="121">
        <v>22025234</v>
      </c>
      <c r="H103" s="121">
        <f t="shared" si="1"/>
        <v>-9410677</v>
      </c>
      <c r="I103" s="121">
        <v>16886891</v>
      </c>
    </row>
    <row r="104" spans="1:9">
      <c r="A104" s="118" t="s">
        <v>374</v>
      </c>
      <c r="B104" s="118" t="s">
        <v>210</v>
      </c>
      <c r="C104" s="118" t="s">
        <v>221</v>
      </c>
      <c r="D104" s="118" t="s">
        <v>787</v>
      </c>
      <c r="E104" s="120" t="s">
        <v>1166</v>
      </c>
      <c r="F104" s="155">
        <v>3689</v>
      </c>
      <c r="G104" s="121">
        <v>51554</v>
      </c>
      <c r="H104" s="121">
        <f t="shared" si="1"/>
        <v>-47865</v>
      </c>
      <c r="I104" s="155">
        <v>4014</v>
      </c>
    </row>
    <row r="105" spans="1:9">
      <c r="A105" s="118" t="s">
        <v>374</v>
      </c>
      <c r="B105" s="118" t="s">
        <v>210</v>
      </c>
      <c r="C105" s="118" t="s">
        <v>221</v>
      </c>
      <c r="D105" s="118" t="s">
        <v>478</v>
      </c>
      <c r="E105" s="246" t="s">
        <v>162</v>
      </c>
      <c r="F105" s="155">
        <v>383154</v>
      </c>
      <c r="G105" s="121">
        <v>347021</v>
      </c>
      <c r="H105" s="121">
        <f t="shared" si="1"/>
        <v>36133</v>
      </c>
      <c r="I105" s="155">
        <v>486743</v>
      </c>
    </row>
    <row r="106" spans="1:9">
      <c r="A106" s="118" t="s">
        <v>374</v>
      </c>
      <c r="B106" s="118" t="s">
        <v>210</v>
      </c>
      <c r="C106" s="118" t="s">
        <v>202</v>
      </c>
      <c r="D106" s="118" t="s">
        <v>479</v>
      </c>
      <c r="E106" s="246" t="s">
        <v>163</v>
      </c>
      <c r="F106" s="121">
        <v>533881</v>
      </c>
      <c r="G106" s="121">
        <v>717019</v>
      </c>
      <c r="H106" s="121">
        <f t="shared" si="1"/>
        <v>-183138</v>
      </c>
      <c r="I106" s="121">
        <v>713814</v>
      </c>
    </row>
    <row r="107" spans="1:9">
      <c r="A107" s="118" t="s">
        <v>374</v>
      </c>
      <c r="B107" s="118" t="s">
        <v>210</v>
      </c>
      <c r="C107" s="118" t="s">
        <v>202</v>
      </c>
      <c r="D107" s="118" t="s">
        <v>480</v>
      </c>
      <c r="E107" s="120" t="s">
        <v>1167</v>
      </c>
      <c r="F107" s="121">
        <v>8765181</v>
      </c>
      <c r="G107" s="121">
        <v>8979472</v>
      </c>
      <c r="H107" s="121">
        <f t="shared" si="1"/>
        <v>-214291</v>
      </c>
      <c r="I107" s="121">
        <v>9598464</v>
      </c>
    </row>
    <row r="108" spans="1:9">
      <c r="A108" s="118" t="s">
        <v>374</v>
      </c>
      <c r="B108" s="118" t="s">
        <v>210</v>
      </c>
      <c r="C108" s="118" t="s">
        <v>202</v>
      </c>
      <c r="D108" s="118" t="s">
        <v>481</v>
      </c>
      <c r="E108" s="120" t="s">
        <v>1168</v>
      </c>
      <c r="F108" s="121">
        <v>17374477</v>
      </c>
      <c r="G108" s="121">
        <v>18570107</v>
      </c>
      <c r="H108" s="121">
        <f t="shared" si="1"/>
        <v>-1195630</v>
      </c>
      <c r="I108" s="121">
        <v>18844222</v>
      </c>
    </row>
    <row r="109" spans="1:9">
      <c r="A109" s="118" t="s">
        <v>374</v>
      </c>
      <c r="B109" s="118" t="s">
        <v>210</v>
      </c>
      <c r="C109" s="118" t="s">
        <v>202</v>
      </c>
      <c r="D109" s="118" t="s">
        <v>482</v>
      </c>
      <c r="E109" s="246" t="s">
        <v>164</v>
      </c>
      <c r="F109" s="121"/>
      <c r="G109" s="121">
        <v>709466</v>
      </c>
      <c r="H109" s="121">
        <f t="shared" si="1"/>
        <v>-709466</v>
      </c>
      <c r="I109" s="121">
        <v>177906</v>
      </c>
    </row>
    <row r="110" spans="1:9">
      <c r="A110" s="118" t="s">
        <v>374</v>
      </c>
      <c r="B110" s="118" t="s">
        <v>210</v>
      </c>
      <c r="C110" s="118" t="s">
        <v>202</v>
      </c>
      <c r="D110" s="118" t="s">
        <v>483</v>
      </c>
      <c r="E110" s="246" t="s">
        <v>165</v>
      </c>
      <c r="F110" s="121"/>
      <c r="G110" s="121">
        <v>148363</v>
      </c>
      <c r="H110" s="121">
        <f t="shared" si="1"/>
        <v>-148363</v>
      </c>
      <c r="I110" s="121">
        <v>227454</v>
      </c>
    </row>
    <row r="111" spans="1:9">
      <c r="A111" s="118" t="s">
        <v>374</v>
      </c>
      <c r="B111" s="118" t="s">
        <v>210</v>
      </c>
      <c r="C111" s="118" t="s">
        <v>202</v>
      </c>
      <c r="D111" s="118" t="s">
        <v>484</v>
      </c>
      <c r="E111" s="246" t="s">
        <v>166</v>
      </c>
      <c r="F111" s="121">
        <v>88084</v>
      </c>
      <c r="G111" s="121">
        <v>141136</v>
      </c>
      <c r="H111" s="121">
        <f t="shared" si="1"/>
        <v>-53052</v>
      </c>
      <c r="I111" s="121">
        <v>217933</v>
      </c>
    </row>
    <row r="112" spans="1:9">
      <c r="A112" s="118" t="s">
        <v>374</v>
      </c>
      <c r="B112" s="118" t="s">
        <v>210</v>
      </c>
      <c r="C112" s="118" t="s">
        <v>202</v>
      </c>
      <c r="D112" s="118" t="s">
        <v>485</v>
      </c>
      <c r="E112" s="246" t="s">
        <v>812</v>
      </c>
      <c r="F112" s="121"/>
      <c r="G112" s="121"/>
      <c r="H112" s="121">
        <f t="shared" si="1"/>
        <v>0</v>
      </c>
      <c r="I112" s="121">
        <v>456</v>
      </c>
    </row>
    <row r="113" spans="1:9">
      <c r="A113" s="118" t="s">
        <v>374</v>
      </c>
      <c r="B113" s="118" t="s">
        <v>210</v>
      </c>
      <c r="C113" s="118" t="s">
        <v>202</v>
      </c>
      <c r="D113" s="118" t="s">
        <v>857</v>
      </c>
      <c r="E113" s="246" t="s">
        <v>858</v>
      </c>
      <c r="F113" s="121">
        <v>3699626</v>
      </c>
      <c r="G113" s="121">
        <v>2103957</v>
      </c>
      <c r="H113" s="121">
        <f t="shared" si="1"/>
        <v>1595669</v>
      </c>
      <c r="I113" s="121">
        <v>2248126</v>
      </c>
    </row>
    <row r="114" spans="1:9">
      <c r="A114" s="118" t="s">
        <v>374</v>
      </c>
      <c r="B114" s="118" t="s">
        <v>210</v>
      </c>
      <c r="C114" s="118" t="s">
        <v>202</v>
      </c>
      <c r="D114" s="118" t="s">
        <v>486</v>
      </c>
      <c r="E114" s="246" t="s">
        <v>647</v>
      </c>
      <c r="F114" s="121">
        <v>10471932</v>
      </c>
      <c r="G114" s="121">
        <v>13529453</v>
      </c>
      <c r="H114" s="121">
        <f t="shared" si="1"/>
        <v>-3057521</v>
      </c>
      <c r="I114" s="121">
        <v>13897341</v>
      </c>
    </row>
    <row r="115" spans="1:9">
      <c r="A115" s="118" t="s">
        <v>374</v>
      </c>
      <c r="B115" s="118" t="s">
        <v>210</v>
      </c>
      <c r="C115" s="118" t="s">
        <v>202</v>
      </c>
      <c r="D115" s="118" t="s">
        <v>487</v>
      </c>
      <c r="E115" s="246" t="s">
        <v>648</v>
      </c>
      <c r="F115" s="121">
        <v>358796</v>
      </c>
      <c r="G115" s="121">
        <v>363529</v>
      </c>
      <c r="H115" s="121">
        <f t="shared" si="1"/>
        <v>-4733</v>
      </c>
      <c r="I115" s="121">
        <v>422295</v>
      </c>
    </row>
    <row r="116" spans="1:9">
      <c r="A116" s="118" t="s">
        <v>374</v>
      </c>
      <c r="B116" s="118" t="s">
        <v>210</v>
      </c>
      <c r="C116" s="118" t="s">
        <v>202</v>
      </c>
      <c r="D116" s="118" t="s">
        <v>488</v>
      </c>
      <c r="E116" s="246" t="s">
        <v>649</v>
      </c>
      <c r="F116" s="121">
        <v>262559</v>
      </c>
      <c r="G116" s="121">
        <v>326770</v>
      </c>
      <c r="H116" s="121">
        <f t="shared" si="1"/>
        <v>-64211</v>
      </c>
      <c r="I116" s="121">
        <v>293659</v>
      </c>
    </row>
    <row r="117" spans="1:9">
      <c r="A117" s="118" t="s">
        <v>374</v>
      </c>
      <c r="B117" s="118" t="s">
        <v>210</v>
      </c>
      <c r="C117" s="118" t="s">
        <v>371</v>
      </c>
      <c r="D117" s="118" t="s">
        <v>489</v>
      </c>
      <c r="E117" s="246" t="s">
        <v>650</v>
      </c>
      <c r="F117" s="121">
        <v>12896988</v>
      </c>
      <c r="G117" s="121">
        <v>16157551</v>
      </c>
      <c r="H117" s="121">
        <f t="shared" si="1"/>
        <v>-3260563</v>
      </c>
      <c r="I117" s="121">
        <v>15793034</v>
      </c>
    </row>
    <row r="118" spans="1:9">
      <c r="A118" s="118" t="s">
        <v>374</v>
      </c>
      <c r="B118" s="118" t="s">
        <v>210</v>
      </c>
      <c r="C118" s="118" t="s">
        <v>371</v>
      </c>
      <c r="D118" s="118" t="s">
        <v>490</v>
      </c>
      <c r="E118" s="246" t="s">
        <v>651</v>
      </c>
      <c r="F118" s="121">
        <v>1815294</v>
      </c>
      <c r="G118" s="121">
        <v>591151</v>
      </c>
      <c r="H118" s="121">
        <f t="shared" si="1"/>
        <v>1224143</v>
      </c>
      <c r="I118" s="121">
        <v>1472047</v>
      </c>
    </row>
    <row r="119" spans="1:9">
      <c r="A119" s="118" t="s">
        <v>374</v>
      </c>
      <c r="B119" s="118" t="s">
        <v>210</v>
      </c>
      <c r="C119" s="118" t="s">
        <v>371</v>
      </c>
      <c r="D119" s="118" t="s">
        <v>491</v>
      </c>
      <c r="E119" s="246" t="s">
        <v>652</v>
      </c>
      <c r="F119" s="121">
        <v>500</v>
      </c>
      <c r="G119" s="121"/>
      <c r="H119" s="121">
        <f t="shared" si="1"/>
        <v>500</v>
      </c>
      <c r="I119" s="121">
        <v>230</v>
      </c>
    </row>
    <row r="120" spans="1:9">
      <c r="A120" s="118" t="s">
        <v>374</v>
      </c>
      <c r="B120" s="118" t="s">
        <v>210</v>
      </c>
      <c r="C120" s="118" t="s">
        <v>371</v>
      </c>
      <c r="D120" s="118" t="s">
        <v>492</v>
      </c>
      <c r="E120" s="246" t="s">
        <v>167</v>
      </c>
      <c r="F120" s="121">
        <v>783420</v>
      </c>
      <c r="G120" s="121">
        <v>484940</v>
      </c>
      <c r="H120" s="121">
        <f t="shared" si="1"/>
        <v>298480</v>
      </c>
      <c r="I120" s="121">
        <v>662415</v>
      </c>
    </row>
    <row r="121" spans="1:9">
      <c r="A121" s="118" t="s">
        <v>374</v>
      </c>
      <c r="B121" s="118" t="s">
        <v>210</v>
      </c>
      <c r="C121" s="118" t="s">
        <v>371</v>
      </c>
      <c r="D121" s="118" t="s">
        <v>493</v>
      </c>
      <c r="E121" s="246" t="s">
        <v>653</v>
      </c>
      <c r="F121" s="121">
        <v>89150</v>
      </c>
      <c r="G121" s="155">
        <v>73187</v>
      </c>
      <c r="H121" s="121">
        <f t="shared" si="1"/>
        <v>15963</v>
      </c>
      <c r="I121" s="155">
        <v>61565</v>
      </c>
    </row>
    <row r="122" spans="1:9">
      <c r="A122" s="118" t="s">
        <v>374</v>
      </c>
      <c r="B122" s="118" t="s">
        <v>210</v>
      </c>
      <c r="C122" s="118" t="s">
        <v>371</v>
      </c>
      <c r="D122" s="118" t="s">
        <v>494</v>
      </c>
      <c r="E122" s="246" t="s">
        <v>654</v>
      </c>
      <c r="F122" s="121">
        <v>545500</v>
      </c>
      <c r="G122" s="121">
        <v>542888</v>
      </c>
      <c r="H122" s="121">
        <f t="shared" si="1"/>
        <v>2612</v>
      </c>
      <c r="I122" s="121">
        <v>494820</v>
      </c>
    </row>
    <row r="123" spans="1:9">
      <c r="A123" s="118" t="s">
        <v>374</v>
      </c>
      <c r="B123" s="118" t="s">
        <v>210</v>
      </c>
      <c r="C123" s="118" t="s">
        <v>371</v>
      </c>
      <c r="D123" s="118" t="s">
        <v>495</v>
      </c>
      <c r="E123" s="246" t="s">
        <v>655</v>
      </c>
      <c r="F123" s="121">
        <v>885000</v>
      </c>
      <c r="G123" s="121">
        <v>1130531</v>
      </c>
      <c r="H123" s="121">
        <f t="shared" si="1"/>
        <v>-245531</v>
      </c>
      <c r="I123" s="121">
        <v>1082361</v>
      </c>
    </row>
    <row r="124" spans="1:9">
      <c r="A124" s="118" t="s">
        <v>374</v>
      </c>
      <c r="B124" s="118" t="s">
        <v>210</v>
      </c>
      <c r="C124" s="118" t="s">
        <v>371</v>
      </c>
      <c r="D124" s="118" t="s">
        <v>1104</v>
      </c>
      <c r="E124" s="120" t="s">
        <v>1169</v>
      </c>
      <c r="F124" s="121"/>
      <c r="G124" s="121">
        <v>355968</v>
      </c>
      <c r="H124" s="121">
        <f t="shared" si="1"/>
        <v>-355968</v>
      </c>
      <c r="I124" s="121"/>
    </row>
    <row r="125" spans="1:9">
      <c r="A125" s="118" t="s">
        <v>374</v>
      </c>
      <c r="B125" s="118" t="s">
        <v>210</v>
      </c>
      <c r="C125" s="118" t="s">
        <v>374</v>
      </c>
      <c r="D125" s="118" t="s">
        <v>496</v>
      </c>
      <c r="E125" s="246" t="s">
        <v>168</v>
      </c>
      <c r="F125" s="121">
        <v>559618</v>
      </c>
      <c r="G125" s="121">
        <v>432992</v>
      </c>
      <c r="H125" s="121">
        <f t="shared" si="1"/>
        <v>126626</v>
      </c>
      <c r="I125" s="155">
        <v>682854</v>
      </c>
    </row>
    <row r="126" spans="1:9">
      <c r="A126" s="118" t="s">
        <v>374</v>
      </c>
      <c r="B126" s="118" t="s">
        <v>210</v>
      </c>
      <c r="C126" s="118" t="s">
        <v>374</v>
      </c>
      <c r="D126" s="118" t="s">
        <v>497</v>
      </c>
      <c r="E126" s="246" t="s">
        <v>656</v>
      </c>
      <c r="F126" s="121">
        <v>507801</v>
      </c>
      <c r="G126" s="121">
        <v>422623</v>
      </c>
      <c r="H126" s="121">
        <f t="shared" si="1"/>
        <v>85178</v>
      </c>
      <c r="I126" s="121">
        <v>560865</v>
      </c>
    </row>
    <row r="127" spans="1:9">
      <c r="A127" s="118" t="s">
        <v>374</v>
      </c>
      <c r="B127" s="118" t="s">
        <v>210</v>
      </c>
      <c r="C127" s="118" t="s">
        <v>374</v>
      </c>
      <c r="D127" s="118" t="s">
        <v>498</v>
      </c>
      <c r="E127" s="246" t="s">
        <v>657</v>
      </c>
      <c r="F127" s="121">
        <v>23880</v>
      </c>
      <c r="G127" s="121">
        <v>19826</v>
      </c>
      <c r="H127" s="121">
        <f t="shared" si="1"/>
        <v>4054</v>
      </c>
      <c r="I127" s="121">
        <v>55880</v>
      </c>
    </row>
    <row r="128" spans="1:9">
      <c r="A128" s="118" t="s">
        <v>374</v>
      </c>
      <c r="B128" s="118" t="s">
        <v>210</v>
      </c>
      <c r="C128" s="118" t="s">
        <v>374</v>
      </c>
      <c r="D128" s="118" t="s">
        <v>499</v>
      </c>
      <c r="E128" s="246" t="s">
        <v>658</v>
      </c>
      <c r="F128" s="121">
        <v>812000</v>
      </c>
      <c r="G128" s="121">
        <v>771812</v>
      </c>
      <c r="H128" s="121">
        <f t="shared" si="1"/>
        <v>40188</v>
      </c>
      <c r="I128" s="121">
        <v>856367</v>
      </c>
    </row>
    <row r="129" spans="1:9">
      <c r="A129" s="118" t="s">
        <v>374</v>
      </c>
      <c r="B129" s="118" t="s">
        <v>210</v>
      </c>
      <c r="C129" s="118" t="s">
        <v>374</v>
      </c>
      <c r="D129" s="118" t="s">
        <v>500</v>
      </c>
      <c r="E129" s="246" t="s">
        <v>169</v>
      </c>
      <c r="F129" s="121">
        <v>6417266</v>
      </c>
      <c r="G129" s="121">
        <v>5793437</v>
      </c>
      <c r="H129" s="121">
        <f t="shared" si="1"/>
        <v>623829</v>
      </c>
      <c r="I129" s="121">
        <v>7211399</v>
      </c>
    </row>
    <row r="130" spans="1:9">
      <c r="A130" s="118" t="s">
        <v>374</v>
      </c>
      <c r="B130" s="118" t="s">
        <v>210</v>
      </c>
      <c r="C130" s="118" t="s">
        <v>374</v>
      </c>
      <c r="D130" s="118" t="s">
        <v>788</v>
      </c>
      <c r="E130" s="246" t="s">
        <v>789</v>
      </c>
      <c r="F130" s="155">
        <v>400000</v>
      </c>
      <c r="G130" s="155">
        <v>336999</v>
      </c>
      <c r="H130" s="121">
        <f t="shared" si="1"/>
        <v>63001</v>
      </c>
      <c r="I130" s="121">
        <v>410269</v>
      </c>
    </row>
    <row r="131" spans="1:9">
      <c r="A131" s="118" t="s">
        <v>374</v>
      </c>
      <c r="B131" s="118" t="s">
        <v>210</v>
      </c>
      <c r="C131" s="118" t="s">
        <v>374</v>
      </c>
      <c r="D131" s="118" t="s">
        <v>501</v>
      </c>
      <c r="E131" s="246" t="s">
        <v>170</v>
      </c>
      <c r="F131" s="121">
        <v>1942425</v>
      </c>
      <c r="G131" s="121">
        <v>1355510</v>
      </c>
      <c r="H131" s="121">
        <f t="shared" si="1"/>
        <v>586915</v>
      </c>
      <c r="I131" s="121">
        <v>2252113</v>
      </c>
    </row>
    <row r="132" spans="1:9">
      <c r="A132" s="118" t="s">
        <v>374</v>
      </c>
      <c r="B132" s="118" t="s">
        <v>210</v>
      </c>
      <c r="C132" s="118" t="s">
        <v>387</v>
      </c>
      <c r="D132" s="118" t="s">
        <v>502</v>
      </c>
      <c r="E132" s="246" t="s">
        <v>659</v>
      </c>
      <c r="F132" s="121">
        <v>4943637</v>
      </c>
      <c r="G132" s="121">
        <v>5571754</v>
      </c>
      <c r="H132" s="121">
        <f t="shared" si="1"/>
        <v>-628117</v>
      </c>
      <c r="I132" s="121">
        <v>5320637</v>
      </c>
    </row>
    <row r="133" spans="1:9">
      <c r="A133" s="118" t="s">
        <v>374</v>
      </c>
      <c r="B133" s="118" t="s">
        <v>210</v>
      </c>
      <c r="C133" s="118" t="s">
        <v>387</v>
      </c>
      <c r="D133" s="118" t="s">
        <v>503</v>
      </c>
      <c r="E133" s="246" t="s">
        <v>813</v>
      </c>
      <c r="F133" s="155">
        <v>6269741</v>
      </c>
      <c r="G133" s="155">
        <v>8742976</v>
      </c>
      <c r="H133" s="121">
        <f t="shared" si="1"/>
        <v>-2473235</v>
      </c>
      <c r="I133" s="121">
        <v>8927723</v>
      </c>
    </row>
    <row r="134" spans="1:9">
      <c r="A134" s="118" t="s">
        <v>374</v>
      </c>
      <c r="B134" s="118" t="s">
        <v>210</v>
      </c>
      <c r="C134" s="118" t="s">
        <v>387</v>
      </c>
      <c r="D134" s="118" t="s">
        <v>859</v>
      </c>
      <c r="E134" s="246" t="s">
        <v>860</v>
      </c>
      <c r="F134" s="121">
        <v>11020</v>
      </c>
      <c r="G134" s="121">
        <v>47133</v>
      </c>
      <c r="H134" s="121">
        <f t="shared" ref="H134:H197" si="2">F134-G134</f>
        <v>-36113</v>
      </c>
      <c r="I134" s="121">
        <v>14997</v>
      </c>
    </row>
    <row r="135" spans="1:9">
      <c r="A135" s="118" t="s">
        <v>374</v>
      </c>
      <c r="B135" s="118" t="s">
        <v>210</v>
      </c>
      <c r="C135" s="118" t="s">
        <v>387</v>
      </c>
      <c r="D135" s="118" t="s">
        <v>1105</v>
      </c>
      <c r="E135" s="120" t="s">
        <v>1170</v>
      </c>
      <c r="F135" s="121">
        <v>25000</v>
      </c>
      <c r="G135" s="121">
        <v>44590</v>
      </c>
      <c r="H135" s="121">
        <f t="shared" si="2"/>
        <v>-19590</v>
      </c>
      <c r="I135" s="121"/>
    </row>
    <row r="136" spans="1:9">
      <c r="A136" s="118" t="s">
        <v>374</v>
      </c>
      <c r="B136" s="118" t="s">
        <v>210</v>
      </c>
      <c r="C136" s="118" t="s">
        <v>387</v>
      </c>
      <c r="D136" s="118" t="s">
        <v>504</v>
      </c>
      <c r="E136" s="246" t="s">
        <v>660</v>
      </c>
      <c r="F136" s="121">
        <v>2477795</v>
      </c>
      <c r="G136" s="121">
        <v>2614458</v>
      </c>
      <c r="H136" s="121">
        <f t="shared" si="2"/>
        <v>-136663</v>
      </c>
      <c r="I136" s="121">
        <v>2928398</v>
      </c>
    </row>
    <row r="137" spans="1:9">
      <c r="A137" s="118" t="s">
        <v>374</v>
      </c>
      <c r="B137" s="118" t="s">
        <v>210</v>
      </c>
      <c r="C137" s="118" t="s">
        <v>387</v>
      </c>
      <c r="D137" s="118" t="s">
        <v>505</v>
      </c>
      <c r="E137" s="246" t="s">
        <v>661</v>
      </c>
      <c r="F137" s="121">
        <v>8866458</v>
      </c>
      <c r="G137" s="121">
        <v>8968750</v>
      </c>
      <c r="H137" s="121">
        <f t="shared" si="2"/>
        <v>-102292</v>
      </c>
      <c r="I137" s="121">
        <v>8346622</v>
      </c>
    </row>
    <row r="138" spans="1:9">
      <c r="A138" s="118" t="s">
        <v>374</v>
      </c>
      <c r="B138" s="118" t="s">
        <v>210</v>
      </c>
      <c r="C138" s="118" t="s">
        <v>387</v>
      </c>
      <c r="D138" s="118" t="s">
        <v>506</v>
      </c>
      <c r="E138" s="246" t="s">
        <v>171</v>
      </c>
      <c r="F138" s="121">
        <v>13516931</v>
      </c>
      <c r="G138" s="121">
        <v>13696744</v>
      </c>
      <c r="H138" s="121">
        <f t="shared" si="2"/>
        <v>-179813</v>
      </c>
      <c r="I138" s="121">
        <v>13090354</v>
      </c>
    </row>
    <row r="139" spans="1:9">
      <c r="A139" s="118" t="s">
        <v>374</v>
      </c>
      <c r="B139" s="118" t="s">
        <v>210</v>
      </c>
      <c r="C139" s="118" t="s">
        <v>387</v>
      </c>
      <c r="D139" s="118" t="s">
        <v>507</v>
      </c>
      <c r="E139" s="246" t="s">
        <v>172</v>
      </c>
      <c r="F139" s="121">
        <v>24357534</v>
      </c>
      <c r="G139" s="121">
        <v>25528369</v>
      </c>
      <c r="H139" s="121">
        <f t="shared" si="2"/>
        <v>-1170835</v>
      </c>
      <c r="I139" s="121">
        <v>40103588</v>
      </c>
    </row>
    <row r="140" spans="1:9">
      <c r="A140" s="118" t="s">
        <v>374</v>
      </c>
      <c r="B140" s="118" t="s">
        <v>210</v>
      </c>
      <c r="C140" s="118" t="s">
        <v>387</v>
      </c>
      <c r="D140" s="118" t="s">
        <v>1106</v>
      </c>
      <c r="E140" s="246" t="s">
        <v>1107</v>
      </c>
      <c r="F140" s="121">
        <v>1084182</v>
      </c>
      <c r="G140" s="121">
        <v>6983611</v>
      </c>
      <c r="H140" s="121">
        <f t="shared" si="2"/>
        <v>-5899429</v>
      </c>
      <c r="I140" s="121"/>
    </row>
    <row r="141" spans="1:9">
      <c r="A141" s="118" t="s">
        <v>374</v>
      </c>
      <c r="B141" s="118" t="s">
        <v>210</v>
      </c>
      <c r="C141" s="118" t="s">
        <v>387</v>
      </c>
      <c r="D141" s="118" t="s">
        <v>508</v>
      </c>
      <c r="E141" s="246" t="s">
        <v>662</v>
      </c>
      <c r="F141" s="121">
        <v>7193506</v>
      </c>
      <c r="G141" s="121">
        <v>3251952</v>
      </c>
      <c r="H141" s="121">
        <f t="shared" si="2"/>
        <v>3941554</v>
      </c>
      <c r="I141" s="121">
        <v>8973770</v>
      </c>
    </row>
    <row r="142" spans="1:9">
      <c r="A142" s="118" t="s">
        <v>374</v>
      </c>
      <c r="B142" s="118" t="s">
        <v>210</v>
      </c>
      <c r="C142" s="118" t="s">
        <v>387</v>
      </c>
      <c r="D142" s="118" t="s">
        <v>509</v>
      </c>
      <c r="E142" s="120" t="s">
        <v>1171</v>
      </c>
      <c r="F142" s="121">
        <v>16125000</v>
      </c>
      <c r="G142" s="121">
        <v>15810235</v>
      </c>
      <c r="H142" s="121">
        <f t="shared" si="2"/>
        <v>314765</v>
      </c>
      <c r="I142" s="121">
        <v>21837865</v>
      </c>
    </row>
    <row r="143" spans="1:9">
      <c r="A143" s="118" t="s">
        <v>374</v>
      </c>
      <c r="B143" s="118" t="s">
        <v>221</v>
      </c>
      <c r="C143" s="118" t="s">
        <v>203</v>
      </c>
      <c r="D143" s="118" t="s">
        <v>510</v>
      </c>
      <c r="E143" s="246" t="s">
        <v>663</v>
      </c>
      <c r="F143" s="121">
        <v>482700</v>
      </c>
      <c r="G143" s="121">
        <v>397260</v>
      </c>
      <c r="H143" s="121">
        <f t="shared" si="2"/>
        <v>85440</v>
      </c>
      <c r="I143" s="121">
        <v>393804</v>
      </c>
    </row>
    <row r="144" spans="1:9">
      <c r="A144" s="118" t="s">
        <v>374</v>
      </c>
      <c r="B144" s="118" t="s">
        <v>221</v>
      </c>
      <c r="C144" s="118" t="s">
        <v>203</v>
      </c>
      <c r="D144" s="118" t="s">
        <v>511</v>
      </c>
      <c r="E144" s="246" t="s">
        <v>173</v>
      </c>
      <c r="F144" s="155">
        <v>108790</v>
      </c>
      <c r="G144" s="121">
        <v>179891</v>
      </c>
      <c r="H144" s="121">
        <f t="shared" si="2"/>
        <v>-71101</v>
      </c>
      <c r="I144" s="121">
        <v>188473</v>
      </c>
    </row>
    <row r="145" spans="1:9">
      <c r="A145" s="118" t="s">
        <v>374</v>
      </c>
      <c r="B145" s="118" t="s">
        <v>221</v>
      </c>
      <c r="C145" s="118" t="s">
        <v>210</v>
      </c>
      <c r="D145" s="118" t="s">
        <v>512</v>
      </c>
      <c r="E145" s="246" t="s">
        <v>174</v>
      </c>
      <c r="F145" s="121">
        <v>115000</v>
      </c>
      <c r="G145" s="121">
        <v>292542</v>
      </c>
      <c r="H145" s="121">
        <f t="shared" si="2"/>
        <v>-177542</v>
      </c>
      <c r="I145" s="121">
        <v>107699</v>
      </c>
    </row>
    <row r="146" spans="1:9">
      <c r="A146" s="118" t="s">
        <v>374</v>
      </c>
      <c r="B146" s="118" t="s">
        <v>221</v>
      </c>
      <c r="C146" s="118" t="s">
        <v>210</v>
      </c>
      <c r="D146" s="118" t="s">
        <v>513</v>
      </c>
      <c r="E146" s="246" t="s">
        <v>175</v>
      </c>
      <c r="F146" s="155">
        <v>3146099</v>
      </c>
      <c r="G146" s="121">
        <v>4626274</v>
      </c>
      <c r="H146" s="121">
        <f t="shared" si="2"/>
        <v>-1480175</v>
      </c>
      <c r="I146" s="121">
        <v>2911862</v>
      </c>
    </row>
    <row r="147" spans="1:9">
      <c r="A147" s="118" t="s">
        <v>374</v>
      </c>
      <c r="B147" s="118" t="s">
        <v>221</v>
      </c>
      <c r="C147" s="118" t="s">
        <v>210</v>
      </c>
      <c r="D147" s="118" t="s">
        <v>514</v>
      </c>
      <c r="E147" s="120" t="s">
        <v>1172</v>
      </c>
      <c r="F147" s="121">
        <v>82700</v>
      </c>
      <c r="G147" s="121">
        <v>46452</v>
      </c>
      <c r="H147" s="121">
        <f t="shared" si="2"/>
        <v>36248</v>
      </c>
      <c r="I147" s="121">
        <v>76725</v>
      </c>
    </row>
    <row r="148" spans="1:9">
      <c r="A148" s="118" t="s">
        <v>374</v>
      </c>
      <c r="B148" s="118" t="s">
        <v>221</v>
      </c>
      <c r="C148" s="118" t="s">
        <v>210</v>
      </c>
      <c r="D148" s="118" t="s">
        <v>515</v>
      </c>
      <c r="E148" s="120" t="s">
        <v>1173</v>
      </c>
      <c r="F148" s="121">
        <v>4450000</v>
      </c>
      <c r="G148" s="121">
        <v>842517</v>
      </c>
      <c r="H148" s="121">
        <f t="shared" si="2"/>
        <v>3607483</v>
      </c>
      <c r="I148" s="121">
        <v>1576187</v>
      </c>
    </row>
    <row r="149" spans="1:9">
      <c r="A149" s="118" t="s">
        <v>374</v>
      </c>
      <c r="B149" s="118" t="s">
        <v>221</v>
      </c>
      <c r="C149" s="118" t="s">
        <v>210</v>
      </c>
      <c r="D149" s="118" t="s">
        <v>516</v>
      </c>
      <c r="E149" s="120" t="s">
        <v>1174</v>
      </c>
      <c r="F149" s="121">
        <v>425000</v>
      </c>
      <c r="G149" s="121">
        <v>669907</v>
      </c>
      <c r="H149" s="121">
        <f t="shared" si="2"/>
        <v>-244907</v>
      </c>
      <c r="I149" s="121">
        <v>346680</v>
      </c>
    </row>
    <row r="150" spans="1:9">
      <c r="A150" s="118" t="s">
        <v>374</v>
      </c>
      <c r="B150" s="118" t="s">
        <v>221</v>
      </c>
      <c r="C150" s="118" t="s">
        <v>210</v>
      </c>
      <c r="D150" s="118" t="s">
        <v>517</v>
      </c>
      <c r="E150" s="246" t="s">
        <v>664</v>
      </c>
      <c r="F150" s="155"/>
      <c r="G150" s="121">
        <v>1747562</v>
      </c>
      <c r="H150" s="121">
        <f t="shared" si="2"/>
        <v>-1747562</v>
      </c>
      <c r="I150" s="121">
        <v>2352730</v>
      </c>
    </row>
    <row r="151" spans="1:9">
      <c r="A151" s="118" t="s">
        <v>374</v>
      </c>
      <c r="B151" s="118" t="s">
        <v>221</v>
      </c>
      <c r="C151" s="118" t="s">
        <v>210</v>
      </c>
      <c r="D151" s="118" t="s">
        <v>518</v>
      </c>
      <c r="E151" s="246" t="s">
        <v>176</v>
      </c>
      <c r="F151" s="155">
        <v>151386</v>
      </c>
      <c r="G151" s="121">
        <v>138361</v>
      </c>
      <c r="H151" s="121">
        <f t="shared" si="2"/>
        <v>13025</v>
      </c>
      <c r="I151" s="121">
        <v>190014</v>
      </c>
    </row>
    <row r="152" spans="1:9">
      <c r="A152" s="118" t="s">
        <v>374</v>
      </c>
      <c r="B152" s="118" t="s">
        <v>221</v>
      </c>
      <c r="C152" s="118" t="s">
        <v>221</v>
      </c>
      <c r="D152" s="118" t="s">
        <v>519</v>
      </c>
      <c r="E152" s="246" t="s">
        <v>665</v>
      </c>
      <c r="F152" s="121">
        <v>2213298</v>
      </c>
      <c r="G152" s="121">
        <v>2304819</v>
      </c>
      <c r="H152" s="121">
        <f t="shared" si="2"/>
        <v>-91521</v>
      </c>
      <c r="I152" s="121">
        <v>2282540</v>
      </c>
    </row>
    <row r="153" spans="1:9">
      <c r="A153" s="118" t="s">
        <v>374</v>
      </c>
      <c r="B153" s="118" t="s">
        <v>221</v>
      </c>
      <c r="C153" s="118" t="s">
        <v>221</v>
      </c>
      <c r="D153" s="118" t="s">
        <v>790</v>
      </c>
      <c r="E153" s="246" t="s">
        <v>791</v>
      </c>
      <c r="F153" s="155">
        <v>1264500</v>
      </c>
      <c r="G153" s="121">
        <v>1793078</v>
      </c>
      <c r="H153" s="121">
        <f t="shared" si="2"/>
        <v>-528578</v>
      </c>
      <c r="I153" s="155">
        <v>1666543</v>
      </c>
    </row>
    <row r="154" spans="1:9">
      <c r="A154" s="118" t="s">
        <v>374</v>
      </c>
      <c r="B154" s="118" t="s">
        <v>221</v>
      </c>
      <c r="C154" s="118" t="s">
        <v>221</v>
      </c>
      <c r="D154" s="118" t="s">
        <v>520</v>
      </c>
      <c r="E154" s="246" t="s">
        <v>666</v>
      </c>
      <c r="F154" s="121">
        <v>1134871</v>
      </c>
      <c r="G154" s="121">
        <v>918101</v>
      </c>
      <c r="H154" s="121">
        <f t="shared" si="2"/>
        <v>216770</v>
      </c>
      <c r="I154" s="121">
        <v>1216556</v>
      </c>
    </row>
    <row r="155" spans="1:9">
      <c r="A155" s="118" t="s">
        <v>374</v>
      </c>
      <c r="B155" s="118" t="s">
        <v>221</v>
      </c>
      <c r="C155" s="118" t="s">
        <v>221</v>
      </c>
      <c r="D155" s="118" t="s">
        <v>792</v>
      </c>
      <c r="E155" s="246" t="s">
        <v>793</v>
      </c>
      <c r="F155" s="155">
        <v>50000</v>
      </c>
      <c r="G155" s="121">
        <v>24175</v>
      </c>
      <c r="H155" s="121">
        <f t="shared" si="2"/>
        <v>25825</v>
      </c>
      <c r="I155" s="121">
        <v>19413</v>
      </c>
    </row>
    <row r="156" spans="1:9">
      <c r="A156" s="118" t="s">
        <v>374</v>
      </c>
      <c r="B156" s="118" t="s">
        <v>221</v>
      </c>
      <c r="C156" s="118" t="s">
        <v>221</v>
      </c>
      <c r="D156" s="118" t="s">
        <v>521</v>
      </c>
      <c r="E156" s="120" t="s">
        <v>1175</v>
      </c>
      <c r="F156" s="121">
        <v>1609067</v>
      </c>
      <c r="G156" s="121">
        <v>2207540</v>
      </c>
      <c r="H156" s="121">
        <f t="shared" si="2"/>
        <v>-598473</v>
      </c>
      <c r="I156" s="121">
        <v>2254388</v>
      </c>
    </row>
    <row r="157" spans="1:9">
      <c r="A157" s="118" t="s">
        <v>374</v>
      </c>
      <c r="B157" s="118" t="s">
        <v>221</v>
      </c>
      <c r="C157" s="118" t="s">
        <v>221</v>
      </c>
      <c r="D157" s="118" t="s">
        <v>522</v>
      </c>
      <c r="E157" s="120" t="s">
        <v>1176</v>
      </c>
      <c r="F157" s="121">
        <v>800520</v>
      </c>
      <c r="G157" s="121">
        <v>910342</v>
      </c>
      <c r="H157" s="121">
        <f t="shared" si="2"/>
        <v>-109822</v>
      </c>
      <c r="I157" s="121">
        <v>682197</v>
      </c>
    </row>
    <row r="158" spans="1:9">
      <c r="A158" s="118" t="s">
        <v>374</v>
      </c>
      <c r="B158" s="118" t="s">
        <v>221</v>
      </c>
      <c r="C158" s="118" t="s">
        <v>221</v>
      </c>
      <c r="D158" s="118" t="s">
        <v>523</v>
      </c>
      <c r="E158" s="120" t="s">
        <v>1177</v>
      </c>
      <c r="F158" s="121">
        <v>3441309</v>
      </c>
      <c r="G158" s="121">
        <v>4365100</v>
      </c>
      <c r="H158" s="121">
        <f t="shared" si="2"/>
        <v>-923791</v>
      </c>
      <c r="I158" s="121">
        <v>3799877</v>
      </c>
    </row>
    <row r="159" spans="1:9">
      <c r="A159" s="118" t="s">
        <v>374</v>
      </c>
      <c r="B159" s="118" t="s">
        <v>221</v>
      </c>
      <c r="C159" s="118" t="s">
        <v>221</v>
      </c>
      <c r="D159" s="118" t="s">
        <v>814</v>
      </c>
      <c r="E159" s="246" t="s">
        <v>815</v>
      </c>
      <c r="F159" s="121"/>
      <c r="G159" s="121">
        <v>11776</v>
      </c>
      <c r="H159" s="121">
        <f t="shared" si="2"/>
        <v>-11776</v>
      </c>
      <c r="I159" s="121">
        <v>12277</v>
      </c>
    </row>
    <row r="160" spans="1:9">
      <c r="A160" s="118" t="s">
        <v>374</v>
      </c>
      <c r="B160" s="118" t="s">
        <v>221</v>
      </c>
      <c r="C160" s="118" t="s">
        <v>221</v>
      </c>
      <c r="D160" s="118" t="s">
        <v>524</v>
      </c>
      <c r="E160" s="246" t="s">
        <v>667</v>
      </c>
      <c r="F160" s="121"/>
      <c r="G160" s="121">
        <v>18</v>
      </c>
      <c r="H160" s="121">
        <f t="shared" si="2"/>
        <v>-18</v>
      </c>
      <c r="I160" s="121">
        <v>0</v>
      </c>
    </row>
    <row r="161" spans="1:9">
      <c r="A161" s="118" t="s">
        <v>374</v>
      </c>
      <c r="B161" s="118" t="s">
        <v>221</v>
      </c>
      <c r="C161" s="118" t="s">
        <v>221</v>
      </c>
      <c r="D161" s="118" t="s">
        <v>525</v>
      </c>
      <c r="E161" s="246" t="s">
        <v>668</v>
      </c>
      <c r="F161" s="121">
        <v>280000</v>
      </c>
      <c r="G161" s="121">
        <v>714558</v>
      </c>
      <c r="H161" s="121">
        <f t="shared" si="2"/>
        <v>-434558</v>
      </c>
      <c r="I161" s="121">
        <v>470566</v>
      </c>
    </row>
    <row r="162" spans="1:9">
      <c r="A162" s="118" t="s">
        <v>374</v>
      </c>
      <c r="B162" s="118" t="s">
        <v>221</v>
      </c>
      <c r="C162" s="118" t="s">
        <v>221</v>
      </c>
      <c r="D162" s="118" t="s">
        <v>861</v>
      </c>
      <c r="E162" s="246" t="s">
        <v>862</v>
      </c>
      <c r="F162" s="121"/>
      <c r="G162" s="121">
        <v>23331</v>
      </c>
      <c r="H162" s="121">
        <f t="shared" si="2"/>
        <v>-23331</v>
      </c>
      <c r="I162" s="121">
        <v>-109755</v>
      </c>
    </row>
    <row r="163" spans="1:9">
      <c r="A163" s="118" t="s">
        <v>374</v>
      </c>
      <c r="B163" s="118" t="s">
        <v>221</v>
      </c>
      <c r="C163" s="118" t="s">
        <v>221</v>
      </c>
      <c r="D163" s="118" t="s">
        <v>509</v>
      </c>
      <c r="E163" s="120" t="s">
        <v>1171</v>
      </c>
      <c r="F163" s="121">
        <v>3930000</v>
      </c>
      <c r="G163" s="121">
        <v>4612864</v>
      </c>
      <c r="H163" s="121">
        <f t="shared" si="2"/>
        <v>-682864</v>
      </c>
      <c r="I163" s="121">
        <v>8408600</v>
      </c>
    </row>
    <row r="164" spans="1:9">
      <c r="A164" s="118" t="s">
        <v>374</v>
      </c>
      <c r="B164" s="118" t="s">
        <v>221</v>
      </c>
      <c r="C164" s="118" t="s">
        <v>221</v>
      </c>
      <c r="D164" s="118" t="s">
        <v>526</v>
      </c>
      <c r="E164" s="246" t="s">
        <v>669</v>
      </c>
      <c r="F164" s="121">
        <v>20000</v>
      </c>
      <c r="G164" s="121">
        <v>2292</v>
      </c>
      <c r="H164" s="121">
        <f t="shared" si="2"/>
        <v>17708</v>
      </c>
      <c r="I164" s="121">
        <v>8014</v>
      </c>
    </row>
    <row r="165" spans="1:9">
      <c r="A165" s="118" t="s">
        <v>374</v>
      </c>
      <c r="B165" s="118" t="s">
        <v>221</v>
      </c>
      <c r="C165" s="118" t="s">
        <v>202</v>
      </c>
      <c r="D165" s="118" t="s">
        <v>501</v>
      </c>
      <c r="E165" s="246" t="s">
        <v>170</v>
      </c>
      <c r="F165" s="121"/>
      <c r="G165" s="121">
        <v>2543</v>
      </c>
      <c r="H165" s="121">
        <f t="shared" si="2"/>
        <v>-2543</v>
      </c>
      <c r="I165" s="121">
        <v>7755</v>
      </c>
    </row>
    <row r="166" spans="1:9">
      <c r="A166" s="118" t="s">
        <v>374</v>
      </c>
      <c r="B166" s="118" t="s">
        <v>221</v>
      </c>
      <c r="C166" s="118" t="s">
        <v>202</v>
      </c>
      <c r="D166" s="118" t="s">
        <v>527</v>
      </c>
      <c r="E166" s="246" t="s">
        <v>177</v>
      </c>
      <c r="F166" s="155">
        <v>140000</v>
      </c>
      <c r="G166" s="121">
        <v>125518</v>
      </c>
      <c r="H166" s="121">
        <f t="shared" si="2"/>
        <v>14482</v>
      </c>
      <c r="I166" s="121">
        <v>236243</v>
      </c>
    </row>
    <row r="167" spans="1:9">
      <c r="A167" s="118" t="s">
        <v>374</v>
      </c>
      <c r="B167" s="118" t="s">
        <v>221</v>
      </c>
      <c r="C167" s="118" t="s">
        <v>202</v>
      </c>
      <c r="D167" s="118" t="s">
        <v>528</v>
      </c>
      <c r="E167" s="246" t="s">
        <v>178</v>
      </c>
      <c r="F167" s="155">
        <v>1918496</v>
      </c>
      <c r="G167" s="121">
        <v>1942230</v>
      </c>
      <c r="H167" s="121">
        <f t="shared" si="2"/>
        <v>-23734</v>
      </c>
      <c r="I167" s="121">
        <v>1889827</v>
      </c>
    </row>
    <row r="168" spans="1:9">
      <c r="A168" s="118" t="s">
        <v>374</v>
      </c>
      <c r="B168" s="118" t="s">
        <v>221</v>
      </c>
      <c r="C168" s="118" t="s">
        <v>202</v>
      </c>
      <c r="D168" s="118" t="s">
        <v>529</v>
      </c>
      <c r="E168" s="246" t="s">
        <v>670</v>
      </c>
      <c r="F168" s="155">
        <v>1734554</v>
      </c>
      <c r="G168" s="121">
        <v>2847044</v>
      </c>
      <c r="H168" s="121">
        <f t="shared" si="2"/>
        <v>-1112490</v>
      </c>
      <c r="I168" s="121">
        <v>2412845</v>
      </c>
    </row>
    <row r="169" spans="1:9">
      <c r="A169" s="118" t="s">
        <v>374</v>
      </c>
      <c r="B169" s="118" t="s">
        <v>221</v>
      </c>
      <c r="C169" s="118" t="s">
        <v>202</v>
      </c>
      <c r="D169" s="118" t="s">
        <v>530</v>
      </c>
      <c r="E169" s="246" t="s">
        <v>179</v>
      </c>
      <c r="F169" s="121">
        <v>1563257</v>
      </c>
      <c r="G169" s="121">
        <v>2027635</v>
      </c>
      <c r="H169" s="121">
        <f t="shared" si="2"/>
        <v>-464378</v>
      </c>
      <c r="I169" s="121">
        <v>2363090</v>
      </c>
    </row>
    <row r="170" spans="1:9">
      <c r="A170" s="118" t="s">
        <v>374</v>
      </c>
      <c r="B170" s="118" t="s">
        <v>221</v>
      </c>
      <c r="C170" s="118" t="s">
        <v>202</v>
      </c>
      <c r="D170" s="118" t="s">
        <v>531</v>
      </c>
      <c r="E170" s="246" t="s">
        <v>671</v>
      </c>
      <c r="F170" s="121">
        <v>102500</v>
      </c>
      <c r="G170" s="121">
        <v>182973</v>
      </c>
      <c r="H170" s="121">
        <f t="shared" si="2"/>
        <v>-80473</v>
      </c>
      <c r="I170" s="121">
        <v>131904</v>
      </c>
    </row>
    <row r="171" spans="1:9">
      <c r="A171" s="118" t="s">
        <v>374</v>
      </c>
      <c r="B171" s="118" t="s">
        <v>221</v>
      </c>
      <c r="C171" s="118" t="s">
        <v>371</v>
      </c>
      <c r="D171" s="118" t="s">
        <v>532</v>
      </c>
      <c r="E171" s="246" t="s">
        <v>672</v>
      </c>
      <c r="F171" s="121">
        <v>63121601</v>
      </c>
      <c r="G171" s="121">
        <v>64336411</v>
      </c>
      <c r="H171" s="121">
        <f t="shared" si="2"/>
        <v>-1214810</v>
      </c>
      <c r="I171" s="121">
        <v>61921411</v>
      </c>
    </row>
    <row r="172" spans="1:9">
      <c r="A172" s="118" t="s">
        <v>374</v>
      </c>
      <c r="B172" s="118" t="s">
        <v>221</v>
      </c>
      <c r="C172" s="118" t="s">
        <v>371</v>
      </c>
      <c r="D172" s="118" t="s">
        <v>533</v>
      </c>
      <c r="E172" s="246" t="s">
        <v>180</v>
      </c>
      <c r="F172" s="121">
        <v>13811000</v>
      </c>
      <c r="G172" s="121">
        <v>16435515</v>
      </c>
      <c r="H172" s="121">
        <f t="shared" si="2"/>
        <v>-2624515</v>
      </c>
      <c r="I172" s="121">
        <v>14616091</v>
      </c>
    </row>
    <row r="173" spans="1:9">
      <c r="A173" s="118" t="s">
        <v>374</v>
      </c>
      <c r="B173" s="118" t="s">
        <v>221</v>
      </c>
      <c r="C173" s="118" t="s">
        <v>371</v>
      </c>
      <c r="D173" s="118" t="s">
        <v>534</v>
      </c>
      <c r="E173" s="246" t="s">
        <v>181</v>
      </c>
      <c r="F173" s="121">
        <v>797000</v>
      </c>
      <c r="G173" s="121">
        <v>787081</v>
      </c>
      <c r="H173" s="121">
        <f t="shared" si="2"/>
        <v>9919</v>
      </c>
      <c r="I173" s="121">
        <v>834133</v>
      </c>
    </row>
    <row r="174" spans="1:9">
      <c r="A174" s="118" t="s">
        <v>374</v>
      </c>
      <c r="B174" s="118" t="s">
        <v>221</v>
      </c>
      <c r="C174" s="118" t="s">
        <v>371</v>
      </c>
      <c r="D174" s="118" t="s">
        <v>535</v>
      </c>
      <c r="E174" s="246" t="s">
        <v>182</v>
      </c>
      <c r="F174" s="121">
        <v>9282255</v>
      </c>
      <c r="G174" s="121">
        <v>9874265</v>
      </c>
      <c r="H174" s="121">
        <f t="shared" si="2"/>
        <v>-592010</v>
      </c>
      <c r="I174" s="121">
        <v>9880015</v>
      </c>
    </row>
    <row r="175" spans="1:9">
      <c r="A175" s="118" t="s">
        <v>374</v>
      </c>
      <c r="B175" s="118" t="s">
        <v>221</v>
      </c>
      <c r="C175" s="118" t="s">
        <v>371</v>
      </c>
      <c r="D175" s="118" t="s">
        <v>794</v>
      </c>
      <c r="E175" s="120" t="s">
        <v>1178</v>
      </c>
      <c r="F175" s="121">
        <v>1000000</v>
      </c>
      <c r="G175" s="121">
        <v>1534289</v>
      </c>
      <c r="H175" s="121">
        <f t="shared" si="2"/>
        <v>-534289</v>
      </c>
      <c r="I175" s="121">
        <v>1166817</v>
      </c>
    </row>
    <row r="176" spans="1:9">
      <c r="A176" s="118" t="s">
        <v>374</v>
      </c>
      <c r="B176" s="118" t="s">
        <v>221</v>
      </c>
      <c r="C176" s="118" t="s">
        <v>371</v>
      </c>
      <c r="D176" s="118" t="s">
        <v>795</v>
      </c>
      <c r="E176" s="120" t="s">
        <v>1179</v>
      </c>
      <c r="F176" s="121">
        <v>1500000</v>
      </c>
      <c r="G176" s="121">
        <v>1474369</v>
      </c>
      <c r="H176" s="121">
        <f t="shared" si="2"/>
        <v>25631</v>
      </c>
      <c r="I176" s="121">
        <v>1714743</v>
      </c>
    </row>
    <row r="177" spans="1:9">
      <c r="A177" s="118" t="s">
        <v>374</v>
      </c>
      <c r="B177" s="118" t="s">
        <v>221</v>
      </c>
      <c r="C177" s="118" t="s">
        <v>371</v>
      </c>
      <c r="D177" s="118" t="s">
        <v>796</v>
      </c>
      <c r="E177" s="120" t="s">
        <v>1180</v>
      </c>
      <c r="F177" s="121">
        <v>25000</v>
      </c>
      <c r="G177" s="121">
        <v>47632</v>
      </c>
      <c r="H177" s="121">
        <f t="shared" si="2"/>
        <v>-22632</v>
      </c>
      <c r="I177" s="121">
        <v>95599</v>
      </c>
    </row>
    <row r="178" spans="1:9">
      <c r="A178" s="118" t="s">
        <v>374</v>
      </c>
      <c r="B178" s="118" t="s">
        <v>221</v>
      </c>
      <c r="C178" s="118" t="s">
        <v>371</v>
      </c>
      <c r="D178" s="118" t="s">
        <v>797</v>
      </c>
      <c r="E178" s="120" t="s">
        <v>1181</v>
      </c>
      <c r="F178" s="121">
        <v>150000</v>
      </c>
      <c r="G178" s="155">
        <v>85792</v>
      </c>
      <c r="H178" s="121">
        <f t="shared" si="2"/>
        <v>64208</v>
      </c>
      <c r="I178" s="121">
        <v>179952</v>
      </c>
    </row>
    <row r="179" spans="1:9">
      <c r="A179" s="118" t="s">
        <v>374</v>
      </c>
      <c r="B179" s="118" t="s">
        <v>221</v>
      </c>
      <c r="C179" s="118" t="s">
        <v>374</v>
      </c>
      <c r="D179" s="118" t="s">
        <v>536</v>
      </c>
      <c r="E179" s="246" t="s">
        <v>673</v>
      </c>
      <c r="F179" s="121">
        <v>13000</v>
      </c>
      <c r="G179" s="121">
        <v>43820</v>
      </c>
      <c r="H179" s="121">
        <f t="shared" si="2"/>
        <v>-30820</v>
      </c>
      <c r="I179" s="121">
        <v>44182</v>
      </c>
    </row>
    <row r="180" spans="1:9">
      <c r="A180" s="118" t="s">
        <v>374</v>
      </c>
      <c r="B180" s="118" t="s">
        <v>221</v>
      </c>
      <c r="C180" s="118" t="s">
        <v>374</v>
      </c>
      <c r="D180" s="118" t="s">
        <v>537</v>
      </c>
      <c r="E180" s="246" t="s">
        <v>183</v>
      </c>
      <c r="F180" s="121">
        <v>7040</v>
      </c>
      <c r="G180" s="121"/>
      <c r="H180" s="121">
        <f t="shared" si="2"/>
        <v>7040</v>
      </c>
      <c r="I180" s="121"/>
    </row>
    <row r="181" spans="1:9">
      <c r="A181" s="118" t="s">
        <v>374</v>
      </c>
      <c r="B181" s="118" t="s">
        <v>221</v>
      </c>
      <c r="C181" s="118" t="s">
        <v>374</v>
      </c>
      <c r="D181" s="118" t="s">
        <v>538</v>
      </c>
      <c r="E181" s="246" t="s">
        <v>674</v>
      </c>
      <c r="F181" s="121">
        <v>1432680</v>
      </c>
      <c r="G181" s="121">
        <v>1473906</v>
      </c>
      <c r="H181" s="121">
        <f t="shared" si="2"/>
        <v>-41226</v>
      </c>
      <c r="I181" s="121">
        <v>1227160</v>
      </c>
    </row>
    <row r="182" spans="1:9">
      <c r="A182" s="118" t="s">
        <v>374</v>
      </c>
      <c r="B182" s="118" t="s">
        <v>221</v>
      </c>
      <c r="C182" s="118" t="s">
        <v>387</v>
      </c>
      <c r="D182" s="118" t="s">
        <v>520</v>
      </c>
      <c r="E182" s="246" t="s">
        <v>666</v>
      </c>
      <c r="F182" s="121">
        <v>82000</v>
      </c>
      <c r="G182" s="155">
        <v>65676</v>
      </c>
      <c r="H182" s="121">
        <f t="shared" si="2"/>
        <v>16324</v>
      </c>
      <c r="I182" s="121">
        <v>48772</v>
      </c>
    </row>
    <row r="183" spans="1:9">
      <c r="A183" s="118" t="s">
        <v>374</v>
      </c>
      <c r="B183" s="118" t="s">
        <v>221</v>
      </c>
      <c r="C183" s="118" t="s">
        <v>387</v>
      </c>
      <c r="D183" s="118" t="s">
        <v>532</v>
      </c>
      <c r="E183" s="246" t="s">
        <v>672</v>
      </c>
      <c r="F183" s="155">
        <v>135000</v>
      </c>
      <c r="G183" s="121">
        <v>98563</v>
      </c>
      <c r="H183" s="121">
        <f t="shared" si="2"/>
        <v>36437</v>
      </c>
      <c r="I183" s="155">
        <v>206981</v>
      </c>
    </row>
    <row r="184" spans="1:9">
      <c r="A184" s="118" t="s">
        <v>374</v>
      </c>
      <c r="B184" s="118" t="s">
        <v>221</v>
      </c>
      <c r="C184" s="118" t="s">
        <v>539</v>
      </c>
      <c r="D184" s="118" t="s">
        <v>508</v>
      </c>
      <c r="E184" s="120" t="s">
        <v>1182</v>
      </c>
      <c r="F184" s="121">
        <v>1879547</v>
      </c>
      <c r="G184" s="121">
        <v>2071555</v>
      </c>
      <c r="H184" s="121">
        <f t="shared" si="2"/>
        <v>-192008</v>
      </c>
      <c r="I184" s="121">
        <v>1785568</v>
      </c>
    </row>
    <row r="185" spans="1:9">
      <c r="A185" s="118" t="s">
        <v>374</v>
      </c>
      <c r="B185" s="118" t="s">
        <v>221</v>
      </c>
      <c r="C185" s="118" t="s">
        <v>539</v>
      </c>
      <c r="D185" s="118" t="s">
        <v>540</v>
      </c>
      <c r="E185" s="246" t="s">
        <v>184</v>
      </c>
      <c r="F185" s="121">
        <v>1200000</v>
      </c>
      <c r="G185" s="121">
        <v>1076093</v>
      </c>
      <c r="H185" s="121">
        <f t="shared" si="2"/>
        <v>123907</v>
      </c>
      <c r="I185" s="121">
        <v>1202490</v>
      </c>
    </row>
    <row r="186" spans="1:9">
      <c r="A186" s="118" t="s">
        <v>374</v>
      </c>
      <c r="B186" s="118" t="s">
        <v>221</v>
      </c>
      <c r="C186" s="118" t="s">
        <v>539</v>
      </c>
      <c r="D186" s="118" t="s">
        <v>945</v>
      </c>
      <c r="E186" s="246" t="s">
        <v>946</v>
      </c>
      <c r="F186" s="155">
        <v>247136</v>
      </c>
      <c r="G186" s="121">
        <v>413006</v>
      </c>
      <c r="H186" s="121">
        <f t="shared" si="2"/>
        <v>-165870</v>
      </c>
      <c r="I186" s="121">
        <v>359613</v>
      </c>
    </row>
    <row r="187" spans="1:9">
      <c r="A187" s="118" t="s">
        <v>374</v>
      </c>
      <c r="B187" s="118" t="s">
        <v>202</v>
      </c>
      <c r="C187" s="118" t="s">
        <v>203</v>
      </c>
      <c r="D187" s="118" t="s">
        <v>541</v>
      </c>
      <c r="E187" s="246" t="s">
        <v>675</v>
      </c>
      <c r="F187" s="121">
        <v>1105000</v>
      </c>
      <c r="G187" s="121">
        <v>2001148</v>
      </c>
      <c r="H187" s="121">
        <f t="shared" si="2"/>
        <v>-896148</v>
      </c>
      <c r="I187" s="121">
        <v>1599618</v>
      </c>
    </row>
    <row r="188" spans="1:9">
      <c r="A188" s="118" t="s">
        <v>374</v>
      </c>
      <c r="B188" s="118" t="s">
        <v>202</v>
      </c>
      <c r="C188" s="118" t="s">
        <v>203</v>
      </c>
      <c r="D188" s="118" t="s">
        <v>542</v>
      </c>
      <c r="E188" s="120" t="s">
        <v>676</v>
      </c>
      <c r="F188" s="121">
        <v>30000</v>
      </c>
      <c r="G188" s="121">
        <v>44310</v>
      </c>
      <c r="H188" s="121">
        <f t="shared" si="2"/>
        <v>-14310</v>
      </c>
      <c r="I188" s="121">
        <v>74931</v>
      </c>
    </row>
    <row r="189" spans="1:9">
      <c r="A189" s="118" t="s">
        <v>374</v>
      </c>
      <c r="B189" s="118" t="s">
        <v>202</v>
      </c>
      <c r="C189" s="118" t="s">
        <v>203</v>
      </c>
      <c r="D189" s="118" t="s">
        <v>543</v>
      </c>
      <c r="E189" s="246" t="s">
        <v>677</v>
      </c>
      <c r="F189" s="121">
        <v>30000</v>
      </c>
      <c r="G189" s="121"/>
      <c r="H189" s="121">
        <f t="shared" si="2"/>
        <v>30000</v>
      </c>
      <c r="I189" s="121"/>
    </row>
    <row r="190" spans="1:9">
      <c r="A190" s="118" t="s">
        <v>374</v>
      </c>
      <c r="B190" s="118" t="s">
        <v>202</v>
      </c>
      <c r="C190" s="118" t="s">
        <v>203</v>
      </c>
      <c r="D190" s="118" t="s">
        <v>544</v>
      </c>
      <c r="E190" s="246" t="s">
        <v>678</v>
      </c>
      <c r="F190" s="121">
        <v>975000</v>
      </c>
      <c r="G190" s="121">
        <v>1343997</v>
      </c>
      <c r="H190" s="121">
        <f t="shared" si="2"/>
        <v>-368997</v>
      </c>
      <c r="I190" s="121">
        <v>1493380</v>
      </c>
    </row>
    <row r="191" spans="1:9">
      <c r="A191" s="118" t="s">
        <v>374</v>
      </c>
      <c r="B191" s="118" t="s">
        <v>202</v>
      </c>
      <c r="C191" s="118" t="s">
        <v>203</v>
      </c>
      <c r="D191" s="118" t="s">
        <v>545</v>
      </c>
      <c r="E191" s="246" t="s">
        <v>679</v>
      </c>
      <c r="F191" s="155"/>
      <c r="G191" s="121"/>
      <c r="H191" s="121">
        <f t="shared" si="2"/>
        <v>0</v>
      </c>
      <c r="I191" s="155">
        <v>10912</v>
      </c>
    </row>
    <row r="192" spans="1:9">
      <c r="A192" s="118" t="s">
        <v>374</v>
      </c>
      <c r="B192" s="118" t="s">
        <v>202</v>
      </c>
      <c r="C192" s="118" t="s">
        <v>203</v>
      </c>
      <c r="D192" s="118" t="s">
        <v>1002</v>
      </c>
      <c r="E192" s="246" t="s">
        <v>1003</v>
      </c>
      <c r="F192" s="121">
        <v>140000</v>
      </c>
      <c r="G192" s="121">
        <v>217753</v>
      </c>
      <c r="H192" s="121">
        <f t="shared" si="2"/>
        <v>-77753</v>
      </c>
      <c r="I192" s="155">
        <v>93885</v>
      </c>
    </row>
    <row r="193" spans="1:9">
      <c r="A193" s="118" t="s">
        <v>374</v>
      </c>
      <c r="B193" s="118" t="s">
        <v>202</v>
      </c>
      <c r="C193" s="118" t="s">
        <v>203</v>
      </c>
      <c r="D193" s="118" t="s">
        <v>947</v>
      </c>
      <c r="E193" s="246" t="s">
        <v>948</v>
      </c>
      <c r="F193" s="155"/>
      <c r="G193" s="121">
        <v>2000</v>
      </c>
      <c r="H193" s="121">
        <f t="shared" si="2"/>
        <v>-2000</v>
      </c>
      <c r="I193" s="155">
        <v>8000</v>
      </c>
    </row>
    <row r="194" spans="1:9">
      <c r="A194" s="118" t="s">
        <v>374</v>
      </c>
      <c r="B194" s="118" t="s">
        <v>202</v>
      </c>
      <c r="C194" s="118" t="s">
        <v>203</v>
      </c>
      <c r="D194" s="118" t="s">
        <v>949</v>
      </c>
      <c r="E194" s="246" t="s">
        <v>950</v>
      </c>
      <c r="F194" s="155">
        <v>5100</v>
      </c>
      <c r="G194" s="121">
        <v>5800</v>
      </c>
      <c r="H194" s="121">
        <f t="shared" si="2"/>
        <v>-700</v>
      </c>
      <c r="I194" s="155">
        <v>1420</v>
      </c>
    </row>
    <row r="195" spans="1:9">
      <c r="A195" s="118" t="s">
        <v>374</v>
      </c>
      <c r="B195" s="118" t="s">
        <v>202</v>
      </c>
      <c r="C195" s="118" t="s">
        <v>203</v>
      </c>
      <c r="D195" s="118" t="s">
        <v>951</v>
      </c>
      <c r="E195" s="246" t="s">
        <v>952</v>
      </c>
      <c r="F195" s="155">
        <v>1000</v>
      </c>
      <c r="G195" s="121"/>
      <c r="H195" s="121">
        <f t="shared" si="2"/>
        <v>1000</v>
      </c>
      <c r="I195" s="155">
        <v>230</v>
      </c>
    </row>
    <row r="196" spans="1:9">
      <c r="A196" s="118" t="s">
        <v>374</v>
      </c>
      <c r="B196" s="118" t="s">
        <v>202</v>
      </c>
      <c r="C196" s="118" t="s">
        <v>203</v>
      </c>
      <c r="D196" s="118" t="s">
        <v>561</v>
      </c>
      <c r="E196" s="246" t="s">
        <v>694</v>
      </c>
      <c r="F196" s="155">
        <v>206180</v>
      </c>
      <c r="G196" s="121">
        <v>23534</v>
      </c>
      <c r="H196" s="121">
        <f t="shared" si="2"/>
        <v>182646</v>
      </c>
      <c r="I196" s="155">
        <v>5306</v>
      </c>
    </row>
    <row r="197" spans="1:9">
      <c r="A197" s="118" t="s">
        <v>374</v>
      </c>
      <c r="B197" s="118" t="s">
        <v>202</v>
      </c>
      <c r="C197" s="118" t="s">
        <v>210</v>
      </c>
      <c r="D197" s="118" t="s">
        <v>542</v>
      </c>
      <c r="E197" s="246" t="s">
        <v>676</v>
      </c>
      <c r="F197" s="155">
        <v>150000</v>
      </c>
      <c r="G197" s="121">
        <v>17568</v>
      </c>
      <c r="H197" s="121">
        <f t="shared" si="2"/>
        <v>132432</v>
      </c>
      <c r="I197" s="155">
        <v>125455</v>
      </c>
    </row>
    <row r="198" spans="1:9">
      <c r="A198" s="118" t="s">
        <v>374</v>
      </c>
      <c r="B198" s="118" t="s">
        <v>202</v>
      </c>
      <c r="C198" s="118" t="s">
        <v>221</v>
      </c>
      <c r="D198" s="118" t="s">
        <v>546</v>
      </c>
      <c r="E198" s="246" t="s">
        <v>680</v>
      </c>
      <c r="F198" s="155">
        <v>75000</v>
      </c>
      <c r="G198" s="121">
        <v>75625</v>
      </c>
      <c r="H198" s="121">
        <f t="shared" ref="H198:H261" si="3">F198-G198</f>
        <v>-625</v>
      </c>
      <c r="I198" s="155">
        <v>67109</v>
      </c>
    </row>
    <row r="199" spans="1:9">
      <c r="A199" s="118" t="s">
        <v>374</v>
      </c>
      <c r="B199" s="118" t="s">
        <v>202</v>
      </c>
      <c r="C199" s="118" t="s">
        <v>221</v>
      </c>
      <c r="D199" s="118" t="s">
        <v>547</v>
      </c>
      <c r="E199" s="246" t="s">
        <v>681</v>
      </c>
      <c r="F199" s="155">
        <v>50000</v>
      </c>
      <c r="G199" s="121">
        <v>131996</v>
      </c>
      <c r="H199" s="121">
        <f t="shared" si="3"/>
        <v>-81996</v>
      </c>
      <c r="I199" s="155">
        <v>176143</v>
      </c>
    </row>
    <row r="200" spans="1:9">
      <c r="A200" s="118" t="s">
        <v>374</v>
      </c>
      <c r="B200" s="118" t="s">
        <v>202</v>
      </c>
      <c r="C200" s="118" t="s">
        <v>221</v>
      </c>
      <c r="D200" s="118" t="s">
        <v>548</v>
      </c>
      <c r="E200" s="246" t="s">
        <v>682</v>
      </c>
      <c r="F200" s="155">
        <v>185000</v>
      </c>
      <c r="G200" s="121">
        <v>296754</v>
      </c>
      <c r="H200" s="121">
        <f t="shared" si="3"/>
        <v>-111754</v>
      </c>
      <c r="I200" s="155">
        <v>1215662</v>
      </c>
    </row>
    <row r="201" spans="1:9">
      <c r="A201" s="118" t="s">
        <v>374</v>
      </c>
      <c r="B201" s="118" t="s">
        <v>202</v>
      </c>
      <c r="C201" s="118" t="s">
        <v>221</v>
      </c>
      <c r="D201" s="118" t="s">
        <v>549</v>
      </c>
      <c r="E201" s="246" t="s">
        <v>683</v>
      </c>
      <c r="F201" s="121">
        <v>400000</v>
      </c>
      <c r="G201" s="155">
        <v>780187</v>
      </c>
      <c r="H201" s="121">
        <f t="shared" si="3"/>
        <v>-380187</v>
      </c>
      <c r="I201" s="155">
        <v>483876</v>
      </c>
    </row>
    <row r="202" spans="1:9">
      <c r="A202" s="118" t="s">
        <v>374</v>
      </c>
      <c r="B202" s="118" t="s">
        <v>202</v>
      </c>
      <c r="C202" s="118" t="s">
        <v>221</v>
      </c>
      <c r="D202" s="118" t="s">
        <v>863</v>
      </c>
      <c r="E202" s="246" t="s">
        <v>864</v>
      </c>
      <c r="F202" s="121">
        <v>52100</v>
      </c>
      <c r="G202" s="155">
        <v>99498</v>
      </c>
      <c r="H202" s="121">
        <f t="shared" si="3"/>
        <v>-47398</v>
      </c>
      <c r="I202" s="155">
        <v>117692</v>
      </c>
    </row>
    <row r="203" spans="1:9">
      <c r="A203" s="118" t="s">
        <v>374</v>
      </c>
      <c r="B203" s="118" t="s">
        <v>202</v>
      </c>
      <c r="C203" s="118" t="s">
        <v>221</v>
      </c>
      <c r="D203" s="118" t="s">
        <v>865</v>
      </c>
      <c r="E203" s="246" t="s">
        <v>866</v>
      </c>
      <c r="F203" s="121">
        <v>100242</v>
      </c>
      <c r="G203" s="121">
        <v>171110</v>
      </c>
      <c r="H203" s="121">
        <f t="shared" si="3"/>
        <v>-70868</v>
      </c>
      <c r="I203" s="121">
        <v>61741</v>
      </c>
    </row>
    <row r="204" spans="1:9">
      <c r="A204" s="118" t="s">
        <v>374</v>
      </c>
      <c r="B204" s="118" t="s">
        <v>202</v>
      </c>
      <c r="C204" s="118" t="s">
        <v>221</v>
      </c>
      <c r="D204" s="118" t="s">
        <v>867</v>
      </c>
      <c r="E204" s="246" t="s">
        <v>868</v>
      </c>
      <c r="F204" s="121">
        <v>23650</v>
      </c>
      <c r="G204" s="155">
        <v>46907</v>
      </c>
      <c r="H204" s="121">
        <f t="shared" si="3"/>
        <v>-23257</v>
      </c>
      <c r="I204" s="121">
        <v>40577</v>
      </c>
    </row>
    <row r="205" spans="1:9">
      <c r="A205" s="118" t="s">
        <v>374</v>
      </c>
      <c r="B205" s="118" t="s">
        <v>202</v>
      </c>
      <c r="C205" s="118" t="s">
        <v>221</v>
      </c>
      <c r="D205" s="118" t="s">
        <v>869</v>
      </c>
      <c r="E205" s="246" t="s">
        <v>870</v>
      </c>
      <c r="F205" s="121">
        <v>46181</v>
      </c>
      <c r="G205" s="121">
        <v>14245</v>
      </c>
      <c r="H205" s="121">
        <f t="shared" si="3"/>
        <v>31936</v>
      </c>
      <c r="I205" s="121">
        <v>52447</v>
      </c>
    </row>
    <row r="206" spans="1:9">
      <c r="A206" s="118" t="s">
        <v>374</v>
      </c>
      <c r="B206" s="118" t="s">
        <v>202</v>
      </c>
      <c r="C206" s="118" t="s">
        <v>221</v>
      </c>
      <c r="D206" s="118" t="s">
        <v>871</v>
      </c>
      <c r="E206" s="246" t="s">
        <v>872</v>
      </c>
      <c r="F206" s="121">
        <v>378115</v>
      </c>
      <c r="G206" s="121">
        <v>394216</v>
      </c>
      <c r="H206" s="121">
        <f t="shared" si="3"/>
        <v>-16101</v>
      </c>
      <c r="I206" s="121">
        <v>542726</v>
      </c>
    </row>
    <row r="207" spans="1:9">
      <c r="A207" s="118" t="s">
        <v>374</v>
      </c>
      <c r="B207" s="118" t="s">
        <v>202</v>
      </c>
      <c r="C207" s="118" t="s">
        <v>221</v>
      </c>
      <c r="D207" s="118" t="s">
        <v>873</v>
      </c>
      <c r="E207" s="120" t="s">
        <v>1183</v>
      </c>
      <c r="F207" s="121">
        <v>94046</v>
      </c>
      <c r="G207" s="121">
        <v>80701</v>
      </c>
      <c r="H207" s="121">
        <f t="shared" si="3"/>
        <v>13345</v>
      </c>
      <c r="I207" s="121">
        <v>298335</v>
      </c>
    </row>
    <row r="208" spans="1:9">
      <c r="A208" s="118" t="s">
        <v>374</v>
      </c>
      <c r="B208" s="118" t="s">
        <v>202</v>
      </c>
      <c r="C208" s="118" t="s">
        <v>221</v>
      </c>
      <c r="D208" s="118" t="s">
        <v>953</v>
      </c>
      <c r="E208" s="120" t="s">
        <v>954</v>
      </c>
      <c r="F208" s="121">
        <v>45189</v>
      </c>
      <c r="G208" s="121">
        <v>58794</v>
      </c>
      <c r="H208" s="121">
        <f t="shared" si="3"/>
        <v>-13605</v>
      </c>
      <c r="I208" s="155">
        <v>62923</v>
      </c>
    </row>
    <row r="209" spans="1:9">
      <c r="A209" s="118" t="s">
        <v>374</v>
      </c>
      <c r="B209" s="118" t="s">
        <v>202</v>
      </c>
      <c r="C209" s="118" t="s">
        <v>221</v>
      </c>
      <c r="D209" s="118" t="s">
        <v>874</v>
      </c>
      <c r="E209" s="120" t="s">
        <v>1184</v>
      </c>
      <c r="F209" s="121">
        <v>21152</v>
      </c>
      <c r="G209" s="121">
        <v>403615</v>
      </c>
      <c r="H209" s="121">
        <f t="shared" si="3"/>
        <v>-382463</v>
      </c>
      <c r="I209" s="121">
        <v>25409</v>
      </c>
    </row>
    <row r="210" spans="1:9">
      <c r="A210" s="118" t="s">
        <v>374</v>
      </c>
      <c r="B210" s="118" t="s">
        <v>202</v>
      </c>
      <c r="C210" s="118" t="s">
        <v>221</v>
      </c>
      <c r="D210" s="118" t="s">
        <v>875</v>
      </c>
      <c r="E210" s="120" t="s">
        <v>1185</v>
      </c>
      <c r="F210" s="121">
        <v>7850</v>
      </c>
      <c r="G210" s="121">
        <v>38253</v>
      </c>
      <c r="H210" s="121">
        <f t="shared" si="3"/>
        <v>-30403</v>
      </c>
      <c r="I210" s="121">
        <v>56065</v>
      </c>
    </row>
    <row r="211" spans="1:9">
      <c r="A211" s="118" t="s">
        <v>374</v>
      </c>
      <c r="B211" s="118" t="s">
        <v>202</v>
      </c>
      <c r="C211" s="118" t="s">
        <v>221</v>
      </c>
      <c r="D211" s="118" t="s">
        <v>955</v>
      </c>
      <c r="E211" s="120" t="s">
        <v>1186</v>
      </c>
      <c r="F211" s="121">
        <v>13000</v>
      </c>
      <c r="G211" s="121">
        <v>94433</v>
      </c>
      <c r="H211" s="121">
        <f t="shared" si="3"/>
        <v>-81433</v>
      </c>
      <c r="I211" s="121">
        <v>46559</v>
      </c>
    </row>
    <row r="212" spans="1:9">
      <c r="A212" s="118" t="s">
        <v>374</v>
      </c>
      <c r="B212" s="118" t="s">
        <v>202</v>
      </c>
      <c r="C212" s="118" t="s">
        <v>221</v>
      </c>
      <c r="D212" s="118" t="s">
        <v>876</v>
      </c>
      <c r="E212" s="246" t="s">
        <v>877</v>
      </c>
      <c r="F212" s="155">
        <v>15629</v>
      </c>
      <c r="G212" s="121">
        <v>18531</v>
      </c>
      <c r="H212" s="121">
        <f t="shared" si="3"/>
        <v>-2902</v>
      </c>
      <c r="I212" s="155">
        <v>49034</v>
      </c>
    </row>
    <row r="213" spans="1:9">
      <c r="A213" s="118" t="s">
        <v>374</v>
      </c>
      <c r="B213" s="118" t="s">
        <v>202</v>
      </c>
      <c r="C213" s="118" t="s">
        <v>221</v>
      </c>
      <c r="D213" s="118" t="s">
        <v>956</v>
      </c>
      <c r="E213" s="120" t="s">
        <v>1187</v>
      </c>
      <c r="F213" s="155">
        <v>1850</v>
      </c>
      <c r="G213" s="121">
        <v>49810</v>
      </c>
      <c r="H213" s="121">
        <f t="shared" si="3"/>
        <v>-47960</v>
      </c>
      <c r="I213" s="155">
        <v>34427</v>
      </c>
    </row>
    <row r="214" spans="1:9">
      <c r="A214" s="118" t="s">
        <v>374</v>
      </c>
      <c r="B214" s="118" t="s">
        <v>202</v>
      </c>
      <c r="C214" s="118" t="s">
        <v>221</v>
      </c>
      <c r="D214" s="118" t="s">
        <v>957</v>
      </c>
      <c r="E214" s="120" t="s">
        <v>1188</v>
      </c>
      <c r="F214" s="155">
        <v>314813</v>
      </c>
      <c r="G214" s="121">
        <v>90642</v>
      </c>
      <c r="H214" s="121">
        <f t="shared" si="3"/>
        <v>224171</v>
      </c>
      <c r="I214" s="155">
        <v>33026</v>
      </c>
    </row>
    <row r="215" spans="1:9">
      <c r="A215" s="118" t="s">
        <v>374</v>
      </c>
      <c r="B215" s="118" t="s">
        <v>202</v>
      </c>
      <c r="C215" s="118" t="s">
        <v>221</v>
      </c>
      <c r="D215" s="118" t="s">
        <v>878</v>
      </c>
      <c r="E215" s="120" t="s">
        <v>1189</v>
      </c>
      <c r="F215" s="155">
        <v>312417</v>
      </c>
      <c r="G215" s="121">
        <v>105451</v>
      </c>
      <c r="H215" s="121">
        <f t="shared" si="3"/>
        <v>206966</v>
      </c>
      <c r="I215" s="155">
        <v>47313</v>
      </c>
    </row>
    <row r="216" spans="1:9">
      <c r="A216" s="118" t="s">
        <v>374</v>
      </c>
      <c r="B216" s="118" t="s">
        <v>202</v>
      </c>
      <c r="C216" s="118" t="s">
        <v>202</v>
      </c>
      <c r="D216" s="118" t="s">
        <v>548</v>
      </c>
      <c r="E216" s="246" t="s">
        <v>682</v>
      </c>
      <c r="F216" s="155"/>
      <c r="G216" s="121"/>
      <c r="H216" s="121">
        <f t="shared" si="3"/>
        <v>0</v>
      </c>
      <c r="I216" s="155">
        <v>701</v>
      </c>
    </row>
    <row r="217" spans="1:9">
      <c r="A217" s="118" t="s">
        <v>374</v>
      </c>
      <c r="B217" s="118" t="s">
        <v>202</v>
      </c>
      <c r="C217" s="118" t="s">
        <v>202</v>
      </c>
      <c r="D217" s="118" t="s">
        <v>549</v>
      </c>
      <c r="E217" s="246" t="s">
        <v>683</v>
      </c>
      <c r="F217" s="155"/>
      <c r="G217" s="121">
        <v>7000</v>
      </c>
      <c r="H217" s="121">
        <f t="shared" si="3"/>
        <v>-7000</v>
      </c>
      <c r="I217" s="155"/>
    </row>
    <row r="218" spans="1:9">
      <c r="A218" s="118" t="s">
        <v>374</v>
      </c>
      <c r="B218" s="118" t="s">
        <v>202</v>
      </c>
      <c r="C218" s="118" t="s">
        <v>371</v>
      </c>
      <c r="D218" s="118" t="s">
        <v>550</v>
      </c>
      <c r="E218" s="246" t="s">
        <v>684</v>
      </c>
      <c r="F218" s="155">
        <v>67000</v>
      </c>
      <c r="G218" s="121">
        <v>90437</v>
      </c>
      <c r="H218" s="121">
        <f t="shared" si="3"/>
        <v>-23437</v>
      </c>
      <c r="I218" s="155">
        <v>123363</v>
      </c>
    </row>
    <row r="219" spans="1:9">
      <c r="A219" s="118" t="s">
        <v>374</v>
      </c>
      <c r="B219" s="118" t="s">
        <v>202</v>
      </c>
      <c r="C219" s="118" t="s">
        <v>371</v>
      </c>
      <c r="D219" s="118" t="s">
        <v>551</v>
      </c>
      <c r="E219" s="246" t="s">
        <v>685</v>
      </c>
      <c r="F219" s="155">
        <v>5000</v>
      </c>
      <c r="G219" s="121">
        <v>23552</v>
      </c>
      <c r="H219" s="121">
        <f t="shared" si="3"/>
        <v>-18552</v>
      </c>
      <c r="I219" s="155"/>
    </row>
    <row r="220" spans="1:9">
      <c r="A220" s="118" t="s">
        <v>374</v>
      </c>
      <c r="B220" s="118" t="s">
        <v>202</v>
      </c>
      <c r="C220" s="118" t="s">
        <v>371</v>
      </c>
      <c r="D220" s="118" t="s">
        <v>552</v>
      </c>
      <c r="E220" s="246" t="s">
        <v>686</v>
      </c>
      <c r="F220" s="155">
        <v>4130000</v>
      </c>
      <c r="G220" s="121">
        <v>3383803</v>
      </c>
      <c r="H220" s="121">
        <f t="shared" si="3"/>
        <v>746197</v>
      </c>
      <c r="I220" s="155">
        <v>4017088</v>
      </c>
    </row>
    <row r="221" spans="1:9">
      <c r="A221" s="118" t="s">
        <v>374</v>
      </c>
      <c r="B221" s="118" t="s">
        <v>202</v>
      </c>
      <c r="C221" s="118" t="s">
        <v>371</v>
      </c>
      <c r="D221" s="118" t="s">
        <v>553</v>
      </c>
      <c r="E221" s="246" t="s">
        <v>687</v>
      </c>
      <c r="F221" s="155">
        <v>830000</v>
      </c>
      <c r="G221" s="121">
        <v>898006</v>
      </c>
      <c r="H221" s="121">
        <f t="shared" si="3"/>
        <v>-68006</v>
      </c>
      <c r="I221" s="155">
        <v>939422</v>
      </c>
    </row>
    <row r="222" spans="1:9">
      <c r="A222" s="118" t="s">
        <v>374</v>
      </c>
      <c r="B222" s="118" t="s">
        <v>202</v>
      </c>
      <c r="C222" s="118" t="s">
        <v>371</v>
      </c>
      <c r="D222" s="118" t="s">
        <v>554</v>
      </c>
      <c r="E222" s="246" t="s">
        <v>688</v>
      </c>
      <c r="F222" s="155">
        <v>200000</v>
      </c>
      <c r="G222" s="121">
        <v>229172</v>
      </c>
      <c r="H222" s="121">
        <f t="shared" si="3"/>
        <v>-29172</v>
      </c>
      <c r="I222" s="155">
        <v>91670</v>
      </c>
    </row>
    <row r="223" spans="1:9">
      <c r="A223" s="118" t="s">
        <v>374</v>
      </c>
      <c r="B223" s="118" t="s">
        <v>202</v>
      </c>
      <c r="C223" s="118" t="s">
        <v>371</v>
      </c>
      <c r="D223" s="118" t="s">
        <v>555</v>
      </c>
      <c r="E223" s="246" t="s">
        <v>689</v>
      </c>
      <c r="F223" s="155"/>
      <c r="G223" s="121"/>
      <c r="H223" s="121">
        <f t="shared" si="3"/>
        <v>0</v>
      </c>
      <c r="I223" s="155">
        <v>182</v>
      </c>
    </row>
    <row r="224" spans="1:9">
      <c r="A224" s="118" t="s">
        <v>374</v>
      </c>
      <c r="B224" s="118" t="s">
        <v>202</v>
      </c>
      <c r="C224" s="118" t="s">
        <v>371</v>
      </c>
      <c r="D224" s="118" t="s">
        <v>556</v>
      </c>
      <c r="E224" s="246" t="s">
        <v>690</v>
      </c>
      <c r="F224" s="155">
        <v>610000</v>
      </c>
      <c r="G224" s="121">
        <v>814287</v>
      </c>
      <c r="H224" s="121">
        <f t="shared" si="3"/>
        <v>-204287</v>
      </c>
      <c r="I224" s="155">
        <v>867676</v>
      </c>
    </row>
    <row r="225" spans="1:9">
      <c r="A225" s="118" t="s">
        <v>374</v>
      </c>
      <c r="B225" s="118" t="s">
        <v>202</v>
      </c>
      <c r="C225" s="118" t="s">
        <v>371</v>
      </c>
      <c r="D225" s="118" t="s">
        <v>557</v>
      </c>
      <c r="E225" s="246" t="s">
        <v>691</v>
      </c>
      <c r="F225" s="155">
        <v>50000</v>
      </c>
      <c r="G225" s="121">
        <v>34959</v>
      </c>
      <c r="H225" s="121">
        <f t="shared" si="3"/>
        <v>15041</v>
      </c>
      <c r="I225" s="155">
        <v>2419</v>
      </c>
    </row>
    <row r="226" spans="1:9">
      <c r="A226" s="118" t="s">
        <v>374</v>
      </c>
      <c r="B226" s="118" t="s">
        <v>202</v>
      </c>
      <c r="C226" s="118" t="s">
        <v>371</v>
      </c>
      <c r="D226" s="118" t="s">
        <v>558</v>
      </c>
      <c r="E226" s="246" t="s">
        <v>692</v>
      </c>
      <c r="F226" s="121">
        <v>60000</v>
      </c>
      <c r="G226" s="121">
        <v>212712</v>
      </c>
      <c r="H226" s="121">
        <f t="shared" si="3"/>
        <v>-152712</v>
      </c>
      <c r="I226" s="155">
        <v>2017307</v>
      </c>
    </row>
    <row r="227" spans="1:9">
      <c r="A227" s="118" t="s">
        <v>374</v>
      </c>
      <c r="B227" s="118" t="s">
        <v>202</v>
      </c>
      <c r="C227" s="118" t="s">
        <v>371</v>
      </c>
      <c r="D227" s="118" t="s">
        <v>879</v>
      </c>
      <c r="E227" s="246" t="s">
        <v>880</v>
      </c>
      <c r="F227" s="121">
        <v>24000</v>
      </c>
      <c r="G227" s="155">
        <v>76970</v>
      </c>
      <c r="H227" s="121">
        <f t="shared" si="3"/>
        <v>-52970</v>
      </c>
      <c r="I227" s="155">
        <v>36594</v>
      </c>
    </row>
    <row r="228" spans="1:9">
      <c r="A228" s="118" t="s">
        <v>374</v>
      </c>
      <c r="B228" s="118" t="s">
        <v>202</v>
      </c>
      <c r="C228" s="118" t="s">
        <v>371</v>
      </c>
      <c r="D228" s="118" t="s">
        <v>881</v>
      </c>
      <c r="E228" s="246" t="s">
        <v>882</v>
      </c>
      <c r="F228" s="121">
        <v>989156</v>
      </c>
      <c r="G228" s="121">
        <v>401143</v>
      </c>
      <c r="H228" s="121">
        <f t="shared" si="3"/>
        <v>588013</v>
      </c>
      <c r="I228" s="121">
        <v>401116</v>
      </c>
    </row>
    <row r="229" spans="1:9">
      <c r="A229" s="118" t="s">
        <v>374</v>
      </c>
      <c r="B229" s="118" t="s">
        <v>202</v>
      </c>
      <c r="C229" s="118" t="s">
        <v>371</v>
      </c>
      <c r="D229" s="118" t="s">
        <v>883</v>
      </c>
      <c r="E229" s="246" t="s">
        <v>884</v>
      </c>
      <c r="F229" s="121">
        <v>13500</v>
      </c>
      <c r="G229" s="121">
        <v>25593</v>
      </c>
      <c r="H229" s="121">
        <f t="shared" si="3"/>
        <v>-12093</v>
      </c>
      <c r="I229" s="121">
        <v>4005</v>
      </c>
    </row>
    <row r="230" spans="1:9">
      <c r="A230" s="118" t="s">
        <v>374</v>
      </c>
      <c r="B230" s="118" t="s">
        <v>202</v>
      </c>
      <c r="C230" s="118" t="s">
        <v>371</v>
      </c>
      <c r="D230" s="118" t="s">
        <v>885</v>
      </c>
      <c r="E230" s="246" t="s">
        <v>886</v>
      </c>
      <c r="F230" s="121">
        <v>30000</v>
      </c>
      <c r="G230" s="121">
        <v>4966</v>
      </c>
      <c r="H230" s="121">
        <f t="shared" si="3"/>
        <v>25034</v>
      </c>
      <c r="I230" s="121">
        <v>10411</v>
      </c>
    </row>
    <row r="231" spans="1:9">
      <c r="A231" s="118" t="s">
        <v>374</v>
      </c>
      <c r="B231" s="118" t="s">
        <v>202</v>
      </c>
      <c r="C231" s="118" t="s">
        <v>371</v>
      </c>
      <c r="D231" s="118" t="s">
        <v>887</v>
      </c>
      <c r="E231" s="246" t="s">
        <v>888</v>
      </c>
      <c r="F231" s="121">
        <v>256650</v>
      </c>
      <c r="G231" s="121">
        <v>539883</v>
      </c>
      <c r="H231" s="121">
        <f t="shared" si="3"/>
        <v>-283233</v>
      </c>
      <c r="I231" s="121">
        <v>400768</v>
      </c>
    </row>
    <row r="232" spans="1:9">
      <c r="A232" s="118" t="s">
        <v>374</v>
      </c>
      <c r="B232" s="118" t="s">
        <v>202</v>
      </c>
      <c r="C232" s="118" t="s">
        <v>371</v>
      </c>
      <c r="D232" s="118" t="s">
        <v>889</v>
      </c>
      <c r="E232" s="246" t="s">
        <v>890</v>
      </c>
      <c r="F232" s="121">
        <v>665500</v>
      </c>
      <c r="G232" s="155">
        <v>725789</v>
      </c>
      <c r="H232" s="121">
        <f t="shared" si="3"/>
        <v>-60289</v>
      </c>
      <c r="I232" s="155">
        <v>585170</v>
      </c>
    </row>
    <row r="233" spans="1:9">
      <c r="A233" s="118" t="s">
        <v>374</v>
      </c>
      <c r="B233" s="118" t="s">
        <v>202</v>
      </c>
      <c r="C233" s="118" t="s">
        <v>371</v>
      </c>
      <c r="D233" s="118" t="s">
        <v>891</v>
      </c>
      <c r="E233" s="246" t="s">
        <v>192</v>
      </c>
      <c r="F233" s="121">
        <v>2337886</v>
      </c>
      <c r="G233" s="121">
        <v>492877</v>
      </c>
      <c r="H233" s="121">
        <f t="shared" si="3"/>
        <v>1845009</v>
      </c>
      <c r="I233" s="121">
        <v>993018</v>
      </c>
    </row>
    <row r="234" spans="1:9">
      <c r="A234" s="118" t="s">
        <v>374</v>
      </c>
      <c r="B234" s="118" t="s">
        <v>202</v>
      </c>
      <c r="C234" s="118" t="s">
        <v>371</v>
      </c>
      <c r="D234" s="118" t="s">
        <v>892</v>
      </c>
      <c r="E234" s="246" t="s">
        <v>893</v>
      </c>
      <c r="F234" s="121">
        <v>177700</v>
      </c>
      <c r="G234" s="121">
        <v>125724</v>
      </c>
      <c r="H234" s="121">
        <f t="shared" si="3"/>
        <v>51976</v>
      </c>
      <c r="I234" s="121">
        <v>117279</v>
      </c>
    </row>
    <row r="235" spans="1:9">
      <c r="A235" s="118" t="s">
        <v>374</v>
      </c>
      <c r="B235" s="118" t="s">
        <v>202</v>
      </c>
      <c r="C235" s="118" t="s">
        <v>371</v>
      </c>
      <c r="D235" s="118" t="s">
        <v>958</v>
      </c>
      <c r="E235" s="246" t="s">
        <v>959</v>
      </c>
      <c r="F235" s="121"/>
      <c r="G235" s="121">
        <v>4550</v>
      </c>
      <c r="H235" s="121">
        <f t="shared" si="3"/>
        <v>-4550</v>
      </c>
      <c r="I235" s="121">
        <v>1209</v>
      </c>
    </row>
    <row r="236" spans="1:9">
      <c r="A236" s="118" t="s">
        <v>374</v>
      </c>
      <c r="B236" s="118" t="s">
        <v>202</v>
      </c>
      <c r="C236" s="118" t="s">
        <v>371</v>
      </c>
      <c r="D236" s="118" t="s">
        <v>894</v>
      </c>
      <c r="E236" s="246" t="s">
        <v>895</v>
      </c>
      <c r="F236" s="155"/>
      <c r="G236" s="155">
        <v>70268</v>
      </c>
      <c r="H236" s="121">
        <f t="shared" si="3"/>
        <v>-70268</v>
      </c>
      <c r="I236" s="121">
        <v>85390</v>
      </c>
    </row>
    <row r="237" spans="1:9">
      <c r="A237" s="118" t="s">
        <v>374</v>
      </c>
      <c r="B237" s="118" t="s">
        <v>202</v>
      </c>
      <c r="C237" s="118" t="s">
        <v>371</v>
      </c>
      <c r="D237" s="118" t="s">
        <v>896</v>
      </c>
      <c r="E237" s="246" t="s">
        <v>897</v>
      </c>
      <c r="F237" s="121">
        <v>25030</v>
      </c>
      <c r="G237" s="121">
        <v>35990</v>
      </c>
      <c r="H237" s="121">
        <f t="shared" si="3"/>
        <v>-10960</v>
      </c>
      <c r="I237" s="121">
        <v>52608</v>
      </c>
    </row>
    <row r="238" spans="1:9">
      <c r="A238" s="118" t="s">
        <v>374</v>
      </c>
      <c r="B238" s="118" t="s">
        <v>202</v>
      </c>
      <c r="C238" s="118" t="s">
        <v>371</v>
      </c>
      <c r="D238" s="118" t="s">
        <v>898</v>
      </c>
      <c r="E238" s="246" t="s">
        <v>899</v>
      </c>
      <c r="F238" s="121">
        <v>94990</v>
      </c>
      <c r="G238" s="121">
        <v>103536</v>
      </c>
      <c r="H238" s="121">
        <f t="shared" si="3"/>
        <v>-8546</v>
      </c>
      <c r="I238" s="121">
        <v>189096</v>
      </c>
    </row>
    <row r="239" spans="1:9">
      <c r="A239" s="118" t="s">
        <v>374</v>
      </c>
      <c r="B239" s="118" t="s">
        <v>202</v>
      </c>
      <c r="C239" s="118" t="s">
        <v>371</v>
      </c>
      <c r="D239" s="118" t="s">
        <v>900</v>
      </c>
      <c r="E239" s="246" t="s">
        <v>901</v>
      </c>
      <c r="F239" s="121">
        <v>55000</v>
      </c>
      <c r="G239" s="121">
        <v>1681</v>
      </c>
      <c r="H239" s="121">
        <f t="shared" si="3"/>
        <v>53319</v>
      </c>
      <c r="I239" s="121">
        <v>3591</v>
      </c>
    </row>
    <row r="240" spans="1:9">
      <c r="A240" s="118" t="s">
        <v>374</v>
      </c>
      <c r="B240" s="118" t="s">
        <v>202</v>
      </c>
      <c r="C240" s="118" t="s">
        <v>371</v>
      </c>
      <c r="D240" s="118" t="s">
        <v>902</v>
      </c>
      <c r="E240" s="246" t="s">
        <v>903</v>
      </c>
      <c r="F240" s="121">
        <v>557575</v>
      </c>
      <c r="G240" s="121">
        <v>460826</v>
      </c>
      <c r="H240" s="121">
        <f t="shared" si="3"/>
        <v>96749</v>
      </c>
      <c r="I240" s="121">
        <v>625168</v>
      </c>
    </row>
    <row r="241" spans="1:9">
      <c r="A241" s="118" t="s">
        <v>374</v>
      </c>
      <c r="B241" s="118" t="s">
        <v>202</v>
      </c>
      <c r="C241" s="118" t="s">
        <v>371</v>
      </c>
      <c r="D241" s="118" t="s">
        <v>564</v>
      </c>
      <c r="E241" s="246" t="s">
        <v>194</v>
      </c>
      <c r="F241" s="121">
        <v>271863</v>
      </c>
      <c r="G241" s="121">
        <v>1136973</v>
      </c>
      <c r="H241" s="121">
        <f t="shared" si="3"/>
        <v>-865110</v>
      </c>
      <c r="I241" s="121">
        <v>1666591</v>
      </c>
    </row>
    <row r="242" spans="1:9">
      <c r="A242" s="118" t="s">
        <v>374</v>
      </c>
      <c r="B242" s="118" t="s">
        <v>202</v>
      </c>
      <c r="C242" s="118" t="s">
        <v>374</v>
      </c>
      <c r="D242" s="118" t="s">
        <v>556</v>
      </c>
      <c r="E242" s="246" t="s">
        <v>690</v>
      </c>
      <c r="F242" s="121">
        <v>190000</v>
      </c>
      <c r="G242" s="121">
        <v>79401</v>
      </c>
      <c r="H242" s="121">
        <f t="shared" si="3"/>
        <v>110599</v>
      </c>
      <c r="I242" s="121">
        <v>103151</v>
      </c>
    </row>
    <row r="243" spans="1:9">
      <c r="A243" s="118" t="s">
        <v>374</v>
      </c>
      <c r="B243" s="118" t="s">
        <v>202</v>
      </c>
      <c r="C243" s="118" t="s">
        <v>387</v>
      </c>
      <c r="D243" s="118" t="s">
        <v>1004</v>
      </c>
      <c r="E243" s="246" t="s">
        <v>1005</v>
      </c>
      <c r="F243" s="121">
        <v>21000</v>
      </c>
      <c r="G243" s="155">
        <v>42011</v>
      </c>
      <c r="H243" s="121">
        <f t="shared" si="3"/>
        <v>-21011</v>
      </c>
      <c r="I243" s="121">
        <v>45478</v>
      </c>
    </row>
    <row r="244" spans="1:9">
      <c r="A244" s="118" t="s">
        <v>374</v>
      </c>
      <c r="B244" s="118" t="s">
        <v>202</v>
      </c>
      <c r="C244" s="118" t="s">
        <v>387</v>
      </c>
      <c r="D244" s="118" t="s">
        <v>1006</v>
      </c>
      <c r="E244" s="246" t="s">
        <v>1007</v>
      </c>
      <c r="F244" s="121"/>
      <c r="G244" s="121"/>
      <c r="H244" s="121">
        <f t="shared" si="3"/>
        <v>0</v>
      </c>
      <c r="I244" s="121">
        <v>2030</v>
      </c>
    </row>
    <row r="245" spans="1:9">
      <c r="A245" s="118" t="s">
        <v>374</v>
      </c>
      <c r="B245" s="118" t="s">
        <v>202</v>
      </c>
      <c r="C245" s="118" t="s">
        <v>387</v>
      </c>
      <c r="D245" s="118" t="s">
        <v>564</v>
      </c>
      <c r="E245" s="246" t="s">
        <v>194</v>
      </c>
      <c r="F245" s="121"/>
      <c r="G245" s="121">
        <v>571</v>
      </c>
      <c r="H245" s="121">
        <f t="shared" si="3"/>
        <v>-571</v>
      </c>
      <c r="I245" s="121">
        <v>840</v>
      </c>
    </row>
    <row r="246" spans="1:9">
      <c r="A246" s="118" t="s">
        <v>374</v>
      </c>
      <c r="B246" s="118" t="s">
        <v>202</v>
      </c>
      <c r="C246" s="118" t="s">
        <v>461</v>
      </c>
      <c r="D246" s="118" t="s">
        <v>559</v>
      </c>
      <c r="E246" s="246" t="s">
        <v>693</v>
      </c>
      <c r="F246" s="121">
        <v>10005000</v>
      </c>
      <c r="G246" s="121">
        <v>12769161</v>
      </c>
      <c r="H246" s="121">
        <f t="shared" si="3"/>
        <v>-2764161</v>
      </c>
      <c r="I246" s="121">
        <v>9879637</v>
      </c>
    </row>
    <row r="247" spans="1:9">
      <c r="A247" s="118" t="s">
        <v>374</v>
      </c>
      <c r="B247" s="118" t="s">
        <v>202</v>
      </c>
      <c r="C247" s="118" t="s">
        <v>461</v>
      </c>
      <c r="D247" s="118" t="s">
        <v>560</v>
      </c>
      <c r="E247" s="246" t="s">
        <v>193</v>
      </c>
      <c r="F247" s="121"/>
      <c r="G247" s="121"/>
      <c r="H247" s="121">
        <f t="shared" si="3"/>
        <v>0</v>
      </c>
      <c r="I247" s="121">
        <v>9017</v>
      </c>
    </row>
    <row r="248" spans="1:9">
      <c r="A248" s="118" t="s">
        <v>374</v>
      </c>
      <c r="B248" s="118" t="s">
        <v>202</v>
      </c>
      <c r="C248" s="118" t="s">
        <v>461</v>
      </c>
      <c r="D248" s="118" t="s">
        <v>562</v>
      </c>
      <c r="E248" s="246" t="s">
        <v>695</v>
      </c>
      <c r="F248" s="155"/>
      <c r="G248" s="121"/>
      <c r="H248" s="121">
        <f t="shared" si="3"/>
        <v>0</v>
      </c>
      <c r="I248" s="121">
        <v>24915</v>
      </c>
    </row>
    <row r="249" spans="1:9">
      <c r="A249" s="118" t="s">
        <v>374</v>
      </c>
      <c r="B249" s="118" t="s">
        <v>202</v>
      </c>
      <c r="C249" s="118" t="s">
        <v>461</v>
      </c>
      <c r="D249" s="118" t="s">
        <v>563</v>
      </c>
      <c r="E249" s="246" t="s">
        <v>696</v>
      </c>
      <c r="F249" s="121"/>
      <c r="G249" s="121">
        <v>7354</v>
      </c>
      <c r="H249" s="121">
        <f t="shared" si="3"/>
        <v>-7354</v>
      </c>
      <c r="I249" s="121">
        <v>6916</v>
      </c>
    </row>
    <row r="250" spans="1:9">
      <c r="A250" s="118" t="s">
        <v>374</v>
      </c>
      <c r="B250" s="118" t="s">
        <v>202</v>
      </c>
      <c r="C250" s="118" t="s">
        <v>461</v>
      </c>
      <c r="D250" s="118" t="s">
        <v>960</v>
      </c>
      <c r="E250" s="246" t="s">
        <v>961</v>
      </c>
      <c r="F250" s="121"/>
      <c r="G250" s="121"/>
      <c r="H250" s="121">
        <f t="shared" si="3"/>
        <v>0</v>
      </c>
      <c r="I250" s="121">
        <v>146565</v>
      </c>
    </row>
    <row r="251" spans="1:9">
      <c r="A251" s="118" t="s">
        <v>374</v>
      </c>
      <c r="B251" s="118" t="s">
        <v>202</v>
      </c>
      <c r="C251" s="118" t="s">
        <v>461</v>
      </c>
      <c r="D251" s="118" t="s">
        <v>564</v>
      </c>
      <c r="E251" s="246" t="s">
        <v>194</v>
      </c>
      <c r="F251" s="121"/>
      <c r="G251" s="121">
        <v>157</v>
      </c>
      <c r="H251" s="121">
        <f t="shared" si="3"/>
        <v>-157</v>
      </c>
      <c r="I251" s="121">
        <v>34723</v>
      </c>
    </row>
    <row r="252" spans="1:9">
      <c r="A252" s="118" t="s">
        <v>374</v>
      </c>
      <c r="B252" s="118" t="s">
        <v>202</v>
      </c>
      <c r="C252" s="118" t="s">
        <v>461</v>
      </c>
      <c r="D252" s="118" t="s">
        <v>565</v>
      </c>
      <c r="E252" s="246" t="s">
        <v>195</v>
      </c>
      <c r="F252" s="121"/>
      <c r="G252" s="155"/>
      <c r="H252" s="121">
        <f t="shared" si="3"/>
        <v>0</v>
      </c>
      <c r="I252" s="121">
        <v>-695</v>
      </c>
    </row>
    <row r="253" spans="1:9">
      <c r="A253" s="118" t="s">
        <v>374</v>
      </c>
      <c r="B253" s="118" t="s">
        <v>202</v>
      </c>
      <c r="C253" s="118" t="s">
        <v>461</v>
      </c>
      <c r="D253" s="118" t="s">
        <v>566</v>
      </c>
      <c r="E253" s="246" t="s">
        <v>697</v>
      </c>
      <c r="F253" s="121"/>
      <c r="G253" s="155"/>
      <c r="H253" s="121">
        <f t="shared" si="3"/>
        <v>0</v>
      </c>
      <c r="I253" s="155">
        <v>2950</v>
      </c>
    </row>
    <row r="254" spans="1:9">
      <c r="A254" s="118" t="s">
        <v>374</v>
      </c>
      <c r="B254" s="118" t="s">
        <v>202</v>
      </c>
      <c r="C254" s="118" t="s">
        <v>461</v>
      </c>
      <c r="D254" s="118" t="s">
        <v>567</v>
      </c>
      <c r="E254" s="246" t="s">
        <v>698</v>
      </c>
      <c r="F254" s="121"/>
      <c r="G254" s="121"/>
      <c r="H254" s="121">
        <f t="shared" si="3"/>
        <v>0</v>
      </c>
      <c r="I254" s="121">
        <v>1200</v>
      </c>
    </row>
    <row r="255" spans="1:9">
      <c r="A255" s="118" t="s">
        <v>374</v>
      </c>
      <c r="B255" s="118" t="s">
        <v>202</v>
      </c>
      <c r="C255" s="118" t="s">
        <v>461</v>
      </c>
      <c r="D255" s="118" t="s">
        <v>568</v>
      </c>
      <c r="E255" s="246" t="s">
        <v>699</v>
      </c>
      <c r="F255" s="121"/>
      <c r="G255" s="121"/>
      <c r="H255" s="121">
        <f t="shared" si="3"/>
        <v>0</v>
      </c>
      <c r="I255" s="121">
        <v>454</v>
      </c>
    </row>
    <row r="256" spans="1:9">
      <c r="A256" s="118" t="s">
        <v>374</v>
      </c>
      <c r="B256" s="118" t="s">
        <v>371</v>
      </c>
      <c r="C256" s="118" t="s">
        <v>203</v>
      </c>
      <c r="D256" s="118" t="s">
        <v>569</v>
      </c>
      <c r="E256" s="246" t="s">
        <v>700</v>
      </c>
      <c r="F256" s="155">
        <v>5356000</v>
      </c>
      <c r="G256" s="121">
        <v>7385202</v>
      </c>
      <c r="H256" s="121">
        <f t="shared" si="3"/>
        <v>-2029202</v>
      </c>
      <c r="I256" s="121">
        <v>7119083</v>
      </c>
    </row>
    <row r="257" spans="1:9">
      <c r="A257" s="118" t="s">
        <v>374</v>
      </c>
      <c r="B257" s="118" t="s">
        <v>371</v>
      </c>
      <c r="C257" s="118" t="s">
        <v>203</v>
      </c>
      <c r="D257" s="118" t="s">
        <v>570</v>
      </c>
      <c r="E257" s="246" t="s">
        <v>701</v>
      </c>
      <c r="F257" s="121">
        <v>5001732</v>
      </c>
      <c r="G257" s="155">
        <v>3386343</v>
      </c>
      <c r="H257" s="121">
        <f t="shared" si="3"/>
        <v>1615389</v>
      </c>
      <c r="I257" s="121">
        <v>4330138</v>
      </c>
    </row>
    <row r="258" spans="1:9">
      <c r="A258" s="118" t="s">
        <v>374</v>
      </c>
      <c r="B258" s="118" t="s">
        <v>371</v>
      </c>
      <c r="C258" s="118" t="s">
        <v>203</v>
      </c>
      <c r="D258" s="118" t="s">
        <v>798</v>
      </c>
      <c r="E258" s="246" t="s">
        <v>799</v>
      </c>
      <c r="F258" s="121">
        <v>1390404</v>
      </c>
      <c r="G258" s="121">
        <v>1204021</v>
      </c>
      <c r="H258" s="121">
        <f t="shared" si="3"/>
        <v>186383</v>
      </c>
      <c r="I258" s="121">
        <v>1176335</v>
      </c>
    </row>
    <row r="259" spans="1:9">
      <c r="A259" s="118" t="s">
        <v>374</v>
      </c>
      <c r="B259" s="118" t="s">
        <v>371</v>
      </c>
      <c r="C259" s="118" t="s">
        <v>203</v>
      </c>
      <c r="D259" s="118" t="s">
        <v>1108</v>
      </c>
      <c r="E259" s="120" t="s">
        <v>1191</v>
      </c>
      <c r="F259" s="121"/>
      <c r="G259" s="121">
        <v>272376</v>
      </c>
      <c r="H259" s="121">
        <f t="shared" si="3"/>
        <v>-272376</v>
      </c>
      <c r="I259" s="121"/>
    </row>
    <row r="260" spans="1:9">
      <c r="A260" s="118" t="s">
        <v>374</v>
      </c>
      <c r="B260" s="118" t="s">
        <v>371</v>
      </c>
      <c r="C260" s="118" t="s">
        <v>203</v>
      </c>
      <c r="D260" s="118" t="s">
        <v>1109</v>
      </c>
      <c r="E260" s="120" t="s">
        <v>1190</v>
      </c>
      <c r="F260" s="121"/>
      <c r="G260" s="121">
        <v>514</v>
      </c>
      <c r="H260" s="121">
        <f t="shared" si="3"/>
        <v>-514</v>
      </c>
      <c r="I260" s="121"/>
    </row>
    <row r="261" spans="1:9">
      <c r="A261" s="118" t="s">
        <v>374</v>
      </c>
      <c r="B261" s="118" t="s">
        <v>371</v>
      </c>
      <c r="C261" s="118" t="s">
        <v>203</v>
      </c>
      <c r="D261" s="118" t="s">
        <v>1110</v>
      </c>
      <c r="E261" s="120" t="s">
        <v>1192</v>
      </c>
      <c r="F261" s="121">
        <v>150000</v>
      </c>
      <c r="G261" s="121"/>
      <c r="H261" s="121">
        <f t="shared" si="3"/>
        <v>150000</v>
      </c>
      <c r="I261" s="121"/>
    </row>
    <row r="262" spans="1:9">
      <c r="A262" s="118" t="s">
        <v>374</v>
      </c>
      <c r="B262" s="118" t="s">
        <v>371</v>
      </c>
      <c r="C262" s="118" t="s">
        <v>203</v>
      </c>
      <c r="D262" s="118" t="s">
        <v>1111</v>
      </c>
      <c r="E262" s="120" t="s">
        <v>1193</v>
      </c>
      <c r="F262" s="121"/>
      <c r="G262" s="121">
        <v>17214</v>
      </c>
      <c r="H262" s="121">
        <f t="shared" ref="H262:H325" si="4">F262-G262</f>
        <v>-17214</v>
      </c>
      <c r="I262" s="121"/>
    </row>
    <row r="263" spans="1:9">
      <c r="A263" s="118" t="s">
        <v>374</v>
      </c>
      <c r="B263" s="118" t="s">
        <v>371</v>
      </c>
      <c r="C263" s="118" t="s">
        <v>203</v>
      </c>
      <c r="D263" s="118" t="s">
        <v>1112</v>
      </c>
      <c r="E263" s="120" t="s">
        <v>1194</v>
      </c>
      <c r="F263" s="121">
        <v>500</v>
      </c>
      <c r="G263" s="121"/>
      <c r="H263" s="121">
        <f t="shared" si="4"/>
        <v>500</v>
      </c>
      <c r="I263" s="121"/>
    </row>
    <row r="264" spans="1:9">
      <c r="A264" s="118" t="s">
        <v>374</v>
      </c>
      <c r="B264" s="118" t="s">
        <v>371</v>
      </c>
      <c r="C264" s="118" t="s">
        <v>203</v>
      </c>
      <c r="D264" s="118" t="s">
        <v>1113</v>
      </c>
      <c r="E264" s="120" t="s">
        <v>1195</v>
      </c>
      <c r="F264" s="121">
        <v>160000</v>
      </c>
      <c r="G264" s="121"/>
      <c r="H264" s="121">
        <f t="shared" si="4"/>
        <v>160000</v>
      </c>
      <c r="I264" s="121"/>
    </row>
    <row r="265" spans="1:9">
      <c r="A265" s="118" t="s">
        <v>374</v>
      </c>
      <c r="B265" s="118" t="s">
        <v>371</v>
      </c>
      <c r="C265" s="118" t="s">
        <v>203</v>
      </c>
      <c r="D265" s="118" t="s">
        <v>1114</v>
      </c>
      <c r="E265" s="246" t="s">
        <v>1115</v>
      </c>
      <c r="F265" s="121"/>
      <c r="G265" s="121">
        <v>269</v>
      </c>
      <c r="H265" s="121">
        <f t="shared" si="4"/>
        <v>-269</v>
      </c>
      <c r="I265" s="121"/>
    </row>
    <row r="266" spans="1:9">
      <c r="A266" s="118" t="s">
        <v>374</v>
      </c>
      <c r="B266" s="118" t="s">
        <v>371</v>
      </c>
      <c r="C266" s="118" t="s">
        <v>203</v>
      </c>
      <c r="D266" s="118" t="s">
        <v>1116</v>
      </c>
      <c r="E266" s="120" t="s">
        <v>1196</v>
      </c>
      <c r="F266" s="121"/>
      <c r="G266" s="121">
        <v>270</v>
      </c>
      <c r="H266" s="121">
        <f t="shared" si="4"/>
        <v>-270</v>
      </c>
      <c r="I266" s="121"/>
    </row>
    <row r="267" spans="1:9">
      <c r="A267" s="118" t="s">
        <v>374</v>
      </c>
      <c r="B267" s="118" t="s">
        <v>371</v>
      </c>
      <c r="C267" s="118" t="s">
        <v>210</v>
      </c>
      <c r="D267" s="118" t="s">
        <v>569</v>
      </c>
      <c r="E267" s="246" t="s">
        <v>700</v>
      </c>
      <c r="F267" s="121">
        <v>70000</v>
      </c>
      <c r="G267" s="121">
        <v>648</v>
      </c>
      <c r="H267" s="121">
        <f t="shared" si="4"/>
        <v>69352</v>
      </c>
      <c r="I267" s="121">
        <v>40994</v>
      </c>
    </row>
    <row r="268" spans="1:9">
      <c r="A268" s="118" t="s">
        <v>374</v>
      </c>
      <c r="B268" s="118" t="s">
        <v>371</v>
      </c>
      <c r="C268" s="118" t="s">
        <v>210</v>
      </c>
      <c r="D268" s="118" t="s">
        <v>570</v>
      </c>
      <c r="E268" s="246" t="s">
        <v>701</v>
      </c>
      <c r="F268" s="121">
        <v>16656</v>
      </c>
      <c r="G268" s="121">
        <v>34267</v>
      </c>
      <c r="H268" s="121">
        <f t="shared" si="4"/>
        <v>-17611</v>
      </c>
      <c r="I268" s="121">
        <v>15795</v>
      </c>
    </row>
    <row r="269" spans="1:9">
      <c r="A269" s="118" t="s">
        <v>374</v>
      </c>
      <c r="B269" s="118" t="s">
        <v>371</v>
      </c>
      <c r="C269" s="118" t="s">
        <v>210</v>
      </c>
      <c r="D269" s="118" t="s">
        <v>1110</v>
      </c>
      <c r="E269" s="120" t="s">
        <v>1192</v>
      </c>
      <c r="F269" s="121"/>
      <c r="G269" s="121">
        <v>960</v>
      </c>
      <c r="H269" s="121">
        <f t="shared" si="4"/>
        <v>-960</v>
      </c>
      <c r="I269" s="121"/>
    </row>
    <row r="270" spans="1:9">
      <c r="A270" s="118" t="s">
        <v>374</v>
      </c>
      <c r="B270" s="118" t="s">
        <v>371</v>
      </c>
      <c r="C270" s="118" t="s">
        <v>210</v>
      </c>
      <c r="D270" s="118" t="s">
        <v>1117</v>
      </c>
      <c r="E270" s="120" t="s">
        <v>1197</v>
      </c>
      <c r="F270" s="121"/>
      <c r="G270" s="121">
        <v>3300</v>
      </c>
      <c r="H270" s="121">
        <f t="shared" si="4"/>
        <v>-3300</v>
      </c>
      <c r="I270" s="121"/>
    </row>
    <row r="271" spans="1:9">
      <c r="A271" s="118" t="s">
        <v>374</v>
      </c>
      <c r="B271" s="118" t="s">
        <v>371</v>
      </c>
      <c r="C271" s="118" t="s">
        <v>221</v>
      </c>
      <c r="D271" s="118" t="s">
        <v>571</v>
      </c>
      <c r="E271" s="246" t="s">
        <v>702</v>
      </c>
      <c r="F271" s="121">
        <v>2162677</v>
      </c>
      <c r="G271" s="121">
        <v>2382422</v>
      </c>
      <c r="H271" s="121">
        <f t="shared" si="4"/>
        <v>-219745</v>
      </c>
      <c r="I271" s="121">
        <v>1902548</v>
      </c>
    </row>
    <row r="272" spans="1:9">
      <c r="A272" s="118" t="s">
        <v>374</v>
      </c>
      <c r="B272" s="118" t="s">
        <v>371</v>
      </c>
      <c r="C272" s="118" t="s">
        <v>221</v>
      </c>
      <c r="D272" s="118" t="s">
        <v>572</v>
      </c>
      <c r="E272" s="246" t="s">
        <v>703</v>
      </c>
      <c r="F272" s="155">
        <v>66500</v>
      </c>
      <c r="G272" s="121">
        <v>56671</v>
      </c>
      <c r="H272" s="121">
        <f t="shared" si="4"/>
        <v>9829</v>
      </c>
      <c r="I272" s="155">
        <v>73521</v>
      </c>
    </row>
    <row r="273" spans="1:9">
      <c r="A273" s="118" t="s">
        <v>374</v>
      </c>
      <c r="B273" s="118" t="s">
        <v>371</v>
      </c>
      <c r="C273" s="118" t="s">
        <v>221</v>
      </c>
      <c r="D273" s="118" t="s">
        <v>573</v>
      </c>
      <c r="E273" s="246" t="s">
        <v>704</v>
      </c>
      <c r="F273" s="155">
        <v>404796</v>
      </c>
      <c r="G273" s="121">
        <v>1862032</v>
      </c>
      <c r="H273" s="121">
        <f t="shared" si="4"/>
        <v>-1457236</v>
      </c>
      <c r="I273" s="155">
        <v>409007</v>
      </c>
    </row>
    <row r="274" spans="1:9">
      <c r="A274" s="118" t="s">
        <v>374</v>
      </c>
      <c r="B274" s="118" t="s">
        <v>371</v>
      </c>
      <c r="C274" s="118" t="s">
        <v>221</v>
      </c>
      <c r="D274" s="118" t="s">
        <v>574</v>
      </c>
      <c r="E274" s="246" t="s">
        <v>705</v>
      </c>
      <c r="F274" s="155">
        <v>35000</v>
      </c>
      <c r="G274" s="121">
        <v>72365</v>
      </c>
      <c r="H274" s="121">
        <f t="shared" si="4"/>
        <v>-37365</v>
      </c>
      <c r="I274" s="155">
        <v>109316</v>
      </c>
    </row>
    <row r="275" spans="1:9">
      <c r="A275" s="118" t="s">
        <v>374</v>
      </c>
      <c r="B275" s="118" t="s">
        <v>371</v>
      </c>
      <c r="C275" s="118" t="s">
        <v>221</v>
      </c>
      <c r="D275" s="118" t="s">
        <v>575</v>
      </c>
      <c r="E275" s="246" t="s">
        <v>0</v>
      </c>
      <c r="F275" s="155">
        <v>4059256</v>
      </c>
      <c r="G275" s="121">
        <v>3476736</v>
      </c>
      <c r="H275" s="121">
        <f t="shared" si="4"/>
        <v>582520</v>
      </c>
      <c r="I275" s="155">
        <v>2805637</v>
      </c>
    </row>
    <row r="276" spans="1:9">
      <c r="A276" s="118" t="s">
        <v>374</v>
      </c>
      <c r="B276" s="118" t="s">
        <v>371</v>
      </c>
      <c r="C276" s="118" t="s">
        <v>221</v>
      </c>
      <c r="D276" s="118" t="s">
        <v>576</v>
      </c>
      <c r="E276" s="246" t="s">
        <v>706</v>
      </c>
      <c r="F276" s="121">
        <v>19950000</v>
      </c>
      <c r="G276" s="121">
        <v>25796451</v>
      </c>
      <c r="H276" s="121">
        <f t="shared" si="4"/>
        <v>-5846451</v>
      </c>
      <c r="I276" s="121">
        <v>20869853</v>
      </c>
    </row>
    <row r="277" spans="1:9">
      <c r="A277" s="118" t="s">
        <v>374</v>
      </c>
      <c r="B277" s="118" t="s">
        <v>371</v>
      </c>
      <c r="C277" s="118" t="s">
        <v>221</v>
      </c>
      <c r="D277" s="118" t="s">
        <v>577</v>
      </c>
      <c r="E277" s="246" t="s">
        <v>707</v>
      </c>
      <c r="F277" s="121">
        <v>20000</v>
      </c>
      <c r="G277" s="155">
        <v>34472</v>
      </c>
      <c r="H277" s="121">
        <f t="shared" si="4"/>
        <v>-14472</v>
      </c>
      <c r="I277" s="155">
        <v>29490</v>
      </c>
    </row>
    <row r="278" spans="1:9">
      <c r="A278" s="118" t="s">
        <v>374</v>
      </c>
      <c r="B278" s="118" t="s">
        <v>371</v>
      </c>
      <c r="C278" s="118" t="s">
        <v>221</v>
      </c>
      <c r="D278" s="118" t="s">
        <v>578</v>
      </c>
      <c r="E278" s="246" t="s">
        <v>708</v>
      </c>
      <c r="F278" s="121">
        <v>3537386</v>
      </c>
      <c r="G278" s="121">
        <v>5788700</v>
      </c>
      <c r="H278" s="121">
        <f t="shared" si="4"/>
        <v>-2251314</v>
      </c>
      <c r="I278" s="121">
        <v>5609484</v>
      </c>
    </row>
    <row r="279" spans="1:9">
      <c r="A279" s="118" t="s">
        <v>374</v>
      </c>
      <c r="B279" s="118" t="s">
        <v>371</v>
      </c>
      <c r="C279" s="118" t="s">
        <v>221</v>
      </c>
      <c r="D279" s="118" t="s">
        <v>579</v>
      </c>
      <c r="E279" s="246" t="s">
        <v>1</v>
      </c>
      <c r="F279" s="121">
        <v>804910</v>
      </c>
      <c r="G279" s="121">
        <v>529219</v>
      </c>
      <c r="H279" s="121">
        <f t="shared" si="4"/>
        <v>275691</v>
      </c>
      <c r="I279" s="121">
        <v>1296177</v>
      </c>
    </row>
    <row r="280" spans="1:9">
      <c r="A280" s="118" t="s">
        <v>374</v>
      </c>
      <c r="B280" s="118" t="s">
        <v>371</v>
      </c>
      <c r="C280" s="118" t="s">
        <v>202</v>
      </c>
      <c r="D280" s="118" t="s">
        <v>580</v>
      </c>
      <c r="E280" s="246" t="s">
        <v>709</v>
      </c>
      <c r="F280" s="155">
        <v>440000</v>
      </c>
      <c r="G280" s="121">
        <v>79255</v>
      </c>
      <c r="H280" s="121">
        <f t="shared" si="4"/>
        <v>360745</v>
      </c>
      <c r="I280" s="121">
        <v>203809</v>
      </c>
    </row>
    <row r="281" spans="1:9">
      <c r="A281" s="118" t="s">
        <v>374</v>
      </c>
      <c r="B281" s="118" t="s">
        <v>371</v>
      </c>
      <c r="C281" s="118" t="s">
        <v>202</v>
      </c>
      <c r="D281" s="118" t="s">
        <v>581</v>
      </c>
      <c r="E281" s="246" t="s">
        <v>710</v>
      </c>
      <c r="F281" s="121"/>
      <c r="G281" s="121">
        <v>202492</v>
      </c>
      <c r="H281" s="121">
        <f t="shared" si="4"/>
        <v>-202492</v>
      </c>
      <c r="I281" s="121">
        <v>209445</v>
      </c>
    </row>
    <row r="282" spans="1:9">
      <c r="A282" s="118" t="s">
        <v>374</v>
      </c>
      <c r="B282" s="118" t="s">
        <v>371</v>
      </c>
      <c r="C282" s="118" t="s">
        <v>202</v>
      </c>
      <c r="D282" s="118" t="s">
        <v>582</v>
      </c>
      <c r="E282" s="246" t="s">
        <v>711</v>
      </c>
      <c r="F282" s="121">
        <v>230500</v>
      </c>
      <c r="G282" s="121">
        <v>159406</v>
      </c>
      <c r="H282" s="121">
        <f t="shared" si="4"/>
        <v>71094</v>
      </c>
      <c r="I282" s="121">
        <v>216209</v>
      </c>
    </row>
    <row r="283" spans="1:9">
      <c r="A283" s="118" t="s">
        <v>374</v>
      </c>
      <c r="B283" s="118" t="s">
        <v>371</v>
      </c>
      <c r="C283" s="118" t="s">
        <v>202</v>
      </c>
      <c r="D283" s="118" t="s">
        <v>583</v>
      </c>
      <c r="E283" s="246" t="s">
        <v>712</v>
      </c>
      <c r="F283" s="121"/>
      <c r="G283" s="121">
        <v>149530</v>
      </c>
      <c r="H283" s="121">
        <f t="shared" si="4"/>
        <v>-149530</v>
      </c>
      <c r="I283" s="121">
        <v>769568</v>
      </c>
    </row>
    <row r="284" spans="1:9">
      <c r="A284" s="118" t="s">
        <v>374</v>
      </c>
      <c r="B284" s="118" t="s">
        <v>371</v>
      </c>
      <c r="C284" s="118" t="s">
        <v>202</v>
      </c>
      <c r="D284" s="118" t="s">
        <v>904</v>
      </c>
      <c r="E284" s="120" t="s">
        <v>1198</v>
      </c>
      <c r="F284" s="121">
        <v>1033314</v>
      </c>
      <c r="G284" s="121">
        <v>799982</v>
      </c>
      <c r="H284" s="121">
        <f t="shared" si="4"/>
        <v>233332</v>
      </c>
      <c r="I284" s="121">
        <v>587282</v>
      </c>
    </row>
    <row r="285" spans="1:9">
      <c r="A285" s="118" t="s">
        <v>374</v>
      </c>
      <c r="B285" s="118" t="s">
        <v>371</v>
      </c>
      <c r="C285" s="118" t="s">
        <v>202</v>
      </c>
      <c r="D285" s="118" t="s">
        <v>962</v>
      </c>
      <c r="E285" s="120" t="s">
        <v>1199</v>
      </c>
      <c r="F285" s="155">
        <v>33789</v>
      </c>
      <c r="G285" s="121">
        <v>48989</v>
      </c>
      <c r="H285" s="121">
        <f t="shared" si="4"/>
        <v>-15200</v>
      </c>
      <c r="I285" s="155">
        <v>20303</v>
      </c>
    </row>
    <row r="286" spans="1:9">
      <c r="A286" s="118" t="s">
        <v>374</v>
      </c>
      <c r="B286" s="118" t="s">
        <v>371</v>
      </c>
      <c r="C286" s="118" t="s">
        <v>202</v>
      </c>
      <c r="D286" s="118" t="s">
        <v>963</v>
      </c>
      <c r="E286" s="120" t="s">
        <v>1200</v>
      </c>
      <c r="F286" s="121">
        <v>294525</v>
      </c>
      <c r="G286" s="121">
        <v>78526</v>
      </c>
      <c r="H286" s="121">
        <f t="shared" si="4"/>
        <v>215999</v>
      </c>
      <c r="I286" s="121">
        <v>44444</v>
      </c>
    </row>
    <row r="287" spans="1:9">
      <c r="A287" s="118" t="s">
        <v>374</v>
      </c>
      <c r="B287" s="118" t="s">
        <v>371</v>
      </c>
      <c r="C287" s="118" t="s">
        <v>202</v>
      </c>
      <c r="D287" s="118" t="s">
        <v>964</v>
      </c>
      <c r="E287" s="246" t="s">
        <v>965</v>
      </c>
      <c r="F287" s="121">
        <v>460830</v>
      </c>
      <c r="G287" s="121">
        <v>434621</v>
      </c>
      <c r="H287" s="121">
        <f t="shared" si="4"/>
        <v>26209</v>
      </c>
      <c r="I287" s="121">
        <v>246902</v>
      </c>
    </row>
    <row r="288" spans="1:9">
      <c r="A288" s="118" t="s">
        <v>374</v>
      </c>
      <c r="B288" s="118" t="s">
        <v>371</v>
      </c>
      <c r="C288" s="118" t="s">
        <v>202</v>
      </c>
      <c r="D288" s="118" t="s">
        <v>966</v>
      </c>
      <c r="E288" s="246" t="s">
        <v>967</v>
      </c>
      <c r="F288" s="121">
        <v>7105</v>
      </c>
      <c r="G288" s="121">
        <v>7780</v>
      </c>
      <c r="H288" s="121">
        <f t="shared" si="4"/>
        <v>-675</v>
      </c>
      <c r="I288" s="121">
        <v>894</v>
      </c>
    </row>
    <row r="289" spans="1:9">
      <c r="A289" s="118" t="s">
        <v>374</v>
      </c>
      <c r="B289" s="118" t="s">
        <v>371</v>
      </c>
      <c r="C289" s="118" t="s">
        <v>202</v>
      </c>
      <c r="D289" s="118" t="s">
        <v>968</v>
      </c>
      <c r="E289" s="246" t="s">
        <v>969</v>
      </c>
      <c r="F289" s="121">
        <v>38985</v>
      </c>
      <c r="G289" s="121">
        <v>46866</v>
      </c>
      <c r="H289" s="121">
        <f t="shared" si="4"/>
        <v>-7881</v>
      </c>
      <c r="I289" s="121">
        <v>40152</v>
      </c>
    </row>
    <row r="290" spans="1:9">
      <c r="A290" s="118" t="s">
        <v>374</v>
      </c>
      <c r="B290" s="118" t="s">
        <v>371</v>
      </c>
      <c r="C290" s="118" t="s">
        <v>202</v>
      </c>
      <c r="D290" s="118" t="s">
        <v>905</v>
      </c>
      <c r="E290" s="246" t="s">
        <v>906</v>
      </c>
      <c r="F290" s="121">
        <v>174164</v>
      </c>
      <c r="G290" s="121">
        <v>195783</v>
      </c>
      <c r="H290" s="121">
        <f t="shared" si="4"/>
        <v>-21619</v>
      </c>
      <c r="I290" s="121">
        <v>156267</v>
      </c>
    </row>
    <row r="291" spans="1:9">
      <c r="A291" s="118" t="s">
        <v>374</v>
      </c>
      <c r="B291" s="118" t="s">
        <v>371</v>
      </c>
      <c r="C291" s="118" t="s">
        <v>202</v>
      </c>
      <c r="D291" s="118" t="s">
        <v>970</v>
      </c>
      <c r="E291" s="246" t="s">
        <v>971</v>
      </c>
      <c r="F291" s="121">
        <v>32150</v>
      </c>
      <c r="G291" s="121">
        <v>7876</v>
      </c>
      <c r="H291" s="121">
        <f t="shared" si="4"/>
        <v>24274</v>
      </c>
      <c r="I291" s="121">
        <v>43989</v>
      </c>
    </row>
    <row r="292" spans="1:9">
      <c r="A292" s="118" t="s">
        <v>374</v>
      </c>
      <c r="B292" s="118" t="s">
        <v>371</v>
      </c>
      <c r="C292" s="118" t="s">
        <v>202</v>
      </c>
      <c r="D292" s="118" t="s">
        <v>972</v>
      </c>
      <c r="E292" s="246" t="s">
        <v>973</v>
      </c>
      <c r="F292" s="121"/>
      <c r="G292" s="121"/>
      <c r="H292" s="121">
        <f t="shared" si="4"/>
        <v>0</v>
      </c>
      <c r="I292" s="121">
        <v>1022</v>
      </c>
    </row>
    <row r="293" spans="1:9">
      <c r="A293" s="118" t="s">
        <v>374</v>
      </c>
      <c r="B293" s="118" t="s">
        <v>371</v>
      </c>
      <c r="C293" s="118" t="s">
        <v>202</v>
      </c>
      <c r="D293" s="118" t="s">
        <v>1008</v>
      </c>
      <c r="E293" s="246" t="s">
        <v>1009</v>
      </c>
      <c r="F293" s="121"/>
      <c r="G293" s="121"/>
      <c r="H293" s="121">
        <f t="shared" si="4"/>
        <v>0</v>
      </c>
      <c r="I293" s="121">
        <v>2980</v>
      </c>
    </row>
    <row r="294" spans="1:9">
      <c r="A294" s="118" t="s">
        <v>374</v>
      </c>
      <c r="B294" s="118" t="s">
        <v>371</v>
      </c>
      <c r="C294" s="118" t="s">
        <v>202</v>
      </c>
      <c r="D294" s="118" t="s">
        <v>974</v>
      </c>
      <c r="E294" s="246" t="s">
        <v>975</v>
      </c>
      <c r="F294" s="121"/>
      <c r="G294" s="155">
        <v>4004</v>
      </c>
      <c r="H294" s="121">
        <f t="shared" si="4"/>
        <v>-4004</v>
      </c>
      <c r="I294" s="121">
        <v>7897</v>
      </c>
    </row>
    <row r="295" spans="1:9">
      <c r="A295" s="118" t="s">
        <v>374</v>
      </c>
      <c r="B295" s="118" t="s">
        <v>371</v>
      </c>
      <c r="C295" s="118" t="s">
        <v>202</v>
      </c>
      <c r="D295" s="118" t="s">
        <v>907</v>
      </c>
      <c r="E295" s="246" t="s">
        <v>908</v>
      </c>
      <c r="F295" s="121"/>
      <c r="G295" s="121"/>
      <c r="H295" s="121">
        <f t="shared" si="4"/>
        <v>0</v>
      </c>
      <c r="I295" s="121">
        <v>4030</v>
      </c>
    </row>
    <row r="296" spans="1:9">
      <c r="A296" s="118" t="s">
        <v>374</v>
      </c>
      <c r="B296" s="118" t="s">
        <v>371</v>
      </c>
      <c r="C296" s="118" t="s">
        <v>202</v>
      </c>
      <c r="D296" s="118" t="s">
        <v>1118</v>
      </c>
      <c r="E296" s="246" t="s">
        <v>1119</v>
      </c>
      <c r="F296" s="155"/>
      <c r="G296" s="121">
        <v>408</v>
      </c>
      <c r="H296" s="121">
        <f t="shared" si="4"/>
        <v>-408</v>
      </c>
      <c r="I296" s="155"/>
    </row>
    <row r="297" spans="1:9">
      <c r="A297" s="118" t="s">
        <v>374</v>
      </c>
      <c r="B297" s="118" t="s">
        <v>371</v>
      </c>
      <c r="C297" s="118" t="s">
        <v>202</v>
      </c>
      <c r="D297" s="118" t="s">
        <v>976</v>
      </c>
      <c r="E297" s="246" t="s">
        <v>977</v>
      </c>
      <c r="F297" s="121">
        <v>241845</v>
      </c>
      <c r="G297" s="121">
        <v>174205</v>
      </c>
      <c r="H297" s="121">
        <f t="shared" si="4"/>
        <v>67640</v>
      </c>
      <c r="I297" s="121">
        <v>72158</v>
      </c>
    </row>
    <row r="298" spans="1:9">
      <c r="A298" s="118" t="s">
        <v>374</v>
      </c>
      <c r="B298" s="118" t="s">
        <v>371</v>
      </c>
      <c r="C298" s="118" t="s">
        <v>371</v>
      </c>
      <c r="D298" s="118" t="s">
        <v>584</v>
      </c>
      <c r="E298" s="246" t="s">
        <v>713</v>
      </c>
      <c r="F298" s="121">
        <v>66000</v>
      </c>
      <c r="G298" s="121">
        <v>75014</v>
      </c>
      <c r="H298" s="121">
        <f t="shared" si="4"/>
        <v>-9014</v>
      </c>
      <c r="I298" s="121">
        <v>27622</v>
      </c>
    </row>
    <row r="299" spans="1:9">
      <c r="A299" s="118" t="s">
        <v>374</v>
      </c>
      <c r="B299" s="118" t="s">
        <v>371</v>
      </c>
      <c r="C299" s="118" t="s">
        <v>371</v>
      </c>
      <c r="D299" s="118" t="s">
        <v>585</v>
      </c>
      <c r="E299" s="246" t="s">
        <v>714</v>
      </c>
      <c r="F299" s="121">
        <v>2786500</v>
      </c>
      <c r="G299" s="121">
        <v>2891809</v>
      </c>
      <c r="H299" s="121">
        <f t="shared" si="4"/>
        <v>-105309</v>
      </c>
      <c r="I299" s="121">
        <v>1848160</v>
      </c>
    </row>
    <row r="300" spans="1:9">
      <c r="A300" s="118" t="s">
        <v>374</v>
      </c>
      <c r="B300" s="118" t="s">
        <v>371</v>
      </c>
      <c r="C300" s="118" t="s">
        <v>371</v>
      </c>
      <c r="D300" s="118" t="s">
        <v>586</v>
      </c>
      <c r="E300" s="246" t="s">
        <v>715</v>
      </c>
      <c r="F300" s="121">
        <v>4000</v>
      </c>
      <c r="G300" s="121">
        <v>1460</v>
      </c>
      <c r="H300" s="121">
        <f t="shared" si="4"/>
        <v>2540</v>
      </c>
      <c r="I300" s="121">
        <v>3507</v>
      </c>
    </row>
    <row r="301" spans="1:9">
      <c r="A301" s="118" t="s">
        <v>374</v>
      </c>
      <c r="B301" s="118" t="s">
        <v>371</v>
      </c>
      <c r="C301" s="118" t="s">
        <v>371</v>
      </c>
      <c r="D301" s="118" t="s">
        <v>800</v>
      </c>
      <c r="E301" s="246" t="s">
        <v>801</v>
      </c>
      <c r="F301" s="155">
        <v>300000</v>
      </c>
      <c r="G301" s="121">
        <v>449847</v>
      </c>
      <c r="H301" s="121">
        <f t="shared" si="4"/>
        <v>-149847</v>
      </c>
      <c r="I301" s="121">
        <v>611530</v>
      </c>
    </row>
    <row r="302" spans="1:9">
      <c r="A302" s="118" t="s">
        <v>374</v>
      </c>
      <c r="B302" s="118" t="s">
        <v>371</v>
      </c>
      <c r="C302" s="118" t="s">
        <v>371</v>
      </c>
      <c r="D302" s="118" t="s">
        <v>577</v>
      </c>
      <c r="E302" s="246" t="s">
        <v>707</v>
      </c>
      <c r="F302" s="155">
        <v>25800</v>
      </c>
      <c r="G302" s="155">
        <v>345</v>
      </c>
      <c r="H302" s="121">
        <f t="shared" si="4"/>
        <v>25455</v>
      </c>
      <c r="I302" s="121">
        <v>890</v>
      </c>
    </row>
    <row r="303" spans="1:9">
      <c r="A303" s="118" t="s">
        <v>374</v>
      </c>
      <c r="B303" s="118" t="s">
        <v>371</v>
      </c>
      <c r="C303" s="118" t="s">
        <v>371</v>
      </c>
      <c r="D303" s="118" t="s">
        <v>587</v>
      </c>
      <c r="E303" s="246" t="s">
        <v>716</v>
      </c>
      <c r="F303" s="121">
        <v>517943</v>
      </c>
      <c r="G303" s="121">
        <v>52759</v>
      </c>
      <c r="H303" s="121">
        <f t="shared" si="4"/>
        <v>465184</v>
      </c>
      <c r="I303" s="155">
        <v>536179</v>
      </c>
    </row>
    <row r="304" spans="1:9">
      <c r="A304" s="118" t="s">
        <v>374</v>
      </c>
      <c r="B304" s="118" t="s">
        <v>371</v>
      </c>
      <c r="C304" s="118" t="s">
        <v>371</v>
      </c>
      <c r="D304" s="118" t="s">
        <v>588</v>
      </c>
      <c r="E304" s="120" t="s">
        <v>1201</v>
      </c>
      <c r="F304" s="121">
        <v>580163</v>
      </c>
      <c r="G304" s="121">
        <v>414736</v>
      </c>
      <c r="H304" s="121">
        <f t="shared" si="4"/>
        <v>165427</v>
      </c>
      <c r="I304" s="121">
        <v>389193</v>
      </c>
    </row>
    <row r="305" spans="1:9">
      <c r="A305" s="118" t="s">
        <v>374</v>
      </c>
      <c r="B305" s="118" t="s">
        <v>371</v>
      </c>
      <c r="C305" s="118" t="s">
        <v>371</v>
      </c>
      <c r="D305" s="118" t="s">
        <v>589</v>
      </c>
      <c r="E305" s="246" t="s">
        <v>717</v>
      </c>
      <c r="F305" s="121">
        <v>2458083</v>
      </c>
      <c r="G305" s="121">
        <v>2714268</v>
      </c>
      <c r="H305" s="121">
        <f t="shared" si="4"/>
        <v>-256185</v>
      </c>
      <c r="I305" s="121">
        <v>2525361</v>
      </c>
    </row>
    <row r="306" spans="1:9">
      <c r="A306" s="118" t="s">
        <v>374</v>
      </c>
      <c r="B306" s="118" t="s">
        <v>371</v>
      </c>
      <c r="C306" s="118" t="s">
        <v>371</v>
      </c>
      <c r="D306" s="118" t="s">
        <v>590</v>
      </c>
      <c r="E306" s="246" t="s">
        <v>718</v>
      </c>
      <c r="F306" s="121">
        <v>372945</v>
      </c>
      <c r="G306" s="121">
        <v>294253</v>
      </c>
      <c r="H306" s="121">
        <f t="shared" si="4"/>
        <v>78692</v>
      </c>
      <c r="I306" s="121">
        <v>497278</v>
      </c>
    </row>
    <row r="307" spans="1:9">
      <c r="A307" s="118" t="s">
        <v>374</v>
      </c>
      <c r="B307" s="118" t="s">
        <v>371</v>
      </c>
      <c r="C307" s="118" t="s">
        <v>371</v>
      </c>
      <c r="D307" s="118" t="s">
        <v>593</v>
      </c>
      <c r="E307" s="246" t="s">
        <v>186</v>
      </c>
      <c r="F307" s="121">
        <v>121900</v>
      </c>
      <c r="G307" s="121">
        <v>41825</v>
      </c>
      <c r="H307" s="121">
        <f t="shared" si="4"/>
        <v>80075</v>
      </c>
      <c r="I307" s="121">
        <v>41466</v>
      </c>
    </row>
    <row r="308" spans="1:9">
      <c r="A308" s="118" t="s">
        <v>374</v>
      </c>
      <c r="B308" s="118" t="s">
        <v>371</v>
      </c>
      <c r="C308" s="118" t="s">
        <v>371</v>
      </c>
      <c r="D308" s="118" t="s">
        <v>591</v>
      </c>
      <c r="E308" s="246" t="s">
        <v>719</v>
      </c>
      <c r="F308" s="121">
        <v>70247</v>
      </c>
      <c r="G308" s="121">
        <v>394830</v>
      </c>
      <c r="H308" s="121">
        <f t="shared" si="4"/>
        <v>-324583</v>
      </c>
      <c r="I308" s="121">
        <v>636136</v>
      </c>
    </row>
    <row r="309" spans="1:9">
      <c r="A309" s="118" t="s">
        <v>374</v>
      </c>
      <c r="B309" s="118" t="s">
        <v>371</v>
      </c>
      <c r="C309" s="118" t="s">
        <v>371</v>
      </c>
      <c r="D309" s="118" t="s">
        <v>592</v>
      </c>
      <c r="E309" s="246" t="s">
        <v>185</v>
      </c>
      <c r="F309" s="121">
        <v>303376</v>
      </c>
      <c r="G309" s="121">
        <v>169002</v>
      </c>
      <c r="H309" s="121">
        <f t="shared" si="4"/>
        <v>134374</v>
      </c>
      <c r="I309" s="121">
        <v>54430</v>
      </c>
    </row>
    <row r="310" spans="1:9">
      <c r="A310" s="118" t="s">
        <v>374</v>
      </c>
      <c r="B310" s="118" t="s">
        <v>371</v>
      </c>
      <c r="C310" s="118" t="s">
        <v>374</v>
      </c>
      <c r="D310" s="118" t="s">
        <v>593</v>
      </c>
      <c r="E310" s="246" t="s">
        <v>186</v>
      </c>
      <c r="F310" s="121">
        <v>90000</v>
      </c>
      <c r="G310" s="121">
        <v>167248</v>
      </c>
      <c r="H310" s="121">
        <f t="shared" si="4"/>
        <v>-77248</v>
      </c>
      <c r="I310" s="121">
        <v>163836</v>
      </c>
    </row>
    <row r="311" spans="1:9">
      <c r="A311" s="118" t="s">
        <v>374</v>
      </c>
      <c r="B311" s="118" t="s">
        <v>371</v>
      </c>
      <c r="C311" s="118" t="s">
        <v>374</v>
      </c>
      <c r="D311" s="118" t="s">
        <v>594</v>
      </c>
      <c r="E311" s="246" t="s">
        <v>720</v>
      </c>
      <c r="F311" s="121">
        <v>794000</v>
      </c>
      <c r="G311" s="121">
        <v>1225312</v>
      </c>
      <c r="H311" s="121">
        <f t="shared" si="4"/>
        <v>-431312</v>
      </c>
      <c r="I311" s="121">
        <v>1106342</v>
      </c>
    </row>
    <row r="312" spans="1:9">
      <c r="A312" s="118" t="s">
        <v>374</v>
      </c>
      <c r="B312" s="118" t="s">
        <v>371</v>
      </c>
      <c r="C312" s="118" t="s">
        <v>374</v>
      </c>
      <c r="D312" s="118" t="s">
        <v>595</v>
      </c>
      <c r="E312" s="246" t="s">
        <v>721</v>
      </c>
      <c r="F312" s="155">
        <v>253821</v>
      </c>
      <c r="G312" s="155">
        <v>130246</v>
      </c>
      <c r="H312" s="121">
        <f t="shared" si="4"/>
        <v>123575</v>
      </c>
      <c r="I312" s="155">
        <v>185498</v>
      </c>
    </row>
    <row r="313" spans="1:9">
      <c r="A313" s="118" t="s">
        <v>374</v>
      </c>
      <c r="B313" s="118" t="s">
        <v>371</v>
      </c>
      <c r="C313" s="118" t="s">
        <v>374</v>
      </c>
      <c r="D313" s="118" t="s">
        <v>596</v>
      </c>
      <c r="E313" s="246" t="s">
        <v>722</v>
      </c>
      <c r="F313" s="121">
        <v>357800</v>
      </c>
      <c r="G313" s="121">
        <v>329861</v>
      </c>
      <c r="H313" s="121">
        <f t="shared" si="4"/>
        <v>27939</v>
      </c>
      <c r="I313" s="121">
        <v>380796</v>
      </c>
    </row>
    <row r="314" spans="1:9">
      <c r="A314" s="118" t="s">
        <v>374</v>
      </c>
      <c r="B314" s="118" t="s">
        <v>371</v>
      </c>
      <c r="C314" s="118" t="s">
        <v>374</v>
      </c>
      <c r="D314" s="118" t="s">
        <v>597</v>
      </c>
      <c r="E314" s="246" t="s">
        <v>723</v>
      </c>
      <c r="F314" s="155">
        <v>1250000</v>
      </c>
      <c r="G314" s="155">
        <v>1369103</v>
      </c>
      <c r="H314" s="121">
        <f t="shared" si="4"/>
        <v>-119103</v>
      </c>
      <c r="I314" s="155">
        <v>1461121</v>
      </c>
    </row>
    <row r="315" spans="1:9">
      <c r="A315" s="118" t="s">
        <v>374</v>
      </c>
      <c r="B315" s="118" t="s">
        <v>371</v>
      </c>
      <c r="C315" s="118" t="s">
        <v>374</v>
      </c>
      <c r="D315" s="118" t="s">
        <v>598</v>
      </c>
      <c r="E315" s="246" t="s">
        <v>187</v>
      </c>
      <c r="F315" s="121">
        <v>233007</v>
      </c>
      <c r="G315" s="121">
        <v>332279</v>
      </c>
      <c r="H315" s="121">
        <f t="shared" si="4"/>
        <v>-99272</v>
      </c>
      <c r="I315" s="121">
        <v>211542</v>
      </c>
    </row>
    <row r="316" spans="1:9">
      <c r="A316" s="118" t="s">
        <v>374</v>
      </c>
      <c r="B316" s="118" t="s">
        <v>371</v>
      </c>
      <c r="C316" s="118" t="s">
        <v>374</v>
      </c>
      <c r="D316" s="118" t="s">
        <v>599</v>
      </c>
      <c r="E316" s="246" t="s">
        <v>724</v>
      </c>
      <c r="F316" s="121">
        <v>15000</v>
      </c>
      <c r="G316" s="121"/>
      <c r="H316" s="121">
        <f t="shared" si="4"/>
        <v>15000</v>
      </c>
      <c r="I316" s="121"/>
    </row>
    <row r="317" spans="1:9">
      <c r="A317" s="118" t="s">
        <v>374</v>
      </c>
      <c r="B317" s="118" t="s">
        <v>371</v>
      </c>
      <c r="C317" s="118" t="s">
        <v>374</v>
      </c>
      <c r="D317" s="118" t="s">
        <v>591</v>
      </c>
      <c r="E317" s="246" t="s">
        <v>719</v>
      </c>
      <c r="F317" s="121">
        <v>153110</v>
      </c>
      <c r="G317" s="121">
        <v>429171</v>
      </c>
      <c r="H317" s="121">
        <f t="shared" si="4"/>
        <v>-276061</v>
      </c>
      <c r="I317" s="121">
        <v>853964</v>
      </c>
    </row>
    <row r="318" spans="1:9">
      <c r="A318" s="118" t="s">
        <v>374</v>
      </c>
      <c r="B318" s="118" t="s">
        <v>371</v>
      </c>
      <c r="C318" s="118" t="s">
        <v>374</v>
      </c>
      <c r="D318" s="118" t="s">
        <v>592</v>
      </c>
      <c r="E318" s="246" t="s">
        <v>185</v>
      </c>
      <c r="F318" s="121">
        <v>660917</v>
      </c>
      <c r="G318" s="121">
        <v>571375</v>
      </c>
      <c r="H318" s="121">
        <f t="shared" si="4"/>
        <v>89542</v>
      </c>
      <c r="I318" s="121">
        <v>37815</v>
      </c>
    </row>
    <row r="319" spans="1:9">
      <c r="A319" s="118" t="s">
        <v>374</v>
      </c>
      <c r="B319" s="118" t="s">
        <v>371</v>
      </c>
      <c r="C319" s="118" t="s">
        <v>539</v>
      </c>
      <c r="D319" s="118" t="s">
        <v>978</v>
      </c>
      <c r="E319" s="246" t="s">
        <v>979</v>
      </c>
      <c r="F319" s="121"/>
      <c r="G319" s="121"/>
      <c r="H319" s="121">
        <f t="shared" si="4"/>
        <v>0</v>
      </c>
      <c r="I319" s="121">
        <v>-1157</v>
      </c>
    </row>
    <row r="320" spans="1:9">
      <c r="A320" s="118" t="s">
        <v>374</v>
      </c>
      <c r="B320" s="118" t="s">
        <v>374</v>
      </c>
      <c r="C320" s="118" t="s">
        <v>203</v>
      </c>
      <c r="D320" s="118" t="s">
        <v>458</v>
      </c>
      <c r="E320" s="120" t="s">
        <v>1202</v>
      </c>
      <c r="F320" s="121">
        <v>18612313</v>
      </c>
      <c r="G320" s="121">
        <v>18612313</v>
      </c>
      <c r="H320" s="121">
        <f t="shared" si="4"/>
        <v>0</v>
      </c>
      <c r="I320" s="121">
        <v>17840821</v>
      </c>
    </row>
    <row r="321" spans="1:9">
      <c r="A321" s="118" t="s">
        <v>374</v>
      </c>
      <c r="B321" s="118" t="s">
        <v>374</v>
      </c>
      <c r="C321" s="118" t="s">
        <v>203</v>
      </c>
      <c r="D321" s="118" t="s">
        <v>600</v>
      </c>
      <c r="E321" s="120" t="s">
        <v>1203</v>
      </c>
      <c r="F321" s="121">
        <v>647411785</v>
      </c>
      <c r="G321" s="121">
        <v>592649145</v>
      </c>
      <c r="H321" s="121">
        <f t="shared" si="4"/>
        <v>54762640</v>
      </c>
      <c r="I321" s="121">
        <v>650548507</v>
      </c>
    </row>
    <row r="322" spans="1:9">
      <c r="A322" s="118" t="s">
        <v>374</v>
      </c>
      <c r="B322" s="118" t="s">
        <v>374</v>
      </c>
      <c r="C322" s="118" t="s">
        <v>203</v>
      </c>
      <c r="D322" s="118" t="s">
        <v>601</v>
      </c>
      <c r="E322" s="246" t="s">
        <v>725</v>
      </c>
      <c r="F322" s="121"/>
      <c r="G322" s="121">
        <v>101290</v>
      </c>
      <c r="H322" s="121">
        <f t="shared" si="4"/>
        <v>-101290</v>
      </c>
      <c r="I322" s="121">
        <v>98957</v>
      </c>
    </row>
    <row r="323" spans="1:9">
      <c r="A323" s="118" t="s">
        <v>374</v>
      </c>
      <c r="B323" s="118" t="s">
        <v>374</v>
      </c>
      <c r="C323" s="118" t="s">
        <v>539</v>
      </c>
      <c r="D323" s="118" t="s">
        <v>1010</v>
      </c>
      <c r="E323" s="246" t="s">
        <v>1011</v>
      </c>
      <c r="F323" s="121">
        <v>370000</v>
      </c>
      <c r="G323" s="121"/>
      <c r="H323" s="121">
        <f t="shared" si="4"/>
        <v>370000</v>
      </c>
      <c r="I323" s="121"/>
    </row>
    <row r="324" spans="1:9">
      <c r="A324" s="118" t="s">
        <v>374</v>
      </c>
      <c r="B324" s="118" t="s">
        <v>374</v>
      </c>
      <c r="C324" s="118" t="s">
        <v>539</v>
      </c>
      <c r="D324" s="118" t="s">
        <v>602</v>
      </c>
      <c r="E324" s="246" t="s">
        <v>155</v>
      </c>
      <c r="F324" s="121"/>
      <c r="G324" s="121"/>
      <c r="H324" s="121">
        <f t="shared" si="4"/>
        <v>0</v>
      </c>
      <c r="I324" s="121">
        <v>0</v>
      </c>
    </row>
    <row r="325" spans="1:9">
      <c r="A325" s="118" t="s">
        <v>374</v>
      </c>
      <c r="B325" s="118" t="s">
        <v>387</v>
      </c>
      <c r="C325" s="118" t="s">
        <v>221</v>
      </c>
      <c r="D325" s="118" t="s">
        <v>802</v>
      </c>
      <c r="E325" s="120" t="s">
        <v>1204</v>
      </c>
      <c r="F325" s="121">
        <v>17689860</v>
      </c>
      <c r="G325" s="121">
        <v>27001885</v>
      </c>
      <c r="H325" s="121">
        <f t="shared" si="4"/>
        <v>-9312025</v>
      </c>
      <c r="I325" s="121">
        <v>17689860</v>
      </c>
    </row>
    <row r="326" spans="1:9">
      <c r="A326" s="118" t="s">
        <v>374</v>
      </c>
      <c r="B326" s="118" t="s">
        <v>387</v>
      </c>
      <c r="C326" s="118" t="s">
        <v>221</v>
      </c>
      <c r="D326" s="118" t="s">
        <v>603</v>
      </c>
      <c r="E326" s="246" t="s">
        <v>726</v>
      </c>
      <c r="F326" s="121">
        <v>41702</v>
      </c>
      <c r="G326" s="155">
        <v>25612</v>
      </c>
      <c r="H326" s="121">
        <f t="shared" ref="H326:H354" si="5">F326-G326</f>
        <v>16090</v>
      </c>
      <c r="I326" s="121">
        <v>42564</v>
      </c>
    </row>
    <row r="327" spans="1:9">
      <c r="A327" s="118" t="s">
        <v>374</v>
      </c>
      <c r="B327" s="118" t="s">
        <v>387</v>
      </c>
      <c r="C327" s="118" t="s">
        <v>221</v>
      </c>
      <c r="D327" s="118" t="s">
        <v>604</v>
      </c>
      <c r="E327" s="246" t="s">
        <v>727</v>
      </c>
      <c r="F327" s="121">
        <v>76983</v>
      </c>
      <c r="G327" s="121"/>
      <c r="H327" s="121">
        <f t="shared" si="5"/>
        <v>76983</v>
      </c>
      <c r="I327" s="121">
        <v>78579</v>
      </c>
    </row>
    <row r="328" spans="1:9">
      <c r="A328" s="118" t="s">
        <v>374</v>
      </c>
      <c r="B328" s="118" t="s">
        <v>387</v>
      </c>
      <c r="C328" s="118" t="s">
        <v>221</v>
      </c>
      <c r="D328" s="118" t="s">
        <v>605</v>
      </c>
      <c r="E328" s="246" t="s">
        <v>728</v>
      </c>
      <c r="F328" s="121">
        <v>3071236</v>
      </c>
      <c r="G328" s="121">
        <v>2862334</v>
      </c>
      <c r="H328" s="121">
        <f t="shared" si="5"/>
        <v>208902</v>
      </c>
      <c r="I328" s="121">
        <v>2962372</v>
      </c>
    </row>
    <row r="329" spans="1:9">
      <c r="A329" s="118" t="s">
        <v>374</v>
      </c>
      <c r="B329" s="118" t="s">
        <v>387</v>
      </c>
      <c r="C329" s="118" t="s">
        <v>221</v>
      </c>
      <c r="D329" s="118" t="s">
        <v>606</v>
      </c>
      <c r="E329" s="246" t="s">
        <v>729</v>
      </c>
      <c r="F329" s="121">
        <v>971698</v>
      </c>
      <c r="G329" s="121">
        <v>829463</v>
      </c>
      <c r="H329" s="121">
        <f t="shared" si="5"/>
        <v>142235</v>
      </c>
      <c r="I329" s="121">
        <v>936562</v>
      </c>
    </row>
    <row r="330" spans="1:9">
      <c r="A330" s="118" t="s">
        <v>374</v>
      </c>
      <c r="B330" s="118" t="s">
        <v>387</v>
      </c>
      <c r="C330" s="118" t="s">
        <v>221</v>
      </c>
      <c r="D330" s="118" t="s">
        <v>607</v>
      </c>
      <c r="E330" s="246" t="s">
        <v>730</v>
      </c>
      <c r="F330" s="121">
        <v>6481750</v>
      </c>
      <c r="G330" s="121">
        <v>4705599</v>
      </c>
      <c r="H330" s="121">
        <f t="shared" si="5"/>
        <v>1776151</v>
      </c>
      <c r="I330" s="121">
        <v>6252781</v>
      </c>
    </row>
    <row r="331" spans="1:9">
      <c r="A331" s="118" t="s">
        <v>374</v>
      </c>
      <c r="B331" s="118" t="s">
        <v>387</v>
      </c>
      <c r="C331" s="118" t="s">
        <v>221</v>
      </c>
      <c r="D331" s="118" t="s">
        <v>608</v>
      </c>
      <c r="E331" s="246" t="s">
        <v>731</v>
      </c>
      <c r="F331" s="121">
        <v>96589123</v>
      </c>
      <c r="G331" s="121">
        <v>96518185</v>
      </c>
      <c r="H331" s="121">
        <f t="shared" si="5"/>
        <v>70938</v>
      </c>
      <c r="I331" s="121">
        <v>96589123</v>
      </c>
    </row>
    <row r="332" spans="1:9">
      <c r="A332" s="118" t="s">
        <v>374</v>
      </c>
      <c r="B332" s="118" t="s">
        <v>387</v>
      </c>
      <c r="C332" s="118" t="s">
        <v>221</v>
      </c>
      <c r="D332" s="118" t="s">
        <v>980</v>
      </c>
      <c r="E332" s="246" t="s">
        <v>981</v>
      </c>
      <c r="F332" s="121">
        <v>28200000</v>
      </c>
      <c r="G332" s="121">
        <v>82985342</v>
      </c>
      <c r="H332" s="121">
        <f t="shared" si="5"/>
        <v>-54785342</v>
      </c>
      <c r="I332" s="121">
        <v>31953341</v>
      </c>
    </row>
    <row r="333" spans="1:9">
      <c r="A333" s="118" t="s">
        <v>374</v>
      </c>
      <c r="B333" s="118" t="s">
        <v>387</v>
      </c>
      <c r="C333" s="118" t="s">
        <v>221</v>
      </c>
      <c r="D333" s="118" t="s">
        <v>1012</v>
      </c>
      <c r="E333" s="120" t="s">
        <v>1205</v>
      </c>
      <c r="F333" s="155">
        <v>133316148</v>
      </c>
      <c r="G333" s="155"/>
      <c r="H333" s="121">
        <f t="shared" si="5"/>
        <v>133316148</v>
      </c>
      <c r="I333" s="121"/>
    </row>
    <row r="334" spans="1:9">
      <c r="A334" s="118" t="s">
        <v>374</v>
      </c>
      <c r="B334" s="118" t="s">
        <v>387</v>
      </c>
      <c r="C334" s="118" t="s">
        <v>202</v>
      </c>
      <c r="D334" s="118" t="s">
        <v>609</v>
      </c>
      <c r="E334" s="246" t="s">
        <v>732</v>
      </c>
      <c r="F334" s="155">
        <v>41555000</v>
      </c>
      <c r="G334" s="155">
        <v>67186476</v>
      </c>
      <c r="H334" s="121">
        <f t="shared" si="5"/>
        <v>-25631476</v>
      </c>
      <c r="I334" s="121">
        <v>52619583</v>
      </c>
    </row>
    <row r="335" spans="1:9">
      <c r="A335" s="118" t="s">
        <v>374</v>
      </c>
      <c r="B335" s="118" t="s">
        <v>387</v>
      </c>
      <c r="C335" s="118" t="s">
        <v>202</v>
      </c>
      <c r="D335" s="118" t="s">
        <v>610</v>
      </c>
      <c r="E335" s="246" t="s">
        <v>188</v>
      </c>
      <c r="F335" s="155">
        <v>27560000</v>
      </c>
      <c r="G335" s="155">
        <v>37327838</v>
      </c>
      <c r="H335" s="121">
        <f t="shared" si="5"/>
        <v>-9767838</v>
      </c>
      <c r="I335" s="121">
        <v>17935739</v>
      </c>
    </row>
    <row r="336" spans="1:9">
      <c r="A336" s="118" t="s">
        <v>374</v>
      </c>
      <c r="B336" s="118" t="s">
        <v>387</v>
      </c>
      <c r="C336" s="118" t="s">
        <v>202</v>
      </c>
      <c r="D336" s="118" t="s">
        <v>611</v>
      </c>
      <c r="E336" s="246" t="s">
        <v>733</v>
      </c>
      <c r="F336" s="155">
        <v>500000</v>
      </c>
      <c r="G336" s="155">
        <v>61012</v>
      </c>
      <c r="H336" s="121">
        <f t="shared" si="5"/>
        <v>438988</v>
      </c>
      <c r="I336" s="121">
        <v>377299</v>
      </c>
    </row>
    <row r="337" spans="1:9">
      <c r="A337" s="118" t="s">
        <v>374</v>
      </c>
      <c r="B337" s="118" t="s">
        <v>387</v>
      </c>
      <c r="C337" s="118" t="s">
        <v>202</v>
      </c>
      <c r="D337" s="118" t="s">
        <v>612</v>
      </c>
      <c r="E337" s="246" t="s">
        <v>734</v>
      </c>
      <c r="F337" s="155">
        <v>2180100</v>
      </c>
      <c r="G337" s="155">
        <v>2608691</v>
      </c>
      <c r="H337" s="121">
        <f t="shared" si="5"/>
        <v>-428591</v>
      </c>
      <c r="I337" s="121">
        <v>1323000</v>
      </c>
    </row>
    <row r="338" spans="1:9">
      <c r="A338" s="118" t="s">
        <v>374</v>
      </c>
      <c r="B338" s="118" t="s">
        <v>387</v>
      </c>
      <c r="C338" s="118" t="s">
        <v>202</v>
      </c>
      <c r="D338" s="118" t="s">
        <v>613</v>
      </c>
      <c r="E338" s="246" t="s">
        <v>735</v>
      </c>
      <c r="F338" s="155">
        <v>31766400</v>
      </c>
      <c r="G338" s="155">
        <v>39845954</v>
      </c>
      <c r="H338" s="121">
        <f t="shared" si="5"/>
        <v>-8079554</v>
      </c>
      <c r="I338" s="121">
        <v>40697079</v>
      </c>
    </row>
    <row r="339" spans="1:9">
      <c r="A339" s="118" t="s">
        <v>374</v>
      </c>
      <c r="B339" s="118" t="s">
        <v>387</v>
      </c>
      <c r="C339" s="118" t="s">
        <v>371</v>
      </c>
      <c r="D339" s="118" t="s">
        <v>614</v>
      </c>
      <c r="E339" s="120" t="s">
        <v>1206</v>
      </c>
      <c r="F339" s="155">
        <v>11300000</v>
      </c>
      <c r="G339" s="155">
        <v>8300750</v>
      </c>
      <c r="H339" s="121">
        <f t="shared" si="5"/>
        <v>2999250</v>
      </c>
      <c r="I339" s="121">
        <v>10435191</v>
      </c>
    </row>
    <row r="340" spans="1:9">
      <c r="A340" s="118" t="s">
        <v>374</v>
      </c>
      <c r="B340" s="118" t="s">
        <v>387</v>
      </c>
      <c r="C340" s="118" t="s">
        <v>371</v>
      </c>
      <c r="D340" s="118" t="s">
        <v>615</v>
      </c>
      <c r="E340" s="120" t="s">
        <v>1207</v>
      </c>
      <c r="F340" s="155">
        <v>30100000</v>
      </c>
      <c r="G340" s="155">
        <v>24936677</v>
      </c>
      <c r="H340" s="121">
        <f t="shared" si="5"/>
        <v>5163323</v>
      </c>
      <c r="I340" s="121">
        <v>34719255</v>
      </c>
    </row>
    <row r="341" spans="1:9">
      <c r="A341" s="118" t="s">
        <v>374</v>
      </c>
      <c r="B341" s="118" t="s">
        <v>387</v>
      </c>
      <c r="C341" s="118" t="s">
        <v>371</v>
      </c>
      <c r="D341" s="118" t="s">
        <v>616</v>
      </c>
      <c r="E341" s="120" t="s">
        <v>1208</v>
      </c>
      <c r="F341" s="155">
        <v>1890000</v>
      </c>
      <c r="G341" s="155"/>
      <c r="H341" s="121">
        <f t="shared" si="5"/>
        <v>1890000</v>
      </c>
      <c r="I341" s="121">
        <v>2181053</v>
      </c>
    </row>
    <row r="342" spans="1:9">
      <c r="A342" s="118" t="s">
        <v>374</v>
      </c>
      <c r="B342" s="118" t="s">
        <v>387</v>
      </c>
      <c r="C342" s="118" t="s">
        <v>387</v>
      </c>
      <c r="D342" s="118" t="s">
        <v>1120</v>
      </c>
      <c r="E342" s="246" t="s">
        <v>1121</v>
      </c>
      <c r="F342" s="155"/>
      <c r="G342" s="155">
        <v>11702</v>
      </c>
      <c r="H342" s="121">
        <f t="shared" si="5"/>
        <v>-11702</v>
      </c>
      <c r="I342" s="121"/>
    </row>
    <row r="343" spans="1:9">
      <c r="A343" s="118" t="s">
        <v>374</v>
      </c>
      <c r="B343" s="118" t="s">
        <v>387</v>
      </c>
      <c r="C343" s="118" t="s">
        <v>387</v>
      </c>
      <c r="D343" s="118" t="s">
        <v>617</v>
      </c>
      <c r="E343" s="246" t="s">
        <v>189</v>
      </c>
      <c r="F343" s="155">
        <v>368705</v>
      </c>
      <c r="G343" s="155">
        <v>521600</v>
      </c>
      <c r="H343" s="121">
        <f t="shared" si="5"/>
        <v>-152895</v>
      </c>
      <c r="I343" s="121">
        <v>515560</v>
      </c>
    </row>
    <row r="344" spans="1:9">
      <c r="A344" s="118" t="s">
        <v>374</v>
      </c>
      <c r="B344" s="118" t="s">
        <v>387</v>
      </c>
      <c r="C344" s="118" t="s">
        <v>387</v>
      </c>
      <c r="D344" s="118" t="s">
        <v>618</v>
      </c>
      <c r="E344" s="246" t="s">
        <v>190</v>
      </c>
      <c r="F344" s="155">
        <v>1031619</v>
      </c>
      <c r="G344" s="155">
        <v>1425203</v>
      </c>
      <c r="H344" s="121">
        <f t="shared" si="5"/>
        <v>-393584</v>
      </c>
      <c r="I344" s="121">
        <v>2107774</v>
      </c>
    </row>
    <row r="345" spans="1:9">
      <c r="A345" s="118" t="s">
        <v>374</v>
      </c>
      <c r="B345" s="118" t="s">
        <v>387</v>
      </c>
      <c r="C345" s="118" t="s">
        <v>387</v>
      </c>
      <c r="D345" s="118" t="s">
        <v>619</v>
      </c>
      <c r="E345" s="246" t="s">
        <v>736</v>
      </c>
      <c r="F345" s="155">
        <v>45000</v>
      </c>
      <c r="G345" s="155"/>
      <c r="H345" s="121">
        <f t="shared" si="5"/>
        <v>45000</v>
      </c>
      <c r="I345" s="121">
        <v>50000</v>
      </c>
    </row>
    <row r="346" spans="1:9">
      <c r="A346" s="118" t="s">
        <v>374</v>
      </c>
      <c r="B346" s="118" t="s">
        <v>387</v>
      </c>
      <c r="C346" s="118" t="s">
        <v>387</v>
      </c>
      <c r="D346" s="118" t="s">
        <v>620</v>
      </c>
      <c r="E346" s="246" t="s">
        <v>737</v>
      </c>
      <c r="F346" s="155">
        <v>200000</v>
      </c>
      <c r="G346" s="155">
        <v>200000</v>
      </c>
      <c r="H346" s="121">
        <f t="shared" si="5"/>
        <v>0</v>
      </c>
      <c r="I346" s="121">
        <v>187966</v>
      </c>
    </row>
    <row r="347" spans="1:9">
      <c r="A347" s="118" t="s">
        <v>374</v>
      </c>
      <c r="B347" s="118" t="s">
        <v>387</v>
      </c>
      <c r="C347" s="118" t="s">
        <v>387</v>
      </c>
      <c r="D347" s="118" t="s">
        <v>621</v>
      </c>
      <c r="E347" s="246" t="s">
        <v>2</v>
      </c>
      <c r="F347" s="155">
        <v>17702436</v>
      </c>
      <c r="G347" s="155">
        <v>15962639</v>
      </c>
      <c r="H347" s="121">
        <f t="shared" si="5"/>
        <v>1739797</v>
      </c>
      <c r="I347" s="121">
        <v>14993734</v>
      </c>
    </row>
    <row r="348" spans="1:9">
      <c r="A348" s="118" t="s">
        <v>374</v>
      </c>
      <c r="B348" s="118" t="s">
        <v>387</v>
      </c>
      <c r="C348" s="118" t="s">
        <v>387</v>
      </c>
      <c r="D348" s="118" t="s">
        <v>622</v>
      </c>
      <c r="E348" s="120" t="s">
        <v>1209</v>
      </c>
      <c r="F348" s="155">
        <v>115000000</v>
      </c>
      <c r="G348" s="155">
        <v>110965180</v>
      </c>
      <c r="H348" s="121">
        <f t="shared" si="5"/>
        <v>4034820</v>
      </c>
      <c r="I348" s="121">
        <v>110392130</v>
      </c>
    </row>
    <row r="349" spans="1:9">
      <c r="A349" s="118" t="s">
        <v>374</v>
      </c>
      <c r="B349" s="118" t="s">
        <v>387</v>
      </c>
      <c r="C349" s="118" t="s">
        <v>387</v>
      </c>
      <c r="D349" s="118" t="s">
        <v>803</v>
      </c>
      <c r="E349" s="120" t="s">
        <v>1210</v>
      </c>
      <c r="F349" s="155">
        <v>106306937</v>
      </c>
      <c r="G349" s="155">
        <v>106306937</v>
      </c>
      <c r="H349" s="121">
        <f t="shared" si="5"/>
        <v>0</v>
      </c>
      <c r="I349" s="121">
        <v>110438860</v>
      </c>
    </row>
    <row r="350" spans="1:9">
      <c r="A350" s="118" t="s">
        <v>374</v>
      </c>
      <c r="B350" s="118" t="s">
        <v>387</v>
      </c>
      <c r="C350" s="118" t="s">
        <v>387</v>
      </c>
      <c r="D350" s="118" t="s">
        <v>1013</v>
      </c>
      <c r="E350" s="120" t="s">
        <v>1211</v>
      </c>
      <c r="F350" s="155">
        <v>350068</v>
      </c>
      <c r="G350" s="155">
        <v>394654</v>
      </c>
      <c r="H350" s="121">
        <f t="shared" si="5"/>
        <v>-44586</v>
      </c>
      <c r="I350" s="121">
        <v>352600</v>
      </c>
    </row>
    <row r="351" spans="1:9">
      <c r="A351" s="118" t="s">
        <v>374</v>
      </c>
      <c r="B351" s="118" t="s">
        <v>387</v>
      </c>
      <c r="C351" s="118" t="s">
        <v>387</v>
      </c>
      <c r="D351" s="118" t="s">
        <v>1014</v>
      </c>
      <c r="E351" s="120" t="s">
        <v>1212</v>
      </c>
      <c r="F351" s="155">
        <v>626307</v>
      </c>
      <c r="G351" s="155">
        <v>592082</v>
      </c>
      <c r="H351" s="121">
        <f t="shared" si="5"/>
        <v>34225</v>
      </c>
      <c r="I351" s="121">
        <v>400952</v>
      </c>
    </row>
    <row r="352" spans="1:9">
      <c r="A352" s="118" t="s">
        <v>374</v>
      </c>
      <c r="B352" s="118" t="s">
        <v>387</v>
      </c>
      <c r="C352" s="118" t="s">
        <v>387</v>
      </c>
      <c r="D352" s="118" t="s">
        <v>623</v>
      </c>
      <c r="E352" s="246" t="s">
        <v>738</v>
      </c>
      <c r="F352" s="155">
        <v>70000</v>
      </c>
      <c r="G352" s="155">
        <v>75000</v>
      </c>
      <c r="H352" s="121">
        <f t="shared" si="5"/>
        <v>-5000</v>
      </c>
      <c r="I352" s="121">
        <v>30000</v>
      </c>
    </row>
    <row r="353" spans="1:9">
      <c r="A353" s="118" t="s">
        <v>374</v>
      </c>
      <c r="B353" s="118" t="s">
        <v>387</v>
      </c>
      <c r="C353" s="118" t="s">
        <v>461</v>
      </c>
      <c r="D353" s="118" t="s">
        <v>624</v>
      </c>
      <c r="E353" s="246" t="s">
        <v>191</v>
      </c>
      <c r="F353" s="155">
        <v>40000</v>
      </c>
      <c r="G353" s="155">
        <v>75954</v>
      </c>
      <c r="H353" s="121">
        <f t="shared" si="5"/>
        <v>-35954</v>
      </c>
      <c r="I353" s="121">
        <v>56581</v>
      </c>
    </row>
    <row r="354" spans="1:9">
      <c r="A354" s="118" t="s">
        <v>374</v>
      </c>
      <c r="B354" s="118" t="s">
        <v>387</v>
      </c>
      <c r="C354" s="118" t="s">
        <v>539</v>
      </c>
      <c r="D354" s="118" t="s">
        <v>623</v>
      </c>
      <c r="E354" s="246" t="s">
        <v>738</v>
      </c>
      <c r="F354" s="155">
        <v>2369983</v>
      </c>
      <c r="G354" s="155">
        <v>1372985</v>
      </c>
      <c r="H354" s="121">
        <f t="shared" si="5"/>
        <v>996998</v>
      </c>
      <c r="I354" s="121">
        <v>1526575</v>
      </c>
    </row>
    <row r="355" spans="1:9">
      <c r="A355" s="275" t="s">
        <v>34</v>
      </c>
      <c r="B355" s="275"/>
      <c r="C355" s="275"/>
      <c r="D355" s="275"/>
      <c r="E355" s="275"/>
      <c r="F355" s="199">
        <f>SUM(F5:F354)</f>
        <v>3188550000</v>
      </c>
      <c r="G355" s="199">
        <f>SUM(G5:G354)</f>
        <v>3121413053</v>
      </c>
      <c r="H355" s="247">
        <f>SUM(H5:H354)</f>
        <v>67136947</v>
      </c>
      <c r="I355" s="199">
        <f>SUM(I5:I354)</f>
        <v>3115736291</v>
      </c>
    </row>
    <row r="356" spans="1:9">
      <c r="H356" s="121"/>
    </row>
    <row r="357" spans="1:9">
      <c r="F357" s="243"/>
      <c r="G357" s="243"/>
      <c r="H357" s="243"/>
      <c r="I357" s="243"/>
    </row>
  </sheetData>
  <mergeCells count="6">
    <mergeCell ref="A355:E355"/>
    <mergeCell ref="A1:I1"/>
    <mergeCell ref="A3:D3"/>
    <mergeCell ref="E3:E4"/>
    <mergeCell ref="F3:H3"/>
    <mergeCell ref="I3:I4"/>
  </mergeCells>
  <phoneticPr fontId="17" type="noConversion"/>
  <pageMargins left="0.18" right="0.17" top="0.88541666666666663" bottom="0.5" header="0.25" footer="0.5"/>
  <pageSetup orientation="portrait" horizontalDpi="300" verticalDpi="300" r:id="rId1"/>
  <headerFooter>
    <oddHeader xml:space="preserve">&amp;R&amp;"Times New Roman,Regular"Kingdom of Bahrain
Consolidated Final Account
For The Year Ended 31 December 2016
</oddHead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E20"/>
  <sheetViews>
    <sheetView showWhiteSpace="0" view="pageBreakPreview" zoomScaleNormal="100" zoomScaleSheetLayoutView="100" zoomScalePageLayoutView="80" workbookViewId="0">
      <selection activeCell="D23" sqref="D23"/>
    </sheetView>
  </sheetViews>
  <sheetFormatPr defaultRowHeight="12.75"/>
  <cols>
    <col min="1" max="1" width="74.85546875" bestFit="1" customWidth="1"/>
    <col min="2" max="3" width="15.140625" bestFit="1" customWidth="1"/>
    <col min="4" max="4" width="7.5703125" bestFit="1" customWidth="1"/>
    <col min="5" max="5" width="15" bestFit="1" customWidth="1"/>
  </cols>
  <sheetData>
    <row r="1" spans="1:5" ht="21.75" customHeight="1">
      <c r="A1" s="254" t="s">
        <v>747</v>
      </c>
      <c r="B1" s="255"/>
      <c r="C1" s="255"/>
      <c r="D1" s="265"/>
      <c r="E1" s="265"/>
    </row>
    <row r="2" spans="1:5" ht="15" customHeight="1">
      <c r="A2" s="13"/>
      <c r="B2" s="13"/>
      <c r="C2" s="13"/>
      <c r="D2" s="13"/>
      <c r="E2" s="54" t="s">
        <v>59</v>
      </c>
    </row>
    <row r="3" spans="1:5" ht="55.5" customHeight="1">
      <c r="A3" s="85" t="s">
        <v>748</v>
      </c>
      <c r="B3" s="109" t="s">
        <v>749</v>
      </c>
      <c r="C3" s="109" t="s">
        <v>750</v>
      </c>
      <c r="D3" s="109" t="s">
        <v>87</v>
      </c>
      <c r="E3" s="109" t="s">
        <v>989</v>
      </c>
    </row>
    <row r="4" spans="1:5" ht="25.5" customHeight="1">
      <c r="A4" s="202" t="s">
        <v>770</v>
      </c>
      <c r="B4" s="137">
        <v>160287705</v>
      </c>
      <c r="C4" s="137">
        <v>151846064</v>
      </c>
      <c r="D4" s="138">
        <v>94.733444464751685</v>
      </c>
      <c r="E4" s="137">
        <v>158082703</v>
      </c>
    </row>
    <row r="5" spans="1:5" ht="25.5" customHeight="1">
      <c r="A5" s="116" t="s">
        <v>1149</v>
      </c>
      <c r="B5" s="137">
        <v>12795806</v>
      </c>
      <c r="C5" s="137">
        <v>12148484</v>
      </c>
      <c r="D5" s="138">
        <v>94.941139307676281</v>
      </c>
      <c r="E5" s="137">
        <v>14225736</v>
      </c>
    </row>
    <row r="6" spans="1:5" ht="25.5" customHeight="1">
      <c r="A6" s="203" t="s">
        <v>1150</v>
      </c>
      <c r="B6" s="137">
        <v>115000000</v>
      </c>
      <c r="C6" s="137">
        <v>110965180</v>
      </c>
      <c r="D6" s="138">
        <v>96.491460869565216</v>
      </c>
      <c r="E6" s="137">
        <v>110392130</v>
      </c>
    </row>
    <row r="7" spans="1:5" ht="25.5" customHeight="1">
      <c r="A7" s="202" t="s">
        <v>751</v>
      </c>
      <c r="B7" s="137">
        <v>43290000</v>
      </c>
      <c r="C7" s="137">
        <v>33237427</v>
      </c>
      <c r="D7" s="138">
        <v>76.778533148533143</v>
      </c>
      <c r="E7" s="137">
        <v>47335499</v>
      </c>
    </row>
    <row r="8" spans="1:5" ht="25.5" customHeight="1">
      <c r="A8" s="202" t="s">
        <v>838</v>
      </c>
      <c r="B8" s="137">
        <v>17890396</v>
      </c>
      <c r="C8" s="137">
        <v>21106758</v>
      </c>
      <c r="D8" s="138">
        <v>117.97814872292373</v>
      </c>
      <c r="E8" s="137">
        <v>18913639</v>
      </c>
    </row>
    <row r="9" spans="1:5" ht="25.5" customHeight="1">
      <c r="A9" s="202" t="s">
        <v>1081</v>
      </c>
      <c r="B9" s="137">
        <v>1094169</v>
      </c>
      <c r="C9" s="137">
        <v>1094169</v>
      </c>
      <c r="D9" s="138">
        <v>100</v>
      </c>
      <c r="E9" s="137">
        <v>16835</v>
      </c>
    </row>
    <row r="10" spans="1:5" ht="25.5" customHeight="1">
      <c r="A10" s="203" t="s">
        <v>1082</v>
      </c>
      <c r="B10" s="137">
        <v>2706000</v>
      </c>
      <c r="C10" s="222">
        <v>0</v>
      </c>
      <c r="D10" s="139">
        <v>0</v>
      </c>
      <c r="E10" s="139">
        <v>0</v>
      </c>
    </row>
    <row r="11" spans="1:5" ht="25.5" customHeight="1">
      <c r="A11" s="203" t="s">
        <v>1083</v>
      </c>
      <c r="B11" s="137">
        <v>18612313</v>
      </c>
      <c r="C11" s="137">
        <v>18612313</v>
      </c>
      <c r="D11" s="138">
        <v>100</v>
      </c>
      <c r="E11" s="137">
        <v>17840821</v>
      </c>
    </row>
    <row r="12" spans="1:5" ht="25.5" customHeight="1">
      <c r="A12" s="202" t="s">
        <v>809</v>
      </c>
      <c r="B12" s="137">
        <v>24910000</v>
      </c>
      <c r="C12" s="137">
        <v>18000000</v>
      </c>
      <c r="D12" s="138">
        <v>72.260136491368925</v>
      </c>
      <c r="E12" s="137">
        <v>17800000</v>
      </c>
    </row>
    <row r="13" spans="1:5" ht="25.5" customHeight="1">
      <c r="A13" s="116" t="s">
        <v>1151</v>
      </c>
      <c r="B13" s="137">
        <v>106306937</v>
      </c>
      <c r="C13" s="137">
        <v>106306937</v>
      </c>
      <c r="D13" s="138">
        <v>100</v>
      </c>
      <c r="E13" s="137">
        <v>110438860</v>
      </c>
    </row>
    <row r="14" spans="1:5" ht="25.5" customHeight="1">
      <c r="A14" s="202" t="s">
        <v>1148</v>
      </c>
      <c r="B14" s="137">
        <v>57795400</v>
      </c>
      <c r="C14" s="137">
        <v>57795400</v>
      </c>
      <c r="D14" s="138">
        <v>100</v>
      </c>
      <c r="E14" s="137">
        <v>47952400</v>
      </c>
    </row>
    <row r="15" spans="1:5" ht="25.5" customHeight="1">
      <c r="A15" s="202" t="s">
        <v>1055</v>
      </c>
      <c r="B15" s="137">
        <v>7106000</v>
      </c>
      <c r="C15" s="137">
        <v>5350579</v>
      </c>
      <c r="D15" s="138">
        <v>75.296636645088654</v>
      </c>
      <c r="E15" s="137">
        <v>5216165</v>
      </c>
    </row>
    <row r="16" spans="1:5" ht="25.5" customHeight="1">
      <c r="A16" s="202" t="s">
        <v>934</v>
      </c>
      <c r="B16" s="137">
        <v>390000000</v>
      </c>
      <c r="C16" s="137">
        <v>361958391</v>
      </c>
      <c r="D16" s="138">
        <v>92.809843846153854</v>
      </c>
      <c r="E16" s="137">
        <v>269457882</v>
      </c>
    </row>
    <row r="17" spans="1:5" ht="25.5" hidden="1" customHeight="1">
      <c r="A17" s="202"/>
      <c r="B17" s="13"/>
      <c r="C17" s="13"/>
      <c r="D17" s="13"/>
      <c r="E17" s="13"/>
    </row>
    <row r="18" spans="1:5" ht="25.5" customHeight="1">
      <c r="A18" s="202" t="s">
        <v>752</v>
      </c>
      <c r="B18" s="137">
        <v>9982254</v>
      </c>
      <c r="C18" s="137">
        <v>16849824</v>
      </c>
      <c r="D18" s="138">
        <v>168.79778855557072</v>
      </c>
      <c r="E18" s="137">
        <v>21712096</v>
      </c>
    </row>
    <row r="19" spans="1:5" ht="21" customHeight="1">
      <c r="A19" s="165" t="s">
        <v>34</v>
      </c>
      <c r="B19" s="200">
        <f>SUM(B4:B18)</f>
        <v>967776980</v>
      </c>
      <c r="C19" s="200">
        <f>SUM(C4:C18)</f>
        <v>915271526</v>
      </c>
      <c r="D19" s="201">
        <f>C19/B19*100</f>
        <v>94.574632887010807</v>
      </c>
      <c r="E19" s="200">
        <f>SUM(E4:E18)</f>
        <v>839384766</v>
      </c>
    </row>
    <row r="20" spans="1:5">
      <c r="A20" s="13"/>
      <c r="B20" s="13"/>
      <c r="C20" s="13"/>
      <c r="D20" s="13"/>
      <c r="E20" s="13"/>
    </row>
  </sheetData>
  <mergeCells count="1">
    <mergeCell ref="A1:E1"/>
  </mergeCells>
  <hyperlinks>
    <hyperlink ref="A8" r:id="rId1" display="https://www.google.com.bh/url?q=http://www.sio.gov.bh/&amp;sa=U&amp;ei=_c6BU5-aAYWo0QWvpIH4Cg&amp;ved=0CB8QFjAA&amp;usg=AFQjCNG3tZdDOSRAwyjqgAtZAL0Ql2FcrQ" xr:uid="{00000000-0004-0000-0A00-000000000000}"/>
  </hyperlinks>
  <pageMargins left="0.7" right="0.7" top="0.859375" bottom="0.75" header="0.25" footer="0.3"/>
  <pageSetup paperSize="9" orientation="landscape" horizontalDpi="300" verticalDpi="300" r:id="rId2"/>
  <headerFooter>
    <oddHeader xml:space="preserve">&amp;R&amp;"Times New Roman,Regular"Kingdom of Bahrain
Consolidated Final Account
For The Year Ended 31 December 2016
</oddHead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E35"/>
  <sheetViews>
    <sheetView showWhiteSpace="0" view="pageBreakPreview" topLeftCell="A18" zoomScaleNormal="100" zoomScaleSheetLayoutView="100" workbookViewId="0">
      <selection activeCell="B35" sqref="B35"/>
    </sheetView>
  </sheetViews>
  <sheetFormatPr defaultRowHeight="21.75" customHeight="1"/>
  <cols>
    <col min="1" max="1" width="47.28515625" style="13" customWidth="1"/>
    <col min="2" max="3" width="16.7109375" style="42" customWidth="1"/>
    <col min="4" max="4" width="16.7109375" style="69" customWidth="1"/>
    <col min="5" max="5" width="16.7109375" style="42" customWidth="1"/>
    <col min="6" max="16384" width="9.140625" style="13"/>
  </cols>
  <sheetData>
    <row r="1" spans="1:5" s="67" customFormat="1" ht="26.25" customHeight="1">
      <c r="A1" s="254" t="s">
        <v>17</v>
      </c>
      <c r="B1" s="278"/>
      <c r="C1" s="278"/>
      <c r="D1" s="278"/>
      <c r="E1" s="278"/>
    </row>
    <row r="2" spans="1:5" ht="17.25" customHeight="1">
      <c r="A2" s="65"/>
      <c r="B2" s="65"/>
      <c r="C2" s="65"/>
      <c r="D2" s="65"/>
      <c r="E2" s="66" t="s">
        <v>59</v>
      </c>
    </row>
    <row r="3" spans="1:5" s="68" customFormat="1" ht="32.25" customHeight="1">
      <c r="A3" s="85" t="s">
        <v>84</v>
      </c>
      <c r="B3" s="85" t="s">
        <v>33</v>
      </c>
      <c r="C3" s="85" t="s">
        <v>58</v>
      </c>
      <c r="D3" s="86" t="s">
        <v>87</v>
      </c>
      <c r="E3" s="86" t="s">
        <v>989</v>
      </c>
    </row>
    <row r="4" spans="1:5" s="68" customFormat="1" ht="24.75" customHeight="1">
      <c r="A4" s="5" t="s">
        <v>47</v>
      </c>
      <c r="B4" s="141">
        <v>22000000</v>
      </c>
      <c r="C4" s="141">
        <v>21997018</v>
      </c>
      <c r="D4" s="140">
        <v>99.986445454545461</v>
      </c>
      <c r="E4" s="141">
        <v>31276833</v>
      </c>
    </row>
    <row r="5" spans="1:5" s="68" customFormat="1" ht="24.75" customHeight="1">
      <c r="A5" s="5" t="s">
        <v>49</v>
      </c>
      <c r="B5" s="141">
        <v>7055405</v>
      </c>
      <c r="C5" s="141">
        <v>5671647</v>
      </c>
      <c r="D5" s="140">
        <v>80.387263381761926</v>
      </c>
      <c r="E5" s="141">
        <v>987912</v>
      </c>
    </row>
    <row r="6" spans="1:5" s="52" customFormat="1" ht="21.75" customHeight="1">
      <c r="A6" s="5" t="s">
        <v>1027</v>
      </c>
      <c r="B6" s="141">
        <v>60000</v>
      </c>
      <c r="C6" s="141">
        <v>60000</v>
      </c>
      <c r="D6" s="140">
        <v>100</v>
      </c>
      <c r="E6" s="141">
        <v>15000</v>
      </c>
    </row>
    <row r="7" spans="1:5" s="52" customFormat="1" ht="21.75" customHeight="1">
      <c r="A7" s="5" t="s">
        <v>1084</v>
      </c>
      <c r="B7" s="141">
        <v>1565500</v>
      </c>
      <c r="C7" s="141">
        <v>401395</v>
      </c>
      <c r="D7" s="140">
        <v>25.640051101884382</v>
      </c>
      <c r="E7" s="141">
        <v>200090</v>
      </c>
    </row>
    <row r="8" spans="1:5" s="52" customFormat="1" ht="21.75" customHeight="1">
      <c r="A8" s="5" t="s">
        <v>63</v>
      </c>
      <c r="B8" s="141">
        <v>10380801</v>
      </c>
      <c r="C8" s="141">
        <v>5271730</v>
      </c>
      <c r="D8" s="140">
        <v>50.783460736796705</v>
      </c>
      <c r="E8" s="141">
        <v>4432953</v>
      </c>
    </row>
    <row r="9" spans="1:5" s="52" customFormat="1" ht="21.75" customHeight="1">
      <c r="A9" s="5" t="s">
        <v>51</v>
      </c>
      <c r="B9" s="141">
        <v>10487893</v>
      </c>
      <c r="C9" s="141">
        <v>10487893</v>
      </c>
      <c r="D9" s="140">
        <v>100</v>
      </c>
      <c r="E9" s="141">
        <v>8570086</v>
      </c>
    </row>
    <row r="10" spans="1:5" s="52" customFormat="1" ht="21.75" customHeight="1">
      <c r="A10" s="5" t="s">
        <v>1030</v>
      </c>
      <c r="B10" s="141">
        <v>17678608</v>
      </c>
      <c r="C10" s="141">
        <v>11601891</v>
      </c>
      <c r="D10" s="140">
        <v>65.626722420679272</v>
      </c>
      <c r="E10" s="141">
        <v>8548357</v>
      </c>
    </row>
    <row r="11" spans="1:5" s="52" customFormat="1" ht="21.75" customHeight="1">
      <c r="A11" s="5" t="s">
        <v>1067</v>
      </c>
      <c r="B11" s="141">
        <v>193666</v>
      </c>
      <c r="C11" s="141">
        <v>95560</v>
      </c>
      <c r="D11" s="140">
        <v>49.342682763107618</v>
      </c>
      <c r="E11" s="141">
        <v>181466</v>
      </c>
    </row>
    <row r="12" spans="1:5" s="52" customFormat="1" ht="21.75" customHeight="1">
      <c r="A12" s="5" t="s">
        <v>1216</v>
      </c>
      <c r="B12" s="141">
        <v>5298704</v>
      </c>
      <c r="C12" s="141">
        <v>5298704</v>
      </c>
      <c r="D12" s="140">
        <v>100</v>
      </c>
      <c r="E12" s="141">
        <v>6911289</v>
      </c>
    </row>
    <row r="13" spans="1:5" s="52" customFormat="1" ht="21.75" customHeight="1">
      <c r="A13" s="5" t="s">
        <v>1024</v>
      </c>
      <c r="B13" s="141">
        <v>35408</v>
      </c>
      <c r="C13" s="141">
        <v>21478</v>
      </c>
      <c r="D13" s="140">
        <v>60.658608224130141</v>
      </c>
      <c r="E13" s="141">
        <v>261070</v>
      </c>
    </row>
    <row r="14" spans="1:5" s="52" customFormat="1" ht="21.75" customHeight="1">
      <c r="A14" s="5" t="s">
        <v>1085</v>
      </c>
      <c r="B14" s="141">
        <v>1348397</v>
      </c>
      <c r="C14" s="141">
        <v>800656</v>
      </c>
      <c r="D14" s="140">
        <v>59.378358154163791</v>
      </c>
      <c r="E14" s="141">
        <v>970328</v>
      </c>
    </row>
    <row r="15" spans="1:5" s="52" customFormat="1" ht="21.75" customHeight="1">
      <c r="A15" s="5" t="s">
        <v>1020</v>
      </c>
      <c r="B15" s="141">
        <v>4810000</v>
      </c>
      <c r="C15" s="141">
        <v>4603811</v>
      </c>
      <c r="D15" s="140">
        <v>95.713326403326406</v>
      </c>
      <c r="E15" s="141">
        <v>4793449</v>
      </c>
    </row>
    <row r="16" spans="1:5" s="52" customFormat="1" ht="21.75" customHeight="1">
      <c r="A16" s="5" t="s">
        <v>428</v>
      </c>
      <c r="B16" s="141">
        <v>157738569</v>
      </c>
      <c r="C16" s="141">
        <v>143004455</v>
      </c>
      <c r="D16" s="140">
        <v>90.659155783263117</v>
      </c>
      <c r="E16" s="141">
        <v>141827915</v>
      </c>
    </row>
    <row r="17" spans="1:5" s="52" customFormat="1" ht="21.75" customHeight="1">
      <c r="A17" s="5" t="s">
        <v>825</v>
      </c>
      <c r="B17" s="141">
        <v>1000000</v>
      </c>
      <c r="C17" s="141">
        <v>195681</v>
      </c>
      <c r="D17" s="140">
        <v>19.568100000000001</v>
      </c>
      <c r="E17" s="141">
        <v>211391</v>
      </c>
    </row>
    <row r="18" spans="1:5" s="52" customFormat="1" ht="21.75" customHeight="1">
      <c r="A18" s="5" t="s">
        <v>1086</v>
      </c>
      <c r="B18" s="141">
        <v>108762065</v>
      </c>
      <c r="C18" s="141">
        <v>62029663</v>
      </c>
      <c r="D18" s="140">
        <v>57.032443251238384</v>
      </c>
      <c r="E18" s="141">
        <v>86617663</v>
      </c>
    </row>
    <row r="19" spans="1:5" s="52" customFormat="1" ht="21.75" customHeight="1">
      <c r="A19" s="5" t="s">
        <v>986</v>
      </c>
      <c r="B19" s="141">
        <v>6748789</v>
      </c>
      <c r="C19" s="141">
        <v>3708048</v>
      </c>
      <c r="D19" s="140">
        <v>54.943901787416969</v>
      </c>
      <c r="E19" s="141">
        <v>4039329</v>
      </c>
    </row>
    <row r="20" spans="1:5" s="52" customFormat="1" ht="21.75" customHeight="1">
      <c r="A20" s="5" t="s">
        <v>86</v>
      </c>
      <c r="B20" s="141">
        <v>4080115</v>
      </c>
      <c r="C20" s="141">
        <v>4070533</v>
      </c>
      <c r="D20" s="140">
        <v>99.765153678266415</v>
      </c>
      <c r="E20" s="141">
        <v>5953424</v>
      </c>
    </row>
    <row r="21" spans="1:5" s="52" customFormat="1" ht="21.75" customHeight="1">
      <c r="A21" s="5" t="s">
        <v>1219</v>
      </c>
      <c r="B21" s="141">
        <v>13154161</v>
      </c>
      <c r="C21" s="141">
        <v>6348337</v>
      </c>
      <c r="D21" s="140">
        <v>48.261055950280671</v>
      </c>
      <c r="E21" s="141">
        <v>8602945</v>
      </c>
    </row>
    <row r="22" spans="1:5" s="52" customFormat="1" ht="21.75" customHeight="1">
      <c r="A22" s="5" t="s">
        <v>1031</v>
      </c>
      <c r="B22" s="141">
        <v>200000</v>
      </c>
      <c r="C22" s="141">
        <v>137365</v>
      </c>
      <c r="D22" s="140">
        <v>68.682500000000005</v>
      </c>
      <c r="E22" s="141">
        <v>114432</v>
      </c>
    </row>
    <row r="23" spans="1:5" s="52" customFormat="1" ht="21.75" customHeight="1">
      <c r="A23" s="5" t="s">
        <v>29</v>
      </c>
      <c r="B23" s="141">
        <v>141803770</v>
      </c>
      <c r="C23" s="141">
        <v>93671803</v>
      </c>
      <c r="D23" s="140">
        <v>66.057343186291874</v>
      </c>
      <c r="E23" s="141">
        <v>100302253</v>
      </c>
    </row>
    <row r="24" spans="1:5" s="52" customFormat="1" ht="21.75" customHeight="1">
      <c r="A24" s="5" t="s">
        <v>1018</v>
      </c>
      <c r="B24" s="141">
        <v>8416185</v>
      </c>
      <c r="C24" s="141">
        <v>6609206</v>
      </c>
      <c r="D24" s="140">
        <v>78.529713878675437</v>
      </c>
      <c r="E24" s="141">
        <v>4650195</v>
      </c>
    </row>
    <row r="25" spans="1:5" s="52" customFormat="1" ht="21.75" customHeight="1">
      <c r="A25" s="5" t="s">
        <v>992</v>
      </c>
      <c r="B25" s="141">
        <v>1600000</v>
      </c>
      <c r="C25" s="141">
        <v>248534</v>
      </c>
      <c r="D25" s="140">
        <v>15.533374999999999</v>
      </c>
      <c r="E25" s="141">
        <v>237637</v>
      </c>
    </row>
    <row r="26" spans="1:5" s="52" customFormat="1" ht="21.75" customHeight="1">
      <c r="A26" s="5" t="s">
        <v>836</v>
      </c>
      <c r="B26" s="141">
        <v>3000000</v>
      </c>
      <c r="C26" s="141">
        <v>3000000</v>
      </c>
      <c r="D26" s="142">
        <v>100</v>
      </c>
      <c r="E26" s="141">
        <v>3000000</v>
      </c>
    </row>
    <row r="27" spans="1:5" s="52" customFormat="1" ht="21.75" customHeight="1">
      <c r="A27" s="5" t="s">
        <v>54</v>
      </c>
      <c r="B27" s="141">
        <v>700000</v>
      </c>
      <c r="C27" s="143">
        <v>175796</v>
      </c>
      <c r="D27" s="140">
        <v>25.113714285714284</v>
      </c>
      <c r="E27" s="143">
        <v>134694</v>
      </c>
    </row>
    <row r="28" spans="1:5" s="52" customFormat="1" ht="21.75" customHeight="1">
      <c r="A28" s="5" t="s">
        <v>1221</v>
      </c>
      <c r="B28" s="141">
        <v>2508644</v>
      </c>
      <c r="C28" s="141">
        <v>977881</v>
      </c>
      <c r="D28" s="140">
        <v>38.980461157501821</v>
      </c>
      <c r="E28" s="141">
        <v>4768215</v>
      </c>
    </row>
    <row r="29" spans="1:5" s="52" customFormat="1" ht="21.75" customHeight="1">
      <c r="A29" s="5" t="s">
        <v>837</v>
      </c>
      <c r="B29" s="141">
        <v>150000</v>
      </c>
      <c r="C29" s="141">
        <v>105607</v>
      </c>
      <c r="D29" s="140">
        <v>70.404666666666671</v>
      </c>
      <c r="E29" s="141">
        <v>123848</v>
      </c>
    </row>
    <row r="30" spans="1:5" s="52" customFormat="1" ht="21.75" customHeight="1">
      <c r="A30" s="5" t="s">
        <v>1087</v>
      </c>
      <c r="B30" s="141">
        <v>1100000</v>
      </c>
      <c r="C30" s="141">
        <v>1063630</v>
      </c>
      <c r="D30" s="140">
        <v>96.693636363636358</v>
      </c>
      <c r="E30" s="141">
        <v>1037004</v>
      </c>
    </row>
    <row r="31" spans="1:5" s="52" customFormat="1" ht="21.75" customHeight="1">
      <c r="A31" s="5" t="s">
        <v>62</v>
      </c>
      <c r="B31" s="141">
        <v>1000000</v>
      </c>
      <c r="C31" s="141">
        <v>434961</v>
      </c>
      <c r="D31" s="140">
        <v>43.496099999999998</v>
      </c>
      <c r="E31" s="141">
        <v>543113</v>
      </c>
    </row>
    <row r="32" spans="1:5" s="52" customFormat="1" ht="21.75" customHeight="1">
      <c r="A32" s="5" t="s">
        <v>55</v>
      </c>
      <c r="B32" s="141">
        <v>2500000</v>
      </c>
      <c r="C32" s="141">
        <v>1728391</v>
      </c>
      <c r="D32" s="140">
        <v>69.135639999999995</v>
      </c>
      <c r="E32" s="141">
        <v>2483482</v>
      </c>
    </row>
    <row r="33" spans="1:5" s="52" customFormat="1" ht="21.75" customHeight="1">
      <c r="A33" s="5" t="s">
        <v>199</v>
      </c>
      <c r="B33" s="141">
        <v>1700000</v>
      </c>
      <c r="C33" s="141">
        <v>1138004</v>
      </c>
      <c r="D33" s="140">
        <v>66.941411764705876</v>
      </c>
      <c r="E33" s="141">
        <v>1648470</v>
      </c>
    </row>
    <row r="34" spans="1:5" s="52" customFormat="1" ht="21.75" customHeight="1">
      <c r="A34" s="5" t="s">
        <v>1225</v>
      </c>
      <c r="B34" s="141">
        <v>15923320</v>
      </c>
      <c r="C34" s="141">
        <v>15923320</v>
      </c>
      <c r="D34" s="140">
        <v>100</v>
      </c>
      <c r="E34" s="141">
        <v>10234270</v>
      </c>
    </row>
    <row r="35" spans="1:5" s="52" customFormat="1" ht="26.25" customHeight="1">
      <c r="A35" s="165" t="s">
        <v>34</v>
      </c>
      <c r="B35" s="204">
        <f>SUM(B4:B34)</f>
        <v>553000000</v>
      </c>
      <c r="C35" s="204">
        <f>SUM(C4:C34)</f>
        <v>410882998</v>
      </c>
      <c r="D35" s="204">
        <f>C35/B35*100</f>
        <v>74.300722965641953</v>
      </c>
      <c r="E35" s="204">
        <f>SUM(E4:E34)</f>
        <v>443679113</v>
      </c>
    </row>
  </sheetData>
  <mergeCells count="1">
    <mergeCell ref="A1:E1"/>
  </mergeCells>
  <phoneticPr fontId="0" type="noConversion"/>
  <pageMargins left="0.3" right="0.19" top="0.75" bottom="0.97" header="0.25" footer="0.49"/>
  <pageSetup paperSize="9" scale="85" firstPageNumber="28" orientation="portrait" useFirstPageNumber="1" horizontalDpi="300" verticalDpi="300" r:id="rId1"/>
  <headerFooter>
    <oddHeader>&amp;R&amp;"Times New Roman,Regular"Kingdom of Bahrain
Consolidated Final Account
For The Year Ended 31 December 2016</oddHead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C37"/>
  <sheetViews>
    <sheetView showWhiteSpace="0" view="pageBreakPreview" topLeftCell="A11" zoomScaleNormal="100" zoomScaleSheetLayoutView="100" workbookViewId="0">
      <selection activeCell="C37" sqref="C37"/>
    </sheetView>
  </sheetViews>
  <sheetFormatPr defaultRowHeight="12.75"/>
  <cols>
    <col min="1" max="1" width="50" style="13" customWidth="1"/>
    <col min="2" max="2" width="16.42578125" style="13" bestFit="1" customWidth="1"/>
    <col min="3" max="3" width="19.5703125" style="13" customWidth="1"/>
    <col min="4" max="16384" width="9.140625" style="13"/>
  </cols>
  <sheetData>
    <row r="1" spans="1:3" ht="22.5" customHeight="1">
      <c r="A1" s="254" t="s">
        <v>774</v>
      </c>
      <c r="B1" s="255"/>
    </row>
    <row r="2" spans="1:3" ht="13.5" customHeight="1">
      <c r="C2" s="66" t="s">
        <v>59</v>
      </c>
    </row>
    <row r="3" spans="1:3" ht="21" customHeight="1">
      <c r="A3" s="85" t="s">
        <v>4</v>
      </c>
      <c r="B3" s="85">
        <f>C3+1</f>
        <v>2016</v>
      </c>
      <c r="C3" s="85">
        <v>2015</v>
      </c>
    </row>
    <row r="4" spans="1:3" ht="4.5" customHeight="1">
      <c r="A4" s="20"/>
      <c r="B4" s="20"/>
      <c r="C4" s="20"/>
    </row>
    <row r="5" spans="1:3" ht="20.25" customHeight="1">
      <c r="A5" s="208" t="s">
        <v>1231</v>
      </c>
      <c r="B5" s="36"/>
      <c r="C5" s="37"/>
    </row>
    <row r="6" spans="1:3" ht="20.25" customHeight="1">
      <c r="A6" s="209" t="s">
        <v>757</v>
      </c>
      <c r="B6" s="38"/>
      <c r="C6" s="38"/>
    </row>
    <row r="7" spans="1:3" ht="20.25" customHeight="1">
      <c r="A7" s="5" t="s">
        <v>18</v>
      </c>
      <c r="B7" s="211">
        <v>1371254693</v>
      </c>
      <c r="C7" s="211">
        <v>1594647700</v>
      </c>
    </row>
    <row r="8" spans="1:3" ht="20.25" customHeight="1">
      <c r="A8" s="5" t="s">
        <v>19</v>
      </c>
      <c r="B8" s="211">
        <v>237048710</v>
      </c>
      <c r="C8" s="211">
        <v>225242429</v>
      </c>
    </row>
    <row r="9" spans="1:3" ht="20.25" customHeight="1">
      <c r="A9" s="5" t="s">
        <v>763</v>
      </c>
      <c r="B9" s="211">
        <v>79893153</v>
      </c>
      <c r="C9" s="211">
        <v>72825570</v>
      </c>
    </row>
    <row r="10" spans="1:3" ht="20.25" customHeight="1">
      <c r="A10" s="5" t="s">
        <v>21</v>
      </c>
      <c r="B10" s="212">
        <v>28356558</v>
      </c>
      <c r="C10" s="211">
        <v>28169590</v>
      </c>
    </row>
    <row r="11" spans="1:3" ht="20.25" customHeight="1">
      <c r="A11" s="5" t="s">
        <v>23</v>
      </c>
      <c r="B11" s="211">
        <v>60531504</v>
      </c>
      <c r="C11" s="211">
        <v>32728661</v>
      </c>
    </row>
    <row r="12" spans="1:3" ht="20.25" customHeight="1">
      <c r="A12" s="5" t="s">
        <v>806</v>
      </c>
      <c r="B12" s="211">
        <v>112641881</v>
      </c>
      <c r="C12" s="211">
        <v>127506183</v>
      </c>
    </row>
    <row r="13" spans="1:3" ht="20.25" customHeight="1">
      <c r="A13" s="213" t="s">
        <v>34</v>
      </c>
      <c r="B13" s="214">
        <f>SUM(B7:B12)</f>
        <v>1889726499</v>
      </c>
      <c r="C13" s="214">
        <f>SUM(C7:C12)</f>
        <v>2081120133</v>
      </c>
    </row>
    <row r="14" spans="1:3" ht="20.25" customHeight="1">
      <c r="A14" s="210" t="s">
        <v>756</v>
      </c>
      <c r="B14" s="39"/>
      <c r="C14" s="39"/>
    </row>
    <row r="15" spans="1:3" ht="20.25" customHeight="1">
      <c r="A15" s="5" t="s">
        <v>24</v>
      </c>
      <c r="B15" s="211">
        <v>-1396162455</v>
      </c>
      <c r="C15" s="211">
        <v>-1405109874</v>
      </c>
    </row>
    <row r="16" spans="1:3" ht="20.25" customHeight="1">
      <c r="A16" s="5" t="s">
        <v>25</v>
      </c>
      <c r="B16" s="211">
        <v>-228630910</v>
      </c>
      <c r="C16" s="211">
        <v>-207446158</v>
      </c>
    </row>
    <row r="17" spans="1:3" ht="20.25" customHeight="1">
      <c r="A17" s="5" t="s">
        <v>26</v>
      </c>
      <c r="B17" s="211">
        <v>-66187854</v>
      </c>
      <c r="C17" s="211">
        <v>-61021900</v>
      </c>
    </row>
    <row r="18" spans="1:3" ht="20.25" customHeight="1">
      <c r="A18" s="5" t="s">
        <v>28</v>
      </c>
      <c r="B18" s="211">
        <v>-64471161</v>
      </c>
      <c r="C18" s="211">
        <v>-58507370</v>
      </c>
    </row>
    <row r="19" spans="1:3" ht="20.25" customHeight="1">
      <c r="A19" s="5" t="s">
        <v>29</v>
      </c>
      <c r="B19" s="211">
        <v>-579617014</v>
      </c>
      <c r="C19" s="211">
        <v>-597765145</v>
      </c>
    </row>
    <row r="20" spans="1:3" ht="20.25" customHeight="1">
      <c r="A20" s="5" t="s">
        <v>826</v>
      </c>
      <c r="B20" s="211">
        <v>-585120832</v>
      </c>
      <c r="C20" s="211">
        <v>-549126532</v>
      </c>
    </row>
    <row r="21" spans="1:3" ht="20.25" customHeight="1">
      <c r="A21" s="5" t="s">
        <v>776</v>
      </c>
      <c r="B21" s="211">
        <v>-249356725</v>
      </c>
      <c r="C21" s="211">
        <v>-102001080</v>
      </c>
    </row>
    <row r="22" spans="1:3" ht="20.25" customHeight="1">
      <c r="A22" s="5" t="s">
        <v>1088</v>
      </c>
      <c r="B22" s="211">
        <v>-72338376</v>
      </c>
      <c r="C22" s="211">
        <v>-62091438</v>
      </c>
    </row>
    <row r="23" spans="1:3" ht="20.25" customHeight="1">
      <c r="A23" s="213" t="s">
        <v>34</v>
      </c>
      <c r="B23" s="214">
        <f>SUM(B15:B22)</f>
        <v>-3241885327</v>
      </c>
      <c r="C23" s="214">
        <f>SUM(C15:C22)</f>
        <v>-3043069497</v>
      </c>
    </row>
    <row r="24" spans="1:3" ht="20.25" customHeight="1">
      <c r="A24" s="205" t="s">
        <v>1232</v>
      </c>
      <c r="B24" s="89">
        <f>B13+B23</f>
        <v>-1352158828</v>
      </c>
      <c r="C24" s="89">
        <f>C13+C23</f>
        <v>-961949364</v>
      </c>
    </row>
    <row r="25" spans="1:3" ht="20.25" customHeight="1">
      <c r="A25" s="5"/>
      <c r="B25" s="5"/>
      <c r="C25" s="5"/>
    </row>
    <row r="26" spans="1:3" ht="20.25" customHeight="1">
      <c r="A26" s="208" t="s">
        <v>1233</v>
      </c>
      <c r="B26" s="90"/>
      <c r="C26" s="90"/>
    </row>
    <row r="27" spans="1:3" ht="20.25" customHeight="1">
      <c r="A27" s="5" t="s">
        <v>30</v>
      </c>
      <c r="B27" s="211">
        <v>-401228531</v>
      </c>
      <c r="C27" s="211">
        <v>-364949179</v>
      </c>
    </row>
    <row r="28" spans="1:3" ht="20.25" customHeight="1">
      <c r="A28" s="5" t="s">
        <v>758</v>
      </c>
      <c r="B28" s="211">
        <v>-28126348</v>
      </c>
      <c r="C28" s="211">
        <v>-30220067</v>
      </c>
    </row>
    <row r="29" spans="1:3" ht="20.25" customHeight="1">
      <c r="A29" s="5" t="s">
        <v>41</v>
      </c>
      <c r="B29" s="211">
        <v>50735222</v>
      </c>
      <c r="C29" s="211">
        <v>83417958</v>
      </c>
    </row>
    <row r="30" spans="1:3" ht="20.25" customHeight="1">
      <c r="A30" s="5" t="s">
        <v>753</v>
      </c>
      <c r="B30" s="211">
        <v>601135</v>
      </c>
      <c r="C30" s="211">
        <v>564281</v>
      </c>
    </row>
    <row r="31" spans="1:3" ht="20.25" customHeight="1">
      <c r="A31" s="205" t="s">
        <v>1234</v>
      </c>
      <c r="B31" s="89">
        <f>SUM(B27:B30)</f>
        <v>-378018522</v>
      </c>
      <c r="C31" s="89">
        <f>SUM(C27:C30)</f>
        <v>-311187007</v>
      </c>
    </row>
    <row r="32" spans="1:3" ht="20.25" customHeight="1">
      <c r="A32" s="5"/>
      <c r="B32" s="5"/>
      <c r="C32" s="5"/>
    </row>
    <row r="33" spans="1:3" ht="20.25" customHeight="1">
      <c r="A33" s="208" t="s">
        <v>1235</v>
      </c>
      <c r="B33" s="91"/>
      <c r="C33" s="91"/>
    </row>
    <row r="34" spans="1:3" ht="20.25" customHeight="1">
      <c r="A34" s="206" t="s">
        <v>754</v>
      </c>
      <c r="B34" s="211">
        <v>6860289631</v>
      </c>
      <c r="C34" s="211">
        <v>6138000000</v>
      </c>
    </row>
    <row r="35" spans="1:3" ht="20.25" customHeight="1">
      <c r="A35" s="206" t="s">
        <v>772</v>
      </c>
      <c r="B35" s="211">
        <v>-5224553860</v>
      </c>
      <c r="C35" s="211">
        <v>-4472629354</v>
      </c>
    </row>
    <row r="36" spans="1:3" ht="20.25" customHeight="1">
      <c r="A36" s="207" t="s">
        <v>1236</v>
      </c>
      <c r="B36" s="110">
        <f>SUM(B34:B35)</f>
        <v>1635735771</v>
      </c>
      <c r="C36" s="110">
        <f>SUM(C34:C35)</f>
        <v>1665370646</v>
      </c>
    </row>
    <row r="37" spans="1:3" ht="20.25" customHeight="1">
      <c r="A37" s="205" t="s">
        <v>755</v>
      </c>
      <c r="B37" s="89">
        <f>B24+B31+B36</f>
        <v>-94441579</v>
      </c>
      <c r="C37" s="89">
        <f>C24+C31+C36</f>
        <v>392234275</v>
      </c>
    </row>
  </sheetData>
  <mergeCells count="1">
    <mergeCell ref="A1:B1"/>
  </mergeCells>
  <pageMargins left="0.7" right="0.7" top="0.86458333333333337" bottom="0.75" header="0.25" footer="0.3"/>
  <pageSetup paperSize="9" orientation="portrait" horizontalDpi="300" verticalDpi="300" r:id="rId1"/>
  <headerFooter>
    <oddHeader xml:space="preserve">&amp;R&amp;"Times New Roman,Regular"Kingdom of Bahrain
Consolidated Final Account
For The Year Ended 31 December 2016
</oddHead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D23"/>
  <sheetViews>
    <sheetView showWhiteSpace="0" view="pageBreakPreview" zoomScaleNormal="100" zoomScaleSheetLayoutView="100" workbookViewId="0">
      <selection activeCell="C28" sqref="C28"/>
    </sheetView>
  </sheetViews>
  <sheetFormatPr defaultRowHeight="12.75"/>
  <cols>
    <col min="1" max="1" width="11.28515625" style="14" customWidth="1"/>
    <col min="2" max="2" width="35.28515625" style="13" customWidth="1"/>
    <col min="3" max="3" width="17.5703125" style="13" bestFit="1" customWidth="1"/>
    <col min="4" max="4" width="21.140625" style="13" customWidth="1"/>
    <col min="5" max="16384" width="9.140625" style="13"/>
  </cols>
  <sheetData>
    <row r="1" spans="1:4" ht="21.75" customHeight="1">
      <c r="A1" s="254" t="s">
        <v>775</v>
      </c>
      <c r="B1" s="255"/>
      <c r="C1" s="255"/>
    </row>
    <row r="2" spans="1:4" ht="14.25" customHeight="1">
      <c r="A2" s="24"/>
      <c r="B2" s="25"/>
      <c r="C2" s="25"/>
      <c r="D2" s="66" t="s">
        <v>59</v>
      </c>
    </row>
    <row r="3" spans="1:4" ht="35.25" customHeight="1">
      <c r="A3" s="92" t="s">
        <v>3</v>
      </c>
      <c r="B3" s="92" t="s">
        <v>4</v>
      </c>
      <c r="C3" s="93">
        <f>D3+1</f>
        <v>2016</v>
      </c>
      <c r="D3" s="94">
        <v>2015</v>
      </c>
    </row>
    <row r="4" spans="1:4" ht="30.75" customHeight="1">
      <c r="A4" s="26">
        <v>1</v>
      </c>
      <c r="B4" s="27" t="s">
        <v>24</v>
      </c>
      <c r="C4" s="144">
        <v>6098248</v>
      </c>
      <c r="D4" s="144">
        <v>2422896</v>
      </c>
    </row>
    <row r="5" spans="1:4" ht="30.75" customHeight="1">
      <c r="A5" s="26">
        <v>2</v>
      </c>
      <c r="B5" s="27" t="s">
        <v>25</v>
      </c>
      <c r="C5" s="144">
        <v>12311680</v>
      </c>
      <c r="D5" s="144">
        <v>14852823</v>
      </c>
    </row>
    <row r="6" spans="1:4" ht="30.75" customHeight="1">
      <c r="A6" s="26">
        <v>3</v>
      </c>
      <c r="B6" s="27" t="s">
        <v>26</v>
      </c>
      <c r="C6" s="144">
        <v>679142</v>
      </c>
      <c r="D6" s="144">
        <v>508447</v>
      </c>
    </row>
    <row r="7" spans="1:4" ht="30.75" customHeight="1">
      <c r="A7" s="26">
        <v>4</v>
      </c>
      <c r="B7" s="27" t="s">
        <v>27</v>
      </c>
      <c r="C7" s="144">
        <v>585789</v>
      </c>
      <c r="D7" s="144">
        <v>534579</v>
      </c>
    </row>
    <row r="8" spans="1:4" ht="30.75" customHeight="1">
      <c r="A8" s="26">
        <v>5</v>
      </c>
      <c r="B8" s="27" t="s">
        <v>28</v>
      </c>
      <c r="C8" s="144">
        <v>798538</v>
      </c>
      <c r="D8" s="144">
        <v>657903</v>
      </c>
    </row>
    <row r="9" spans="1:4" ht="30.75" customHeight="1">
      <c r="A9" s="26">
        <v>6</v>
      </c>
      <c r="B9" s="27" t="s">
        <v>29</v>
      </c>
      <c r="C9" s="144">
        <v>6711377</v>
      </c>
      <c r="D9" s="144">
        <v>17127489</v>
      </c>
    </row>
    <row r="10" spans="1:4" ht="30.75" customHeight="1">
      <c r="A10" s="26">
        <v>7</v>
      </c>
      <c r="B10" s="27" t="s">
        <v>828</v>
      </c>
      <c r="C10" s="144">
        <v>21051864</v>
      </c>
      <c r="D10" s="144">
        <v>745890</v>
      </c>
    </row>
    <row r="11" spans="1:4" ht="30.75" customHeight="1">
      <c r="A11" s="26">
        <v>8</v>
      </c>
      <c r="B11" s="27" t="s">
        <v>30</v>
      </c>
      <c r="C11" s="144">
        <v>67759843</v>
      </c>
      <c r="D11" s="144">
        <v>71884962</v>
      </c>
    </row>
    <row r="12" spans="1:4" ht="30.75" customHeight="1">
      <c r="A12" s="26" t="s">
        <v>200</v>
      </c>
      <c r="B12" s="27" t="s">
        <v>988</v>
      </c>
      <c r="C12" s="144">
        <v>8795971</v>
      </c>
      <c r="D12" s="144">
        <v>92229733</v>
      </c>
    </row>
    <row r="13" spans="1:4" ht="20.25" customHeight="1">
      <c r="A13" s="280" t="s">
        <v>34</v>
      </c>
      <c r="B13" s="280"/>
      <c r="C13" s="217">
        <f>SUM(C4:C12)</f>
        <v>124792452</v>
      </c>
      <c r="D13" s="217">
        <f>SUM(D4:D12)</f>
        <v>200964722</v>
      </c>
    </row>
    <row r="14" spans="1:4" ht="25.5" customHeight="1">
      <c r="A14" s="13"/>
      <c r="B14" s="30"/>
    </row>
    <row r="15" spans="1:4">
      <c r="A15" s="279"/>
      <c r="B15" s="279"/>
      <c r="C15" s="279"/>
    </row>
    <row r="16" spans="1:4">
      <c r="A16" s="279"/>
      <c r="B16" s="279"/>
      <c r="C16" s="279"/>
    </row>
    <row r="17" spans="1:3">
      <c r="A17" s="279"/>
      <c r="B17" s="279"/>
      <c r="C17" s="279"/>
    </row>
    <row r="18" spans="1:3" ht="2.25" customHeight="1">
      <c r="A18" s="279"/>
      <c r="B18" s="279"/>
      <c r="C18" s="279"/>
    </row>
    <row r="19" spans="1:3" hidden="1">
      <c r="A19" s="279"/>
      <c r="B19" s="279"/>
      <c r="C19" s="279"/>
    </row>
    <row r="20" spans="1:3" ht="7.5" hidden="1" customHeight="1">
      <c r="A20" s="279"/>
      <c r="B20" s="279"/>
      <c r="C20" s="279"/>
    </row>
    <row r="21" spans="1:3" ht="0.75" hidden="1" customHeight="1">
      <c r="A21" s="279"/>
      <c r="B21" s="279"/>
      <c r="C21" s="279"/>
    </row>
    <row r="22" spans="1:3" hidden="1">
      <c r="A22" s="279"/>
      <c r="B22" s="279"/>
      <c r="C22" s="279"/>
    </row>
    <row r="23" spans="1:3" ht="3" customHeight="1">
      <c r="A23" s="279"/>
      <c r="B23" s="279"/>
      <c r="C23" s="279"/>
    </row>
  </sheetData>
  <mergeCells count="3">
    <mergeCell ref="A1:C1"/>
    <mergeCell ref="A15:C23"/>
    <mergeCell ref="A13:B13"/>
  </mergeCells>
  <phoneticPr fontId="17" type="noConversion"/>
  <pageMargins left="0.7" right="0.7" top="0.82291666666666663" bottom="0.75" header="0.25" footer="0.3"/>
  <pageSetup paperSize="9" orientation="portrait" horizontalDpi="300" verticalDpi="300" r:id="rId1"/>
  <headerFooter>
    <oddHeader xml:space="preserve">&amp;R&amp;"Times New Roman,Regular"Kingdom of Bahrain
Consolidated Final Account
For The Year Ended 31 December 2016
</oddHead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D24"/>
  <sheetViews>
    <sheetView showWhiteSpace="0" view="pageBreakPreview" zoomScaleNormal="100" zoomScaleSheetLayoutView="100" workbookViewId="0">
      <selection activeCell="J9" sqref="J9"/>
    </sheetView>
  </sheetViews>
  <sheetFormatPr defaultRowHeight="12.75"/>
  <cols>
    <col min="1" max="1" width="11.85546875" style="14" bestFit="1" customWidth="1"/>
    <col min="2" max="2" width="39.7109375" style="13" customWidth="1"/>
    <col min="3" max="4" width="17.5703125" style="13" bestFit="1" customWidth="1"/>
    <col min="5" max="16384" width="9.140625" style="13"/>
  </cols>
  <sheetData>
    <row r="1" spans="1:4" ht="22.5" customHeight="1">
      <c r="A1" s="254" t="s">
        <v>773</v>
      </c>
      <c r="B1" s="255"/>
      <c r="C1" s="255"/>
    </row>
    <row r="2" spans="1:4" ht="14.25" customHeight="1">
      <c r="A2" s="24"/>
      <c r="B2" s="25"/>
      <c r="C2" s="25"/>
      <c r="D2" s="66" t="s">
        <v>59</v>
      </c>
    </row>
    <row r="3" spans="1:4" ht="35.25" customHeight="1">
      <c r="A3" s="92" t="s">
        <v>3</v>
      </c>
      <c r="B3" s="92" t="s">
        <v>4</v>
      </c>
      <c r="C3" s="93">
        <f>D3+1</f>
        <v>2016</v>
      </c>
      <c r="D3" s="94">
        <v>2015</v>
      </c>
    </row>
    <row r="4" spans="1:4" ht="30.75" customHeight="1">
      <c r="A4" s="26">
        <v>1</v>
      </c>
      <c r="B4" s="27" t="s">
        <v>24</v>
      </c>
      <c r="C4" s="144">
        <v>9711835</v>
      </c>
      <c r="D4" s="144">
        <v>9455966</v>
      </c>
    </row>
    <row r="5" spans="1:4" ht="30.75" customHeight="1">
      <c r="A5" s="26">
        <v>2</v>
      </c>
      <c r="B5" s="27" t="s">
        <v>25</v>
      </c>
      <c r="C5" s="144">
        <v>35507128</v>
      </c>
      <c r="D5" s="144">
        <v>48242282</v>
      </c>
    </row>
    <row r="6" spans="1:4" ht="30.75" customHeight="1">
      <c r="A6" s="26">
        <v>3</v>
      </c>
      <c r="B6" s="27" t="s">
        <v>26</v>
      </c>
      <c r="C6" s="144">
        <v>3502621</v>
      </c>
      <c r="D6" s="144">
        <v>21912993</v>
      </c>
    </row>
    <row r="7" spans="1:4" ht="30.75" customHeight="1">
      <c r="A7" s="26">
        <v>4</v>
      </c>
      <c r="B7" s="27" t="s">
        <v>27</v>
      </c>
      <c r="C7" s="144">
        <v>1859805</v>
      </c>
      <c r="D7" s="144">
        <v>1864044</v>
      </c>
    </row>
    <row r="8" spans="1:4" ht="30.75" customHeight="1">
      <c r="A8" s="26">
        <v>5</v>
      </c>
      <c r="B8" s="27" t="s">
        <v>28</v>
      </c>
      <c r="C8" s="144">
        <v>4006656</v>
      </c>
      <c r="D8" s="144">
        <v>3918842</v>
      </c>
    </row>
    <row r="9" spans="1:4" ht="30.75" customHeight="1">
      <c r="A9" s="26">
        <v>6</v>
      </c>
      <c r="B9" s="27" t="s">
        <v>29</v>
      </c>
      <c r="C9" s="144">
        <v>32667566</v>
      </c>
      <c r="D9" s="144">
        <v>4139644</v>
      </c>
    </row>
    <row r="10" spans="1:4" ht="30.75" customHeight="1">
      <c r="A10" s="26">
        <v>7</v>
      </c>
      <c r="B10" s="27" t="s">
        <v>828</v>
      </c>
      <c r="C10" s="144">
        <v>4941736</v>
      </c>
      <c r="D10" s="144">
        <v>10814276</v>
      </c>
    </row>
    <row r="11" spans="1:4" ht="30.75" customHeight="1">
      <c r="A11" s="26">
        <v>8</v>
      </c>
      <c r="B11" s="27" t="s">
        <v>30</v>
      </c>
      <c r="C11" s="144">
        <v>100085365</v>
      </c>
      <c r="D11" s="144">
        <v>103015131</v>
      </c>
    </row>
    <row r="12" spans="1:4" ht="30.75" customHeight="1">
      <c r="A12" s="26" t="s">
        <v>200</v>
      </c>
      <c r="B12" s="27" t="s">
        <v>988</v>
      </c>
      <c r="C12" s="283">
        <v>3800480</v>
      </c>
      <c r="D12" s="283">
        <v>3695904</v>
      </c>
    </row>
    <row r="13" spans="1:4" ht="20.25" customHeight="1">
      <c r="A13" s="280" t="s">
        <v>34</v>
      </c>
      <c r="B13" s="280"/>
      <c r="C13" s="217">
        <f>SUM(C4:C12)</f>
        <v>196083192</v>
      </c>
      <c r="D13" s="217">
        <f>SUM(D4:D12)</f>
        <v>207059082</v>
      </c>
    </row>
    <row r="14" spans="1:4" ht="63.75" customHeight="1">
      <c r="A14" s="28"/>
      <c r="C14" s="29"/>
    </row>
    <row r="15" spans="1:4" ht="25.5" customHeight="1">
      <c r="A15" s="13"/>
      <c r="B15" s="30"/>
    </row>
    <row r="16" spans="1:4">
      <c r="A16" s="279"/>
      <c r="B16" s="279"/>
      <c r="C16" s="279"/>
    </row>
    <row r="17" spans="1:3">
      <c r="A17" s="279"/>
      <c r="B17" s="279"/>
      <c r="C17" s="279"/>
    </row>
    <row r="18" spans="1:3">
      <c r="A18" s="279"/>
      <c r="B18" s="279"/>
      <c r="C18" s="279"/>
    </row>
    <row r="19" spans="1:3" ht="2.25" customHeight="1">
      <c r="A19" s="279"/>
      <c r="B19" s="279"/>
      <c r="C19" s="279"/>
    </row>
    <row r="20" spans="1:3" hidden="1">
      <c r="A20" s="279"/>
      <c r="B20" s="279"/>
      <c r="C20" s="279"/>
    </row>
    <row r="21" spans="1:3" ht="7.5" hidden="1" customHeight="1">
      <c r="A21" s="279"/>
      <c r="B21" s="279"/>
      <c r="C21" s="279"/>
    </row>
    <row r="22" spans="1:3" ht="0.75" hidden="1" customHeight="1">
      <c r="A22" s="279"/>
      <c r="B22" s="279"/>
      <c r="C22" s="279"/>
    </row>
    <row r="23" spans="1:3" hidden="1">
      <c r="A23" s="279"/>
      <c r="B23" s="279"/>
      <c r="C23" s="279"/>
    </row>
    <row r="24" spans="1:3" ht="3" customHeight="1">
      <c r="A24" s="279"/>
      <c r="B24" s="279"/>
      <c r="C24" s="279"/>
    </row>
  </sheetData>
  <mergeCells count="3">
    <mergeCell ref="A1:C1"/>
    <mergeCell ref="A13:B13"/>
    <mergeCell ref="A16:C24"/>
  </mergeCells>
  <phoneticPr fontId="17" type="noConversion"/>
  <pageMargins left="0.7" right="0.7" top="0.83333333333333337" bottom="0.75" header="0.25" footer="0.3"/>
  <pageSetup paperSize="9" orientation="portrait" horizontalDpi="300" verticalDpi="300" r:id="rId1"/>
  <headerFooter>
    <oddHeader>&amp;R&amp;"Times New Roman,Regular"Kingdom of Bahrain
Consolidated Final Account
For The Year Ended 31 December 2016</oddHead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D23"/>
  <sheetViews>
    <sheetView view="pageBreakPreview" zoomScaleNormal="100" zoomScaleSheetLayoutView="100" workbookViewId="0">
      <selection activeCell="C8" sqref="C8"/>
    </sheetView>
  </sheetViews>
  <sheetFormatPr defaultRowHeight="12.75"/>
  <cols>
    <col min="1" max="1" width="11.85546875" style="14" bestFit="1" customWidth="1"/>
    <col min="2" max="2" width="39.140625" style="13" customWidth="1"/>
    <col min="3" max="3" width="19.7109375" style="13" bestFit="1" customWidth="1"/>
    <col min="4" max="4" width="17.5703125" style="13" bestFit="1" customWidth="1"/>
    <col min="5" max="16384" width="9.140625" style="13"/>
  </cols>
  <sheetData>
    <row r="1" spans="1:4" ht="21.75" customHeight="1">
      <c r="A1" s="254" t="s">
        <v>829</v>
      </c>
      <c r="B1" s="255"/>
      <c r="C1" s="255"/>
    </row>
    <row r="2" spans="1:4" ht="14.25" customHeight="1">
      <c r="A2" s="24"/>
      <c r="B2" s="25"/>
      <c r="C2" s="25"/>
      <c r="D2" s="66" t="s">
        <v>59</v>
      </c>
    </row>
    <row r="3" spans="1:4" ht="35.25" customHeight="1">
      <c r="A3" s="92" t="s">
        <v>3</v>
      </c>
      <c r="B3" s="92" t="s">
        <v>4</v>
      </c>
      <c r="C3" s="93">
        <f>D3+1</f>
        <v>2016</v>
      </c>
      <c r="D3" s="94">
        <v>2015</v>
      </c>
    </row>
    <row r="4" spans="1:4" ht="30.75" customHeight="1">
      <c r="A4" s="26">
        <v>1</v>
      </c>
      <c r="B4" s="27" t="s">
        <v>24</v>
      </c>
      <c r="C4" s="145">
        <v>3842232</v>
      </c>
      <c r="D4" s="145">
        <v>289430</v>
      </c>
    </row>
    <row r="5" spans="1:4" ht="30.75" customHeight="1">
      <c r="A5" s="26">
        <v>2</v>
      </c>
      <c r="B5" s="27" t="s">
        <v>25</v>
      </c>
      <c r="C5" s="145">
        <v>1663897</v>
      </c>
      <c r="D5" s="145">
        <v>1646315</v>
      </c>
    </row>
    <row r="6" spans="1:4" ht="30.75" customHeight="1">
      <c r="A6" s="26">
        <v>3</v>
      </c>
      <c r="B6" s="27" t="s">
        <v>26</v>
      </c>
      <c r="C6" s="145">
        <v>1039192</v>
      </c>
      <c r="D6" s="145">
        <v>553075</v>
      </c>
    </row>
    <row r="7" spans="1:4" ht="30.75" customHeight="1">
      <c r="A7" s="26">
        <v>4</v>
      </c>
      <c r="B7" s="27" t="s">
        <v>27</v>
      </c>
      <c r="C7" s="145">
        <v>465397</v>
      </c>
      <c r="D7" s="145">
        <v>362684</v>
      </c>
    </row>
    <row r="8" spans="1:4" ht="30.75" customHeight="1">
      <c r="A8" s="26">
        <v>5</v>
      </c>
      <c r="B8" s="27" t="s">
        <v>28</v>
      </c>
      <c r="C8" s="145">
        <v>424353</v>
      </c>
      <c r="D8" s="145">
        <v>464065</v>
      </c>
    </row>
    <row r="9" spans="1:4" ht="30.75" customHeight="1">
      <c r="A9" s="26">
        <v>6</v>
      </c>
      <c r="B9" s="27" t="s">
        <v>29</v>
      </c>
      <c r="C9" s="145">
        <v>9520</v>
      </c>
      <c r="D9" s="145">
        <v>72153</v>
      </c>
    </row>
    <row r="10" spans="1:4" ht="30.75" customHeight="1">
      <c r="A10" s="26">
        <v>7</v>
      </c>
      <c r="B10" s="27" t="s">
        <v>828</v>
      </c>
      <c r="C10" s="145">
        <v>96613</v>
      </c>
      <c r="D10" s="145">
        <v>287956</v>
      </c>
    </row>
    <row r="11" spans="1:4" ht="30.75" customHeight="1">
      <c r="A11" s="26">
        <v>8</v>
      </c>
      <c r="B11" s="27" t="s">
        <v>30</v>
      </c>
      <c r="C11" s="145">
        <v>67745290</v>
      </c>
      <c r="D11" s="145">
        <v>84459265</v>
      </c>
    </row>
    <row r="12" spans="1:4" ht="20.25" customHeight="1">
      <c r="A12" s="280" t="s">
        <v>34</v>
      </c>
      <c r="B12" s="280"/>
      <c r="C12" s="216">
        <f>SUM(C4:C11)</f>
        <v>75286494</v>
      </c>
      <c r="D12" s="216">
        <f>SUM(D4:D11)</f>
        <v>88134943</v>
      </c>
    </row>
    <row r="13" spans="1:4" ht="63.75" customHeight="1">
      <c r="A13" s="28"/>
      <c r="C13" s="29"/>
    </row>
    <row r="14" spans="1:4" ht="25.5" customHeight="1">
      <c r="A14" s="13"/>
      <c r="B14" s="30"/>
    </row>
    <row r="15" spans="1:4">
      <c r="A15" s="279"/>
      <c r="B15" s="279"/>
      <c r="C15" s="279"/>
    </row>
    <row r="16" spans="1:4">
      <c r="A16" s="279"/>
      <c r="B16" s="279"/>
      <c r="C16" s="279"/>
    </row>
    <row r="17" spans="1:3">
      <c r="A17" s="279"/>
      <c r="B17" s="279"/>
      <c r="C17" s="279"/>
    </row>
    <row r="18" spans="1:3" ht="2.25" customHeight="1">
      <c r="A18" s="279"/>
      <c r="B18" s="279"/>
      <c r="C18" s="279"/>
    </row>
    <row r="19" spans="1:3" hidden="1">
      <c r="A19" s="279"/>
      <c r="B19" s="279"/>
      <c r="C19" s="279"/>
    </row>
    <row r="20" spans="1:3" ht="7.5" hidden="1" customHeight="1">
      <c r="A20" s="279"/>
      <c r="B20" s="279"/>
      <c r="C20" s="279"/>
    </row>
    <row r="21" spans="1:3" ht="0.75" hidden="1" customHeight="1">
      <c r="A21" s="279"/>
      <c r="B21" s="279"/>
      <c r="C21" s="279"/>
    </row>
    <row r="22" spans="1:3" hidden="1">
      <c r="A22" s="279"/>
      <c r="B22" s="279"/>
      <c r="C22" s="279"/>
    </row>
    <row r="23" spans="1:3" ht="3" customHeight="1">
      <c r="A23" s="279"/>
      <c r="B23" s="279"/>
      <c r="C23" s="279"/>
    </row>
  </sheetData>
  <mergeCells count="3">
    <mergeCell ref="A1:C1"/>
    <mergeCell ref="A12:B12"/>
    <mergeCell ref="A15:C23"/>
  </mergeCells>
  <phoneticPr fontId="17" type="noConversion"/>
  <pageMargins left="0.7" right="0.7" top="0.83333333333333337" bottom="0.75" header="0.25" footer="0.3"/>
  <pageSetup paperSize="9" orientation="portrait" horizontalDpi="300" verticalDpi="300" r:id="rId1"/>
  <headerFooter>
    <oddHeader xml:space="preserve">&amp;R&amp;"Times New Roman,Regular"Kingdom of Bahrain
Consolidated Final Account
For The Year Ended 31 December 2016
</oddHead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F16"/>
  <sheetViews>
    <sheetView showWhiteSpace="0" view="pageBreakPreview" zoomScale="96" zoomScaleNormal="100" zoomScaleSheetLayoutView="96" zoomScalePageLayoutView="130" workbookViewId="0">
      <selection sqref="A1:F1"/>
    </sheetView>
  </sheetViews>
  <sheetFormatPr defaultRowHeight="12.75"/>
  <cols>
    <col min="1" max="1" width="43.7109375" style="13" bestFit="1" customWidth="1"/>
    <col min="2" max="4" width="16.140625" style="13" customWidth="1"/>
    <col min="5" max="5" width="13.28515625" style="13" bestFit="1" customWidth="1"/>
    <col min="6" max="6" width="16.140625" style="13" customWidth="1"/>
    <col min="7" max="16384" width="9.140625" style="13"/>
  </cols>
  <sheetData>
    <row r="1" spans="1:6" ht="21.75" customHeight="1">
      <c r="A1" s="254" t="s">
        <v>830</v>
      </c>
      <c r="B1" s="281"/>
      <c r="C1" s="281"/>
      <c r="D1" s="281"/>
      <c r="E1" s="281"/>
      <c r="F1" s="281"/>
    </row>
    <row r="2" spans="1:6" ht="14.25" customHeight="1">
      <c r="A2" s="282" t="s">
        <v>196</v>
      </c>
      <c r="B2" s="282"/>
      <c r="C2" s="282"/>
      <c r="D2" s="282"/>
      <c r="E2" s="282"/>
      <c r="F2" s="282"/>
    </row>
    <row r="3" spans="1:6" ht="39" customHeight="1">
      <c r="A3" s="87" t="s">
        <v>35</v>
      </c>
      <c r="B3" s="87" t="s">
        <v>5</v>
      </c>
      <c r="C3" s="87" t="s">
        <v>6</v>
      </c>
      <c r="D3" s="87" t="s">
        <v>7</v>
      </c>
      <c r="E3" s="87" t="s">
        <v>103</v>
      </c>
      <c r="F3" s="87" t="s">
        <v>8</v>
      </c>
    </row>
    <row r="4" spans="1:6" ht="27.75" customHeight="1">
      <c r="A4" s="5" t="s">
        <v>418</v>
      </c>
      <c r="B4" s="146">
        <v>1710000</v>
      </c>
      <c r="C4" s="147">
        <v>4095000</v>
      </c>
      <c r="D4" s="147">
        <v>-4020000</v>
      </c>
      <c r="E4" s="147">
        <v>75000</v>
      </c>
      <c r="F4" s="147">
        <v>1785000</v>
      </c>
    </row>
    <row r="5" spans="1:6" ht="27.75" customHeight="1">
      <c r="A5" s="5" t="s">
        <v>419</v>
      </c>
      <c r="B5" s="146">
        <v>129000</v>
      </c>
      <c r="C5" s="146">
        <v>516000</v>
      </c>
      <c r="D5" s="147">
        <v>-516000</v>
      </c>
      <c r="E5" s="148">
        <v>0</v>
      </c>
      <c r="F5" s="147">
        <v>129000</v>
      </c>
    </row>
    <row r="6" spans="1:6" ht="27.75" customHeight="1">
      <c r="A6" s="5" t="s">
        <v>420</v>
      </c>
      <c r="B6" s="146">
        <v>1066000</v>
      </c>
      <c r="C6" s="146">
        <v>312000</v>
      </c>
      <c r="D6" s="147">
        <v>-512000</v>
      </c>
      <c r="E6" s="147">
        <v>-200000</v>
      </c>
      <c r="F6" s="147">
        <v>866000</v>
      </c>
    </row>
    <row r="7" spans="1:6" ht="27.75" customHeight="1">
      <c r="A7" s="5" t="s">
        <v>422</v>
      </c>
      <c r="B7" s="146">
        <v>3128</v>
      </c>
      <c r="C7" s="148">
        <v>0</v>
      </c>
      <c r="D7" s="147">
        <v>-3128</v>
      </c>
      <c r="E7" s="147">
        <v>-3128</v>
      </c>
      <c r="F7" s="148">
        <v>0</v>
      </c>
    </row>
    <row r="8" spans="1:6" ht="27.75" customHeight="1">
      <c r="A8" s="5" t="s">
        <v>421</v>
      </c>
      <c r="B8" s="146">
        <v>1235000</v>
      </c>
      <c r="C8" s="146">
        <v>785000</v>
      </c>
      <c r="D8" s="147">
        <v>-150000</v>
      </c>
      <c r="E8" s="147">
        <v>635000</v>
      </c>
      <c r="F8" s="147">
        <v>1870000</v>
      </c>
    </row>
    <row r="9" spans="1:6" ht="27.75" customHeight="1">
      <c r="A9" s="111" t="s">
        <v>9</v>
      </c>
      <c r="B9" s="215">
        <f>SUM(B4:B8)</f>
        <v>4143128</v>
      </c>
      <c r="C9" s="215">
        <f>SUM(C4:C8)</f>
        <v>5708000</v>
      </c>
      <c r="D9" s="215">
        <f>SUM(D4:D8)</f>
        <v>-5201128</v>
      </c>
      <c r="E9" s="215">
        <f>SUM(E4:E8)</f>
        <v>506872</v>
      </c>
      <c r="F9" s="215">
        <f>SUM(F4:F8)</f>
        <v>4650000</v>
      </c>
    </row>
    <row r="10" spans="1:6" ht="6" customHeight="1">
      <c r="A10" s="6"/>
      <c r="B10" s="95"/>
      <c r="C10" s="95"/>
      <c r="D10" s="95"/>
      <c r="E10" s="95"/>
      <c r="F10" s="95"/>
    </row>
    <row r="11" spans="1:6" ht="27" customHeight="1">
      <c r="A11" s="5" t="s">
        <v>424</v>
      </c>
      <c r="B11" s="146">
        <v>282000</v>
      </c>
      <c r="C11" s="148">
        <v>539560</v>
      </c>
      <c r="D11" s="148">
        <v>0</v>
      </c>
      <c r="E11" s="148">
        <v>539560</v>
      </c>
      <c r="F11" s="146">
        <v>821560</v>
      </c>
    </row>
    <row r="12" spans="1:6" ht="27" customHeight="1">
      <c r="A12" s="5" t="s">
        <v>425</v>
      </c>
      <c r="B12" s="146">
        <v>2632000</v>
      </c>
      <c r="C12" s="146">
        <v>601600</v>
      </c>
      <c r="D12" s="148">
        <v>0</v>
      </c>
      <c r="E12" s="146">
        <v>601600</v>
      </c>
      <c r="F12" s="146">
        <v>3233600</v>
      </c>
    </row>
    <row r="13" spans="1:6" ht="30.75" customHeight="1">
      <c r="A13" s="5" t="s">
        <v>423</v>
      </c>
      <c r="B13" s="146">
        <v>172287</v>
      </c>
      <c r="C13" s="148">
        <v>14328</v>
      </c>
      <c r="D13" s="146">
        <v>-25415</v>
      </c>
      <c r="E13" s="146">
        <v>-11087</v>
      </c>
      <c r="F13" s="146">
        <v>161200</v>
      </c>
    </row>
    <row r="14" spans="1:6" ht="30.75" customHeight="1">
      <c r="A14" s="111" t="s">
        <v>426</v>
      </c>
      <c r="B14" s="200">
        <f>SUM(B11:B13)</f>
        <v>3086287</v>
      </c>
      <c r="C14" s="200">
        <f>SUM(C11:C13)</f>
        <v>1155488</v>
      </c>
      <c r="D14" s="200">
        <f>SUM(D11:D13)</f>
        <v>-25415</v>
      </c>
      <c r="E14" s="200">
        <f>SUM(E11:E13)</f>
        <v>1130073</v>
      </c>
      <c r="F14" s="200">
        <f>SUM(F11:F13)</f>
        <v>4216360</v>
      </c>
    </row>
    <row r="15" spans="1:6" ht="6" customHeight="1">
      <c r="A15" s="5"/>
      <c r="B15" s="96"/>
      <c r="C15" s="96"/>
      <c r="D15" s="96"/>
      <c r="E15" s="96"/>
      <c r="F15" s="96"/>
    </row>
    <row r="16" spans="1:6" ht="24.75" customHeight="1">
      <c r="A16" s="111" t="s">
        <v>10</v>
      </c>
      <c r="B16" s="200">
        <f>SUM(B9+B14)</f>
        <v>7229415</v>
      </c>
      <c r="C16" s="200">
        <f>SUM(C9+C14)</f>
        <v>6863488</v>
      </c>
      <c r="D16" s="200">
        <f>SUM(D9+D14)</f>
        <v>-5226543</v>
      </c>
      <c r="E16" s="200">
        <f>SUM(E9+E14)</f>
        <v>1636945</v>
      </c>
      <c r="F16" s="200">
        <f>SUM(F9+F14)</f>
        <v>8866360</v>
      </c>
    </row>
  </sheetData>
  <mergeCells count="2">
    <mergeCell ref="A1:F1"/>
    <mergeCell ref="A2:F2"/>
  </mergeCells>
  <phoneticPr fontId="17" type="noConversion"/>
  <pageMargins left="0.63" right="0.75" top="1.0729166666666667" bottom="1" header="0.5" footer="0.5"/>
  <pageSetup orientation="landscape" horizontalDpi="300" verticalDpi="300" r:id="rId1"/>
  <headerFooter alignWithMargins="0">
    <oddHeader xml:space="preserve">&amp;R&amp;"Times New Roman,Regular"Kingdom of Bahrain
Consolidated Final Account
For The Year Ended 31 December 2016
</oddHead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F6"/>
  <sheetViews>
    <sheetView view="pageBreakPreview" topLeftCell="B1" zoomScale="106" zoomScaleNormal="100" zoomScaleSheetLayoutView="106" workbookViewId="0">
      <selection activeCell="B8" sqref="B8"/>
    </sheetView>
  </sheetViews>
  <sheetFormatPr defaultRowHeight="12.75"/>
  <cols>
    <col min="1" max="1" width="47.5703125" style="13" customWidth="1"/>
    <col min="2" max="3" width="21.5703125" style="13" customWidth="1"/>
    <col min="4" max="16384" width="9.140625" style="13"/>
  </cols>
  <sheetData>
    <row r="1" spans="1:6" ht="21.75" customHeight="1">
      <c r="A1" s="254" t="s">
        <v>832</v>
      </c>
      <c r="B1" s="255"/>
      <c r="C1" s="255"/>
    </row>
    <row r="2" spans="1:6" ht="14.25" customHeight="1">
      <c r="C2" s="21" t="s">
        <v>196</v>
      </c>
    </row>
    <row r="3" spans="1:6" ht="39.75" customHeight="1">
      <c r="A3" s="87" t="s">
        <v>35</v>
      </c>
      <c r="B3" s="97">
        <f>C3+1</f>
        <v>2016</v>
      </c>
      <c r="C3" s="97">
        <v>2015</v>
      </c>
    </row>
    <row r="4" spans="1:6" ht="29.25" customHeight="1">
      <c r="A4" s="98" t="s">
        <v>835</v>
      </c>
      <c r="B4" s="154">
        <v>125000</v>
      </c>
      <c r="C4" s="154">
        <v>125000</v>
      </c>
      <c r="E4" s="31"/>
      <c r="F4" s="31"/>
    </row>
    <row r="5" spans="1:6" ht="29.25" customHeight="1">
      <c r="A5" s="98" t="s">
        <v>834</v>
      </c>
      <c r="B5" s="154">
        <v>-107919</v>
      </c>
      <c r="C5" s="154">
        <v>-52803</v>
      </c>
      <c r="E5" s="32"/>
      <c r="F5" s="32"/>
    </row>
    <row r="6" spans="1:6" ht="21.75" customHeight="1">
      <c r="A6" s="218" t="s">
        <v>833</v>
      </c>
      <c r="B6" s="219">
        <f>SUM(B4:B5)</f>
        <v>17081</v>
      </c>
      <c r="C6" s="219">
        <f>SUM(C4:C5)</f>
        <v>72197</v>
      </c>
    </row>
  </sheetData>
  <mergeCells count="1">
    <mergeCell ref="A1:C1"/>
  </mergeCells>
  <phoneticPr fontId="17" type="noConversion"/>
  <pageMargins left="0.57999999999999996" right="0.75" top="0.82291666666666663" bottom="1" header="0.25" footer="0.5"/>
  <pageSetup orientation="portrait" horizontalDpi="300" verticalDpi="300" r:id="rId1"/>
  <headerFooter>
    <oddHeader xml:space="preserve">&amp;R&amp;"Times New Roman,Regular"Kingdom of Bahrain
Consolidated Final Account
For The Year Ended 31 December 2016
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2107bfa-4e49-45ab-ad8a-454b984b5d0f" xsi:nil="true"/>
    <lcf76f155ced4ddcb4097134ff3c332f xmlns="b3b001d4-b64a-4cc2-a75a-fead1b2f6020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AD5B03B9154354895BFFC7068516087" ma:contentTypeVersion="15" ma:contentTypeDescription="Create a new document." ma:contentTypeScope="" ma:versionID="cddb55bcb9ad7506566802fa8b9437af">
  <xsd:schema xmlns:xsd="http://www.w3.org/2001/XMLSchema" xmlns:xs="http://www.w3.org/2001/XMLSchema" xmlns:p="http://schemas.microsoft.com/office/2006/metadata/properties" xmlns:ns2="b3b001d4-b64a-4cc2-a75a-fead1b2f6020" xmlns:ns3="32107bfa-4e49-45ab-ad8a-454b984b5d0f" xmlns:ns4="a6cfa33b-2bf5-4bf7-928c-6cc2294ff38c" targetNamespace="http://schemas.microsoft.com/office/2006/metadata/properties" ma:root="true" ma:fieldsID="59df69b08e92f86ba1dafd5766b1b210" ns2:_="" ns3:_="" ns4:_="">
    <xsd:import namespace="b3b001d4-b64a-4cc2-a75a-fead1b2f6020"/>
    <xsd:import namespace="32107bfa-4e49-45ab-ad8a-454b984b5d0f"/>
    <xsd:import namespace="a6cfa33b-2bf5-4bf7-928c-6cc2294ff38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4:SharedWithUsers" minOccurs="0"/>
                <xsd:element ref="ns4:SharedWithDetail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3b001d4-b64a-4cc2-a75a-fead1b2f602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dd1eeef8-f9d5-4d53-9815-41c2708aed6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107bfa-4e49-45ab-ad8a-454b984b5d0f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2484bab9-8efc-419c-af10-fff908a4231e}" ma:internalName="TaxCatchAll" ma:showField="CatchAllData" ma:web="32107bfa-4e49-45ab-ad8a-454b984b5d0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6cfa33b-2bf5-4bf7-928c-6cc2294ff38c" elementFormDefault="qualified">
    <xsd:import namespace="http://schemas.microsoft.com/office/2006/documentManagement/types"/>
    <xsd:import namespace="http://schemas.microsoft.com/office/infopath/2007/PartnerControls"/>
    <xsd:element name="SharedWithUsers" ma:index="2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0AFF87A-FA6B-459C-A54E-014036E2FED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3D4069C-1DE7-4A80-9444-A80760E6C469}">
  <ds:schemaRefs>
    <ds:schemaRef ds:uri="http://schemas.microsoft.com/office/2006/metadata/properties"/>
    <ds:schemaRef ds:uri="http://schemas.microsoft.com/office/infopath/2007/PartnerControls"/>
    <ds:schemaRef ds:uri="32107bfa-4e49-45ab-ad8a-454b984b5d0f"/>
    <ds:schemaRef ds:uri="b3b001d4-b64a-4cc2-a75a-fead1b2f6020"/>
  </ds:schemaRefs>
</ds:datastoreItem>
</file>

<file path=customXml/itemProps3.xml><?xml version="1.0" encoding="utf-8"?>
<ds:datastoreItem xmlns:ds="http://schemas.openxmlformats.org/officeDocument/2006/customXml" ds:itemID="{06A7F3FB-794B-473B-9603-C8F752C4160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3b001d4-b64a-4cc2-a75a-fead1b2f6020"/>
    <ds:schemaRef ds:uri="32107bfa-4e49-45ab-ad8a-454b984b5d0f"/>
    <ds:schemaRef ds:uri="a6cfa33b-2bf5-4bf7-928c-6cc2294ff38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17</vt:i4>
      </vt:variant>
      <vt:variant>
        <vt:lpstr>Named Ranges</vt:lpstr>
      </vt:variant>
      <vt:variant>
        <vt:i4>11</vt:i4>
      </vt:variant>
    </vt:vector>
  </HeadingPairs>
  <TitlesOfParts>
    <vt:vector size="28" baseType="lpstr">
      <vt:lpstr> Revenue Expenditure Statement</vt:lpstr>
      <vt:lpstr>Oil Rev.</vt:lpstr>
      <vt:lpstr>Rev &amp; Exp </vt:lpstr>
      <vt:lpstr>Rev.</vt:lpstr>
      <vt:lpstr>Rev Details</vt:lpstr>
      <vt:lpstr>Budget</vt:lpstr>
      <vt:lpstr>Amendments</vt:lpstr>
      <vt:lpstr>Exp.</vt:lpstr>
      <vt:lpstr>Exp. Detalis</vt:lpstr>
      <vt:lpstr>Tran. Budget Exp</vt:lpstr>
      <vt:lpstr>Projects</vt:lpstr>
      <vt:lpstr>CF</vt:lpstr>
      <vt:lpstr>Account Pay</vt:lpstr>
      <vt:lpstr>Accrued Exp</vt:lpstr>
      <vt:lpstr>Encum</vt:lpstr>
      <vt:lpstr>Financing</vt:lpstr>
      <vt:lpstr>Credits</vt:lpstr>
      <vt:lpstr>'Account Pay'!Print_Area</vt:lpstr>
      <vt:lpstr>'Accrued Exp'!Print_Area</vt:lpstr>
      <vt:lpstr>Amendments!Print_Area</vt:lpstr>
      <vt:lpstr>Encum!Print_Area</vt:lpstr>
      <vt:lpstr>'Rev &amp; Exp '!Print_Area</vt:lpstr>
      <vt:lpstr>Amendments!Print_Titles</vt:lpstr>
      <vt:lpstr>Exp.!Print_Titles</vt:lpstr>
      <vt:lpstr>'Exp. Detalis'!Print_Titles</vt:lpstr>
      <vt:lpstr>'Rev &amp; Exp '!Print_Titles</vt:lpstr>
      <vt:lpstr>'Rev Details'!Print_Titles</vt:lpstr>
      <vt:lpstr>Rev.!Print_Titles</vt:lpstr>
    </vt:vector>
  </TitlesOfParts>
  <Company>Ministry of Finance &amp; National Economy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mffimaf</dc:creator>
  <cp:lastModifiedBy>Nawara Abdulelah AlMoalem</cp:lastModifiedBy>
  <cp:lastPrinted>2017-06-13T06:08:42Z</cp:lastPrinted>
  <dcterms:created xsi:type="dcterms:W3CDTF">2003-05-10T11:11:16Z</dcterms:created>
  <dcterms:modified xsi:type="dcterms:W3CDTF">2023-12-07T09:13:41Z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0x0101009AD5B03B9154354895BFFC7068516087</vt:lpwstr>
  </property>
  <property fmtid="{D5CDD505-2E9C-101B-9397-08002B2CF9AE}" pid="3" name="Order">
    <vt:r8>232000</vt:r8>
  </property>
  <property fmtid="{D5CDD505-2E9C-101B-9397-08002B2CF9AE}" pid="4" name="MediaServiceImageTags">
    <vt:lpwstr/>
  </property>
</Properties>
</file>