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9/"/>
    </mc:Choice>
  </mc:AlternateContent>
  <xr:revisionPtr revIDLastSave="57" documentId="11_915B27B5EE7350575F352324F7A616282A7ACB13" xr6:coauthVersionLast="47" xr6:coauthVersionMax="47" xr10:uidLastSave="{303FCC86-13A8-465C-8286-FF32DA34BF7E}"/>
  <bookViews>
    <workbookView xWindow="-120" yWindow="-120" windowWidth="29040" windowHeight="15840" tabRatio="1000" xr2:uid="{00000000-000D-0000-FFFF-FFFF00000000}"/>
  </bookViews>
  <sheets>
    <sheet name="Revenue Expenditure Statement" sheetId="39" r:id="rId1"/>
    <sheet name="Oil Rev." sheetId="48" state="hidden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Exp'!$A$1:$D$13</definedName>
    <definedName name="_xlnm.Print_Area" localSheetId="6">Amendments!$A$1:$F$115</definedName>
    <definedName name="_xlnm.Print_Area" localSheetId="14">Encum!$A$1:$D$12</definedName>
    <definedName name="_xlnm.Print_Area" localSheetId="2">'Rev &amp; Exp '!$A$1:$J$60</definedName>
    <definedName name="_xlnm.Print_Area" localSheetId="4">'Rev Details'!$A$1:$I$210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50" l="1"/>
  <c r="H7" i="50"/>
  <c r="H8" i="50"/>
  <c r="H9" i="50"/>
  <c r="H10" i="50"/>
  <c r="H11" i="50"/>
  <c r="H12" i="50"/>
  <c r="H13" i="50"/>
  <c r="H14" i="50"/>
  <c r="H15" i="50"/>
  <c r="H16" i="50"/>
  <c r="H17" i="50"/>
  <c r="H18" i="50"/>
  <c r="H19" i="50"/>
  <c r="H20" i="50"/>
  <c r="H21" i="50"/>
  <c r="H22" i="50"/>
  <c r="H23" i="50"/>
  <c r="H24" i="50"/>
  <c r="H25" i="50"/>
  <c r="H26" i="50"/>
  <c r="H27" i="50"/>
  <c r="H28" i="50"/>
  <c r="H29" i="50"/>
  <c r="H30" i="50"/>
  <c r="H31" i="50"/>
  <c r="H32" i="50"/>
  <c r="H33" i="50"/>
  <c r="H34" i="50"/>
  <c r="H35" i="50"/>
  <c r="H36" i="50"/>
  <c r="H37" i="50"/>
  <c r="H38" i="50"/>
  <c r="H39" i="50"/>
  <c r="H40" i="50"/>
  <c r="H41" i="50"/>
  <c r="H42" i="50"/>
  <c r="H43" i="50"/>
  <c r="H44" i="50"/>
  <c r="H45" i="50"/>
  <c r="H46" i="50"/>
  <c r="H47" i="50"/>
  <c r="H48" i="50"/>
  <c r="H49" i="50"/>
  <c r="H50" i="50"/>
  <c r="H51" i="50"/>
  <c r="H52" i="50"/>
  <c r="H53" i="50"/>
  <c r="H54" i="50"/>
  <c r="H55" i="50"/>
  <c r="H56" i="50"/>
  <c r="H57" i="50"/>
  <c r="H58" i="50"/>
  <c r="H59" i="50"/>
  <c r="H60" i="50"/>
  <c r="H61" i="50"/>
  <c r="H62" i="50"/>
  <c r="H63" i="50"/>
  <c r="H64" i="50"/>
  <c r="H65" i="50"/>
  <c r="H66" i="50"/>
  <c r="H67" i="50"/>
  <c r="H68" i="50"/>
  <c r="H69" i="50"/>
  <c r="H70" i="50"/>
  <c r="H71" i="50"/>
  <c r="H72" i="50"/>
  <c r="H73" i="50"/>
  <c r="H74" i="50"/>
  <c r="H75" i="50"/>
  <c r="H76" i="50"/>
  <c r="H77" i="50"/>
  <c r="H78" i="50"/>
  <c r="H79" i="50"/>
  <c r="H80" i="50"/>
  <c r="H81" i="50"/>
  <c r="H82" i="50"/>
  <c r="H83" i="50"/>
  <c r="H84" i="50"/>
  <c r="H85" i="50"/>
  <c r="H86" i="50"/>
  <c r="H87" i="50"/>
  <c r="H88" i="50"/>
  <c r="H89" i="50"/>
  <c r="H90" i="50"/>
  <c r="H91" i="50"/>
  <c r="H92" i="50"/>
  <c r="H93" i="50"/>
  <c r="H94" i="50"/>
  <c r="H95" i="50"/>
  <c r="H96" i="50"/>
  <c r="H97" i="50"/>
  <c r="H98" i="50"/>
  <c r="H99" i="50"/>
  <c r="H100" i="50"/>
  <c r="H101" i="50"/>
  <c r="H102" i="50"/>
  <c r="H103" i="50"/>
  <c r="H104" i="50"/>
  <c r="H105" i="50"/>
  <c r="H106" i="50"/>
  <c r="H107" i="50"/>
  <c r="H108" i="50"/>
  <c r="H109" i="50"/>
  <c r="H110" i="50"/>
  <c r="H111" i="50"/>
  <c r="H112" i="50"/>
  <c r="H113" i="50"/>
  <c r="H114" i="50"/>
  <c r="H115" i="50"/>
  <c r="H116" i="50"/>
  <c r="H117" i="50"/>
  <c r="H118" i="50"/>
  <c r="H119" i="50"/>
  <c r="H120" i="50"/>
  <c r="H121" i="50"/>
  <c r="H122" i="50"/>
  <c r="H123" i="50"/>
  <c r="H124" i="50"/>
  <c r="H125" i="50"/>
  <c r="H126" i="50"/>
  <c r="H127" i="50"/>
  <c r="H128" i="50"/>
  <c r="H129" i="50"/>
  <c r="H130" i="50"/>
  <c r="H131" i="50"/>
  <c r="H132" i="50"/>
  <c r="H133" i="50"/>
  <c r="H134" i="50"/>
  <c r="H135" i="50"/>
  <c r="H136" i="50"/>
  <c r="H137" i="50"/>
  <c r="H138" i="50"/>
  <c r="H139" i="50"/>
  <c r="H140" i="50"/>
  <c r="H141" i="50"/>
  <c r="H142" i="50"/>
  <c r="H143" i="50"/>
  <c r="H144" i="50"/>
  <c r="H145" i="50"/>
  <c r="H146" i="50"/>
  <c r="H147" i="50"/>
  <c r="H148" i="50"/>
  <c r="H149" i="50"/>
  <c r="H150" i="50"/>
  <c r="H151" i="50"/>
  <c r="H152" i="50"/>
  <c r="H153" i="50"/>
  <c r="H154" i="50"/>
  <c r="H155" i="50"/>
  <c r="H156" i="50"/>
  <c r="H157" i="50"/>
  <c r="H158" i="50"/>
  <c r="H159" i="50"/>
  <c r="H160" i="50"/>
  <c r="H161" i="50"/>
  <c r="H162" i="50"/>
  <c r="H163" i="50"/>
  <c r="H164" i="50"/>
  <c r="H165" i="50"/>
  <c r="H166" i="50"/>
  <c r="H167" i="50"/>
  <c r="H168" i="50"/>
  <c r="H169" i="50"/>
  <c r="H170" i="50"/>
  <c r="H171" i="50"/>
  <c r="H172" i="50"/>
  <c r="H173" i="50"/>
  <c r="H174" i="50"/>
  <c r="H175" i="50"/>
  <c r="H176" i="50"/>
  <c r="H177" i="50"/>
  <c r="H178" i="50"/>
  <c r="H179" i="50"/>
  <c r="H180" i="50"/>
  <c r="H181" i="50"/>
  <c r="H182" i="50"/>
  <c r="H183" i="50"/>
  <c r="H184" i="50"/>
  <c r="H185" i="50"/>
  <c r="H186" i="50"/>
  <c r="H187" i="50"/>
  <c r="H188" i="50"/>
  <c r="H189" i="50"/>
  <c r="H190" i="50"/>
  <c r="H191" i="50"/>
  <c r="H192" i="50"/>
  <c r="H193" i="50"/>
  <c r="H194" i="50"/>
  <c r="H195" i="50"/>
  <c r="H196" i="50"/>
  <c r="H197" i="50"/>
  <c r="H198" i="50"/>
  <c r="H199" i="50"/>
  <c r="H200" i="50"/>
  <c r="H201" i="50"/>
  <c r="H202" i="50"/>
  <c r="H203" i="50"/>
  <c r="H204" i="50"/>
  <c r="H205" i="50"/>
  <c r="H206" i="50"/>
  <c r="H207" i="50"/>
  <c r="H208" i="50"/>
  <c r="H209" i="50"/>
  <c r="H210" i="50"/>
  <c r="H211" i="50"/>
  <c r="H212" i="50"/>
  <c r="H213" i="50"/>
  <c r="H214" i="50"/>
  <c r="H215" i="50"/>
  <c r="H216" i="50"/>
  <c r="H217" i="50"/>
  <c r="H218" i="50"/>
  <c r="H219" i="50"/>
  <c r="H220" i="50"/>
  <c r="H221" i="50"/>
  <c r="H222" i="50"/>
  <c r="H223" i="50"/>
  <c r="H224" i="50"/>
  <c r="H225" i="50"/>
  <c r="H226" i="50"/>
  <c r="H227" i="50"/>
  <c r="H228" i="50"/>
  <c r="H229" i="50"/>
  <c r="H230" i="50"/>
  <c r="H231" i="50"/>
  <c r="H232" i="50"/>
  <c r="H233" i="50"/>
  <c r="H234" i="50"/>
  <c r="H235" i="50"/>
  <c r="H236" i="50"/>
  <c r="H237" i="50"/>
  <c r="H238" i="50"/>
  <c r="H239" i="50"/>
  <c r="H240" i="50"/>
  <c r="H241" i="50"/>
  <c r="H242" i="50"/>
  <c r="H243" i="50"/>
  <c r="H244" i="50"/>
  <c r="H245" i="50"/>
  <c r="H246" i="50"/>
  <c r="H247" i="50"/>
  <c r="H248" i="50"/>
  <c r="H249" i="50"/>
  <c r="H250" i="50"/>
  <c r="H251" i="50"/>
  <c r="H252" i="50"/>
  <c r="H253" i="50"/>
  <c r="H254" i="50"/>
  <c r="H255" i="50"/>
  <c r="H256" i="50"/>
  <c r="H257" i="50"/>
  <c r="H258" i="50"/>
  <c r="H259" i="50"/>
  <c r="H260" i="50"/>
  <c r="H261" i="50"/>
  <c r="H262" i="50"/>
  <c r="H263" i="50"/>
  <c r="H264" i="50"/>
  <c r="H265" i="50"/>
  <c r="H266" i="50"/>
  <c r="H267" i="50"/>
  <c r="H268" i="50"/>
  <c r="H269" i="50"/>
  <c r="H270" i="50"/>
  <c r="H271" i="50"/>
  <c r="H272" i="50"/>
  <c r="H273" i="50"/>
  <c r="H274" i="50"/>
  <c r="H275" i="50"/>
  <c r="H276" i="50"/>
  <c r="H277" i="50"/>
  <c r="H278" i="50"/>
  <c r="H279" i="50"/>
  <c r="H280" i="50"/>
  <c r="H281" i="50"/>
  <c r="H282" i="50"/>
  <c r="H283" i="50"/>
  <c r="H284" i="50"/>
  <c r="H285" i="50"/>
  <c r="H286" i="50"/>
  <c r="H287" i="50"/>
  <c r="H288" i="50"/>
  <c r="H289" i="50"/>
  <c r="H290" i="50"/>
  <c r="H291" i="50"/>
  <c r="H292" i="50"/>
  <c r="H293" i="50"/>
  <c r="H294" i="50"/>
  <c r="H295" i="50"/>
  <c r="H296" i="50"/>
  <c r="H297" i="50"/>
  <c r="H298" i="50"/>
  <c r="H299" i="50"/>
  <c r="H300" i="50"/>
  <c r="H301" i="50"/>
  <c r="H302" i="50"/>
  <c r="H303" i="50"/>
  <c r="H304" i="50"/>
  <c r="H305" i="50"/>
  <c r="H306" i="50"/>
  <c r="H307" i="50"/>
  <c r="H308" i="50"/>
  <c r="H309" i="50"/>
  <c r="H310" i="50"/>
  <c r="H311" i="50"/>
  <c r="H312" i="50"/>
  <c r="H313" i="50"/>
  <c r="H314" i="50"/>
  <c r="H315" i="50"/>
  <c r="H316" i="50"/>
  <c r="H317" i="50"/>
  <c r="H318" i="50"/>
  <c r="H319" i="50"/>
  <c r="H320" i="50"/>
  <c r="H321" i="50"/>
  <c r="H322" i="50"/>
  <c r="H323" i="50"/>
  <c r="H324" i="50"/>
  <c r="H325" i="50"/>
  <c r="H326" i="50"/>
  <c r="H327" i="50"/>
  <c r="H328" i="50"/>
  <c r="H329" i="50"/>
  <c r="H330" i="50"/>
  <c r="H331" i="50"/>
  <c r="H332" i="50"/>
  <c r="H333" i="50"/>
  <c r="H334" i="50"/>
  <c r="H335" i="50"/>
  <c r="H336" i="50"/>
  <c r="H337" i="50"/>
  <c r="H338" i="50"/>
  <c r="H339" i="50"/>
  <c r="H340" i="50"/>
  <c r="H341" i="50"/>
  <c r="H342" i="50"/>
  <c r="H343" i="50"/>
  <c r="H344" i="50"/>
  <c r="H345" i="50"/>
  <c r="H346" i="50"/>
  <c r="H347" i="50"/>
  <c r="H348" i="50"/>
  <c r="H349" i="50"/>
  <c r="H350" i="50"/>
  <c r="H351" i="50"/>
  <c r="H352" i="50"/>
  <c r="H353" i="50"/>
  <c r="H354" i="50"/>
  <c r="H355" i="50"/>
  <c r="H356" i="50"/>
  <c r="H357" i="50"/>
  <c r="H358" i="50"/>
  <c r="H359" i="50"/>
  <c r="H360" i="50"/>
  <c r="H361" i="50"/>
  <c r="H362" i="50"/>
  <c r="H363" i="50"/>
  <c r="H364" i="50"/>
  <c r="H365" i="50"/>
  <c r="H366" i="50"/>
  <c r="H367" i="50"/>
  <c r="H368" i="50"/>
  <c r="H369" i="50"/>
  <c r="H370" i="50"/>
  <c r="H371" i="50"/>
  <c r="H372" i="50"/>
  <c r="H373" i="50"/>
  <c r="H374" i="50"/>
  <c r="H375" i="50"/>
  <c r="H376" i="50"/>
  <c r="H377" i="50"/>
  <c r="H378" i="50"/>
  <c r="H379" i="50"/>
  <c r="H380" i="50"/>
  <c r="H381" i="50"/>
  <c r="H382" i="50"/>
  <c r="H383" i="50"/>
  <c r="H384" i="50"/>
  <c r="H385" i="50"/>
  <c r="H386" i="50"/>
  <c r="H387" i="50"/>
  <c r="H388" i="50"/>
  <c r="H389" i="50"/>
  <c r="H390" i="50"/>
  <c r="H391" i="50"/>
  <c r="H392" i="50"/>
  <c r="H393" i="50"/>
  <c r="H394" i="50"/>
  <c r="H395" i="50"/>
  <c r="H396" i="50"/>
  <c r="H397" i="50"/>
  <c r="H398" i="50"/>
  <c r="H399" i="50"/>
  <c r="H400" i="50"/>
  <c r="H401" i="50"/>
  <c r="H402" i="50"/>
  <c r="H403" i="50"/>
  <c r="H404" i="50"/>
  <c r="H405" i="50"/>
  <c r="H406" i="50"/>
  <c r="H407" i="50"/>
  <c r="H408" i="50"/>
  <c r="H409" i="50"/>
  <c r="H410" i="50"/>
  <c r="H411" i="50"/>
  <c r="H412" i="50"/>
  <c r="H413" i="50"/>
  <c r="H414" i="50"/>
  <c r="H415" i="50"/>
  <c r="H416" i="50"/>
  <c r="H417" i="50"/>
  <c r="H418" i="50"/>
  <c r="H419" i="50"/>
  <c r="H420" i="50"/>
  <c r="H421" i="50"/>
  <c r="H422" i="50"/>
  <c r="H423" i="50"/>
  <c r="H424" i="50"/>
  <c r="H425" i="50"/>
  <c r="H426" i="50"/>
  <c r="H427" i="50"/>
  <c r="H428" i="50"/>
  <c r="H429" i="50"/>
  <c r="H430" i="50"/>
  <c r="H431" i="50"/>
  <c r="H432" i="50"/>
  <c r="H433" i="50"/>
  <c r="H434" i="50"/>
  <c r="H435" i="50"/>
  <c r="H436" i="50"/>
  <c r="H437" i="50"/>
  <c r="H438" i="50"/>
  <c r="H439" i="50"/>
  <c r="H440" i="50"/>
  <c r="H441" i="50"/>
  <c r="H442" i="50"/>
  <c r="H443" i="50"/>
  <c r="H444" i="50"/>
  <c r="H445" i="50"/>
  <c r="H446" i="50"/>
  <c r="H447" i="50"/>
  <c r="H448" i="50"/>
  <c r="H5" i="50"/>
  <c r="H6" i="71"/>
  <c r="H7" i="71"/>
  <c r="H8" i="71"/>
  <c r="H9" i="71"/>
  <c r="H10" i="71"/>
  <c r="H11" i="71"/>
  <c r="H12" i="71"/>
  <c r="H13" i="71"/>
  <c r="H14" i="71"/>
  <c r="H15" i="71"/>
  <c r="H16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H69" i="71"/>
  <c r="H70" i="71"/>
  <c r="H71" i="71"/>
  <c r="H72" i="71"/>
  <c r="H73" i="71"/>
  <c r="H74" i="71"/>
  <c r="H75" i="71"/>
  <c r="H76" i="71"/>
  <c r="H77" i="71"/>
  <c r="H78" i="71"/>
  <c r="H79" i="71"/>
  <c r="H80" i="71"/>
  <c r="H81" i="71"/>
  <c r="H82" i="71"/>
  <c r="H83" i="71"/>
  <c r="H84" i="71"/>
  <c r="H85" i="71"/>
  <c r="H86" i="71"/>
  <c r="H87" i="71"/>
  <c r="H88" i="71"/>
  <c r="H89" i="71"/>
  <c r="H90" i="71"/>
  <c r="H91" i="71"/>
  <c r="H92" i="71"/>
  <c r="H93" i="71"/>
  <c r="H94" i="71"/>
  <c r="H95" i="71"/>
  <c r="H96" i="71"/>
  <c r="H97" i="71"/>
  <c r="H98" i="71"/>
  <c r="H99" i="71"/>
  <c r="H100" i="71"/>
  <c r="H101" i="71"/>
  <c r="H102" i="71"/>
  <c r="H103" i="71"/>
  <c r="H104" i="71"/>
  <c r="H105" i="71"/>
  <c r="H106" i="71"/>
  <c r="H107" i="71"/>
  <c r="H108" i="71"/>
  <c r="H109" i="71"/>
  <c r="H110" i="71"/>
  <c r="H111" i="71"/>
  <c r="H112" i="71"/>
  <c r="H113" i="71"/>
  <c r="H114" i="71"/>
  <c r="H115" i="71"/>
  <c r="H116" i="71"/>
  <c r="H117" i="71"/>
  <c r="H118" i="71"/>
  <c r="H119" i="71"/>
  <c r="H120" i="71"/>
  <c r="H121" i="71"/>
  <c r="H122" i="71"/>
  <c r="H123" i="71"/>
  <c r="H124" i="71"/>
  <c r="H125" i="71"/>
  <c r="H126" i="71"/>
  <c r="H127" i="71"/>
  <c r="H128" i="71"/>
  <c r="H129" i="71"/>
  <c r="H130" i="71"/>
  <c r="H131" i="71"/>
  <c r="H132" i="71"/>
  <c r="H133" i="71"/>
  <c r="H134" i="71"/>
  <c r="H135" i="71"/>
  <c r="H136" i="71"/>
  <c r="H137" i="71"/>
  <c r="H138" i="71"/>
  <c r="H139" i="71"/>
  <c r="H140" i="71"/>
  <c r="H141" i="71"/>
  <c r="H142" i="71"/>
  <c r="H143" i="71"/>
  <c r="H144" i="71"/>
  <c r="H145" i="71"/>
  <c r="H146" i="71"/>
  <c r="H147" i="71"/>
  <c r="H148" i="71"/>
  <c r="H149" i="71"/>
  <c r="H150" i="71"/>
  <c r="H151" i="71"/>
  <c r="H152" i="71"/>
  <c r="H153" i="71"/>
  <c r="H154" i="71"/>
  <c r="H155" i="71"/>
  <c r="H156" i="71"/>
  <c r="H157" i="71"/>
  <c r="H158" i="71"/>
  <c r="H159" i="71"/>
  <c r="H160" i="71"/>
  <c r="H161" i="71"/>
  <c r="H162" i="71"/>
  <c r="H163" i="71"/>
  <c r="H164" i="71"/>
  <c r="H165" i="71"/>
  <c r="H166" i="71"/>
  <c r="H167" i="71"/>
  <c r="H168" i="71"/>
  <c r="H169" i="71"/>
  <c r="H170" i="71"/>
  <c r="H171" i="71"/>
  <c r="H172" i="71"/>
  <c r="H173" i="71"/>
  <c r="H174" i="71"/>
  <c r="H175" i="71"/>
  <c r="H176" i="71"/>
  <c r="H177" i="71"/>
  <c r="H178" i="71"/>
  <c r="H179" i="71"/>
  <c r="H180" i="71"/>
  <c r="H181" i="71"/>
  <c r="H182" i="71"/>
  <c r="H183" i="71"/>
  <c r="H184" i="71"/>
  <c r="H185" i="71"/>
  <c r="H186" i="71"/>
  <c r="H187" i="71"/>
  <c r="H188" i="71"/>
  <c r="H189" i="71"/>
  <c r="H190" i="71"/>
  <c r="H191" i="71"/>
  <c r="H192" i="71"/>
  <c r="H193" i="71"/>
  <c r="H194" i="71"/>
  <c r="H195" i="71"/>
  <c r="H196" i="71"/>
  <c r="H197" i="71"/>
  <c r="H198" i="71"/>
  <c r="H199" i="71"/>
  <c r="H200" i="71"/>
  <c r="H201" i="71"/>
  <c r="H202" i="71"/>
  <c r="H203" i="71"/>
  <c r="H204" i="71"/>
  <c r="H205" i="71"/>
  <c r="H206" i="71"/>
  <c r="H207" i="71"/>
  <c r="H208" i="71"/>
  <c r="H209" i="71"/>
  <c r="H5" i="71"/>
  <c r="G449" i="50"/>
  <c r="I449" i="50"/>
  <c r="F449" i="50"/>
  <c r="G210" i="71"/>
  <c r="I210" i="71"/>
  <c r="F210" i="71"/>
  <c r="E47" i="72"/>
  <c r="E43" i="72"/>
  <c r="E102" i="72"/>
  <c r="E96" i="72"/>
  <c r="E86" i="72"/>
  <c r="E74" i="72"/>
  <c r="E72" i="72"/>
  <c r="E56" i="72"/>
  <c r="H449" i="50" l="1"/>
  <c r="H210" i="71"/>
  <c r="D96" i="72"/>
  <c r="E79" i="72"/>
  <c r="E115" i="72" s="1"/>
  <c r="B3" i="60" l="1"/>
  <c r="B3" i="54" l="1"/>
  <c r="C74" i="72" l="1"/>
  <c r="D74" i="72"/>
  <c r="F74" i="72"/>
  <c r="B74" i="72"/>
  <c r="F43" i="72"/>
  <c r="B43" i="72"/>
  <c r="B5" i="72"/>
  <c r="C5" i="72"/>
  <c r="D5" i="72"/>
  <c r="F5" i="72"/>
  <c r="G5" i="72"/>
  <c r="H5" i="72"/>
  <c r="C58" i="7"/>
  <c r="D58" i="7"/>
  <c r="E58" i="7"/>
  <c r="F58" i="7"/>
  <c r="G58" i="7"/>
  <c r="H58" i="7"/>
  <c r="I58" i="7"/>
  <c r="J58" i="7"/>
  <c r="K58" i="7"/>
  <c r="B58" i="7"/>
  <c r="E38" i="46"/>
  <c r="C38" i="46"/>
  <c r="B38" i="46"/>
  <c r="D38" i="46" l="1"/>
  <c r="K40" i="26"/>
  <c r="J40" i="26"/>
  <c r="I40" i="26"/>
  <c r="H40" i="26"/>
  <c r="G40" i="26"/>
  <c r="F40" i="26"/>
  <c r="E40" i="26"/>
  <c r="D40" i="26"/>
  <c r="B40" i="26"/>
  <c r="C40" i="26"/>
  <c r="I60" i="74"/>
  <c r="H60" i="74"/>
  <c r="F60" i="74"/>
  <c r="E60" i="74"/>
  <c r="C60" i="74"/>
  <c r="B60" i="74"/>
  <c r="D60" i="74" l="1"/>
  <c r="C102" i="72"/>
  <c r="D102" i="72"/>
  <c r="F102" i="72"/>
  <c r="G102" i="72"/>
  <c r="H102" i="72"/>
  <c r="B102" i="72"/>
  <c r="C43" i="72"/>
  <c r="D43" i="72"/>
  <c r="G43" i="72"/>
  <c r="H43" i="72"/>
  <c r="C96" i="72" l="1"/>
  <c r="F96" i="72"/>
  <c r="G96" i="72"/>
  <c r="H96" i="72"/>
  <c r="B96" i="72"/>
  <c r="C86" i="72"/>
  <c r="D86" i="72"/>
  <c r="F86" i="72"/>
  <c r="G86" i="72"/>
  <c r="H86" i="72"/>
  <c r="B86" i="72"/>
  <c r="C79" i="72"/>
  <c r="D79" i="72"/>
  <c r="F79" i="72"/>
  <c r="G79" i="72"/>
  <c r="H79" i="72"/>
  <c r="B79" i="72"/>
  <c r="G74" i="72"/>
  <c r="H74" i="72"/>
  <c r="C72" i="72"/>
  <c r="D72" i="72"/>
  <c r="F72" i="72"/>
  <c r="G72" i="72"/>
  <c r="H72" i="72"/>
  <c r="B72" i="72"/>
  <c r="C56" i="72"/>
  <c r="D56" i="72"/>
  <c r="F56" i="72"/>
  <c r="G56" i="72"/>
  <c r="H56" i="72"/>
  <c r="B56" i="72"/>
  <c r="C47" i="72"/>
  <c r="C115" i="72" s="1"/>
  <c r="D47" i="72"/>
  <c r="F47" i="72"/>
  <c r="G47" i="72"/>
  <c r="H47" i="72"/>
  <c r="B47" i="72"/>
  <c r="F115" i="72" l="1"/>
  <c r="D115" i="72"/>
  <c r="B115" i="72"/>
  <c r="G115" i="72"/>
  <c r="H115" i="72"/>
  <c r="B17" i="59" l="1"/>
  <c r="F13" i="41" l="1"/>
  <c r="C13" i="56" l="1"/>
  <c r="D13" i="56"/>
  <c r="F3" i="48" l="1"/>
  <c r="E14" i="39" l="1"/>
  <c r="D14" i="39"/>
  <c r="C14" i="39"/>
  <c r="E34" i="39" l="1"/>
  <c r="D34" i="39"/>
  <c r="E23" i="39"/>
  <c r="E25" i="39" s="1"/>
  <c r="E27" i="39" s="1"/>
  <c r="D23" i="39"/>
  <c r="D25" i="39" s="1"/>
  <c r="D27" i="39" s="1"/>
  <c r="C23" i="39"/>
  <c r="C25" i="39" s="1"/>
  <c r="C27" i="39" s="1"/>
  <c r="G13" i="48"/>
  <c r="F13" i="48"/>
  <c r="G7" i="48"/>
  <c r="G21" i="48" s="1"/>
  <c r="F7" i="48"/>
  <c r="F21" i="48" l="1"/>
  <c r="I13" i="41"/>
  <c r="I17" i="41" s="1"/>
  <c r="H13" i="41"/>
  <c r="H17" i="41" s="1"/>
  <c r="G13" i="41"/>
  <c r="G17" i="41" s="1"/>
  <c r="F17" i="41"/>
  <c r="E13" i="41"/>
  <c r="E17" i="41" s="1"/>
  <c r="D13" i="41"/>
  <c r="D17" i="41" s="1"/>
  <c r="B13" i="41"/>
  <c r="B17" i="41" s="1"/>
  <c r="C17" i="59" l="1"/>
  <c r="D17" i="59" l="1"/>
  <c r="C36" i="60"/>
  <c r="B36" i="60"/>
  <c r="C31" i="60"/>
  <c r="B31" i="60"/>
  <c r="C23" i="60"/>
  <c r="B23" i="60"/>
  <c r="C13" i="60"/>
  <c r="C24" i="60" s="1"/>
  <c r="B13" i="60"/>
  <c r="D12" i="52"/>
  <c r="C12" i="52"/>
  <c r="B24" i="60" l="1"/>
  <c r="B37" i="60"/>
  <c r="C37" i="60"/>
  <c r="D13" i="51"/>
  <c r="C13" i="51"/>
  <c r="F14" i="53"/>
  <c r="E14" i="53"/>
  <c r="D14" i="53"/>
  <c r="C14" i="53"/>
  <c r="B14" i="53"/>
  <c r="F9" i="53"/>
  <c r="E9" i="53"/>
  <c r="D9" i="53"/>
  <c r="C9" i="53"/>
  <c r="B9" i="53"/>
  <c r="C6" i="54"/>
  <c r="B6" i="54"/>
  <c r="B16" i="53" l="1"/>
  <c r="D16" i="53"/>
  <c r="F16" i="53"/>
  <c r="C16" i="53"/>
  <c r="E16" i="53"/>
  <c r="E17" i="59"/>
  <c r="C3" i="52" l="1"/>
  <c r="C3" i="56"/>
  <c r="C3" i="51"/>
  <c r="J60" i="74"/>
  <c r="G60" i="74"/>
</calcChain>
</file>

<file path=xl/sharedStrings.xml><?xml version="1.0" encoding="utf-8"?>
<sst xmlns="http://schemas.openxmlformats.org/spreadsheetml/2006/main" count="3890" uniqueCount="1512">
  <si>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</si>
  <si>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</si>
  <si>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</si>
  <si>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</si>
  <si>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</si>
  <si>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</si>
  <si>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</si>
  <si>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</si>
  <si>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</si>
  <si>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</si>
  <si>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</si>
  <si>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2- Oil and Gas Revenue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</si>
  <si>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</si>
  <si>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</si>
  <si>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</si>
  <si>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</si>
  <si>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</si>
  <si>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</si>
  <si>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</si>
  <si>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</si>
  <si>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</si>
  <si>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</si>
  <si>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</si>
  <si>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</si>
  <si>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</si>
  <si>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</si>
  <si>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</si>
  <si>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</si>
  <si>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</si>
  <si>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</si>
  <si>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</si>
  <si>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</si>
  <si>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</si>
  <si>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</si>
  <si>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</si>
  <si>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</si>
  <si>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</si>
  <si>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</si>
  <si>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</si>
  <si>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</si>
  <si>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</si>
  <si>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</si>
  <si>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</si>
  <si>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</si>
  <si>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</si>
  <si>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</si>
  <si>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Civil Service Bureau</t>
  </si>
  <si>
    <t>National Guard</t>
  </si>
  <si>
    <t>Actual</t>
  </si>
  <si>
    <t>BD</t>
  </si>
  <si>
    <t>Revenues</t>
  </si>
  <si>
    <t>Survey &amp; Land Registration Bureau</t>
  </si>
  <si>
    <t>Ministry of Education</t>
  </si>
  <si>
    <t>Sunni Awqaf</t>
  </si>
  <si>
    <t>University of Bahrain</t>
  </si>
  <si>
    <t>Shura Council</t>
  </si>
  <si>
    <t>High Council for Islamic Affairs</t>
  </si>
  <si>
    <t>Economic Development Board</t>
  </si>
  <si>
    <t>Amendment</t>
  </si>
  <si>
    <t>National Audit Court</t>
  </si>
  <si>
    <t>Projects Budget</t>
  </si>
  <si>
    <t>Amendments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</si>
  <si>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</si>
  <si>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</si>
  <si>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</si>
  <si>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</si>
  <si>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</si>
  <si>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</si>
  <si>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</si>
  <si>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Initial  Budget</t>
  </si>
  <si>
    <t>% Of Collec.</t>
  </si>
  <si>
    <t>Ministries &amp; Government Authorities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</si>
  <si>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</si>
  <si>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</si>
  <si>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</si>
  <si>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</si>
  <si>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</si>
  <si>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</si>
  <si>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</si>
  <si>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</si>
  <si>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</si>
  <si>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</si>
  <si>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</si>
  <si>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</si>
  <si>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</si>
  <si>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</si>
  <si>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</si>
  <si>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</si>
  <si>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</si>
  <si>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</si>
  <si>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</si>
  <si>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</si>
  <si>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</si>
  <si>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</si>
  <si>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</si>
  <si>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</si>
  <si>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</si>
  <si>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</si>
  <si>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</si>
  <si>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</si>
  <si>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</si>
  <si>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</si>
  <si>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</si>
  <si>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</si>
  <si>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</si>
  <si>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</si>
  <si>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</si>
  <si>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</si>
  <si>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</si>
  <si>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</si>
  <si>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</si>
  <si>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</si>
  <si>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</si>
  <si>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</si>
  <si>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</si>
  <si>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</si>
  <si>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</si>
  <si>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</si>
  <si>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</si>
  <si>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</si>
  <si>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</si>
  <si>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</si>
  <si>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Overtime</t>
  </si>
  <si>
    <t>Social Allowance</t>
  </si>
  <si>
    <t>Other Personal Allowances</t>
  </si>
  <si>
    <t>Training Entitlements</t>
  </si>
  <si>
    <t>Computer Course Expenses</t>
  </si>
  <si>
    <t>Garments for Employees</t>
  </si>
  <si>
    <t>Food for Employees</t>
  </si>
  <si>
    <t>Part-Time Labour</t>
  </si>
  <si>
    <t>Internal Conferences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</si>
  <si>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</si>
  <si>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</si>
  <si>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</si>
  <si>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</si>
  <si>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</si>
  <si>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</si>
  <si>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</si>
  <si>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</si>
  <si>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</si>
  <si>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</si>
  <si>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</si>
  <si>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</si>
  <si>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</si>
  <si>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</si>
  <si>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</si>
  <si>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</si>
  <si>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</si>
  <si>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</si>
  <si>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</si>
  <si>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</si>
  <si>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</si>
  <si>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</si>
  <si>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</si>
  <si>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</si>
  <si>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</si>
  <si>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</si>
  <si>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</si>
  <si>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</si>
  <si>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Interest on Treasury Bills</t>
  </si>
  <si>
    <t>Grants to Societies</t>
  </si>
  <si>
    <t>Grants to National Clubs</t>
  </si>
  <si>
    <t>Grants to Foreign Bodies</t>
  </si>
  <si>
    <t>Furniture Clearing-In</t>
  </si>
  <si>
    <t>Asset Expense</t>
  </si>
  <si>
    <t xml:space="preserve">Thousand BD </t>
  </si>
  <si>
    <t>Legislation &amp; Legal Opinion Commission</t>
  </si>
  <si>
    <t>Ministry of Housing</t>
  </si>
  <si>
    <t>Customs Affairs</t>
  </si>
  <si>
    <t>-</t>
  </si>
  <si>
    <t>4</t>
  </si>
  <si>
    <t>1</t>
  </si>
  <si>
    <t>40011</t>
  </si>
  <si>
    <t>Oil Sales - Bahrain Field</t>
  </si>
  <si>
    <t>40012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</si>
  <si>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</si>
  <si>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</si>
  <si>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</si>
  <si>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</si>
  <si>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</si>
  <si>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</si>
  <si>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</si>
  <si>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</si>
  <si>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</si>
  <si>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</si>
  <si>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</si>
  <si>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</si>
  <si>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</si>
  <si>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</si>
  <si>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</si>
  <si>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</si>
  <si>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</si>
  <si>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</si>
  <si>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</si>
  <si>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</si>
  <si>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</si>
  <si>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</si>
  <si>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</si>
  <si>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</si>
  <si>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</si>
  <si>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</si>
  <si>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</si>
  <si>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</si>
  <si>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</si>
  <si>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</si>
  <si>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</si>
  <si>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</si>
  <si>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</si>
  <si>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</si>
  <si>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</si>
  <si>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</si>
  <si>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</si>
  <si>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</si>
  <si>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</si>
  <si>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</si>
  <si>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</si>
  <si>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</si>
  <si>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</si>
  <si>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</si>
  <si>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</si>
  <si>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</si>
  <si>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</si>
  <si>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</si>
  <si>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</si>
  <si>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</si>
  <si>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</si>
  <si>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</si>
  <si>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</si>
  <si>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</si>
  <si>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</si>
  <si>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</si>
  <si>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</si>
  <si>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</si>
  <si>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</si>
  <si>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</si>
  <si>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</si>
  <si>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</si>
  <si>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</si>
  <si>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</si>
  <si>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</si>
  <si>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</si>
  <si>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</si>
  <si>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</si>
  <si>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</si>
  <si>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</si>
  <si>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</si>
  <si>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</si>
  <si>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</si>
  <si>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</si>
  <si>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</si>
  <si>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</si>
  <si>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</si>
  <si>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</si>
  <si>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</si>
  <si>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</si>
  <si>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</si>
  <si>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</si>
  <si>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</si>
  <si>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</si>
  <si>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</si>
  <si>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</si>
  <si>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</si>
  <si>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</si>
  <si>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</si>
  <si>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</si>
  <si>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</si>
  <si>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</si>
  <si>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</si>
  <si>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</si>
  <si>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</si>
  <si>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</si>
  <si>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</si>
  <si>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</si>
  <si>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</si>
  <si>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</si>
  <si>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</si>
  <si>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</si>
  <si>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</si>
  <si>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</si>
  <si>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</si>
  <si>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</si>
  <si>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</si>
  <si>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</si>
  <si>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</si>
  <si>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</si>
  <si>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</si>
  <si>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</si>
  <si>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</si>
  <si>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</si>
  <si>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</si>
  <si>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</si>
  <si>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</si>
  <si>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</si>
  <si>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</si>
  <si>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</si>
  <si>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</si>
  <si>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</si>
  <si>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</si>
  <si>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</si>
  <si>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</si>
  <si>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</si>
  <si>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</si>
  <si>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</si>
  <si>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</si>
  <si>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</si>
  <si>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</si>
  <si>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</si>
  <si>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</si>
  <si>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</si>
  <si>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</si>
  <si>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</si>
  <si>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</si>
  <si>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</si>
  <si>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</si>
  <si>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</si>
  <si>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</si>
  <si>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</si>
  <si>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</si>
  <si>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</si>
  <si>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</si>
  <si>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</si>
  <si>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</si>
  <si>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</si>
  <si>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</si>
  <si>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</si>
  <si>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</si>
  <si>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</si>
  <si>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</si>
  <si>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</si>
  <si>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</si>
  <si>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</si>
  <si>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</si>
  <si>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</si>
  <si>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</si>
  <si>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</si>
  <si>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</si>
  <si>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</si>
  <si>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</si>
  <si>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</si>
  <si>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</si>
  <si>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</si>
  <si>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</si>
  <si>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</si>
  <si>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</si>
  <si>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</si>
  <si>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</si>
  <si>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</si>
  <si>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</si>
  <si>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</si>
  <si>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</si>
  <si>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</si>
  <si>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</si>
  <si>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</si>
  <si>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</si>
  <si>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</si>
  <si>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</si>
  <si>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</si>
  <si>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</si>
  <si>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</si>
  <si>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</si>
  <si>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49906</t>
  </si>
  <si>
    <t>Other Institutions Revenues</t>
  </si>
  <si>
    <t>49999</t>
  </si>
  <si>
    <t>Unclassified Revenue</t>
  </si>
  <si>
    <t>Additional Budget</t>
  </si>
  <si>
    <t>Contribution to GCC</t>
  </si>
  <si>
    <t>Future Generation Reserve</t>
  </si>
  <si>
    <t>Risk Financing</t>
  </si>
  <si>
    <t>Govt Unemployment Insurance Share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</si>
  <si>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</si>
  <si>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</si>
  <si>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</si>
  <si>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</si>
  <si>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</si>
  <si>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</si>
  <si>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</si>
  <si>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</si>
  <si>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</si>
  <si>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</si>
  <si>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</si>
  <si>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</si>
  <si>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</si>
  <si>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</si>
  <si>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</si>
  <si>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</si>
  <si>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</si>
  <si>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</si>
  <si>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</si>
  <si>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</si>
  <si>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</si>
  <si>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</si>
  <si>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</si>
  <si>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</si>
  <si>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</si>
  <si>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</si>
  <si>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</si>
  <si>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62011</t>
  </si>
  <si>
    <t>62012</t>
  </si>
  <si>
    <t>62021</t>
  </si>
  <si>
    <t>62024</t>
  </si>
  <si>
    <t>74021</t>
  </si>
  <si>
    <t>61059</t>
  </si>
  <si>
    <t>64021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</si>
  <si>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</si>
  <si>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</si>
  <si>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</si>
  <si>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</si>
  <si>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</si>
  <si>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</si>
  <si>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</si>
  <si>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</si>
  <si>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</si>
  <si>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</si>
  <si>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</si>
  <si>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</si>
  <si>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</si>
  <si>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</si>
  <si>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</si>
  <si>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</si>
  <si>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</si>
  <si>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</si>
  <si>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</si>
  <si>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</si>
  <si>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</si>
  <si>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</si>
  <si>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</si>
  <si>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</si>
  <si>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</si>
  <si>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</si>
  <si>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</si>
  <si>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</si>
  <si>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</si>
  <si>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</si>
  <si>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</si>
  <si>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</si>
  <si>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</si>
  <si>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</si>
  <si>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</si>
  <si>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</si>
  <si>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</si>
  <si>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</si>
  <si>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</si>
  <si>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</si>
  <si>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</si>
  <si>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</si>
  <si>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</si>
  <si>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</si>
  <si>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</si>
  <si>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</si>
  <si>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</si>
  <si>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</si>
  <si>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</si>
  <si>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</si>
  <si>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</si>
  <si>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</si>
  <si>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</si>
  <si>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</si>
  <si>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</si>
  <si>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</si>
  <si>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</si>
  <si>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</si>
  <si>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</si>
  <si>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</si>
  <si>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</si>
  <si>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</si>
  <si>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</si>
  <si>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</si>
  <si>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</si>
  <si>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</si>
  <si>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</si>
  <si>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</si>
  <si>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</si>
  <si>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</si>
  <si>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</si>
  <si>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</si>
  <si>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</si>
  <si>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</si>
  <si>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</si>
  <si>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</si>
  <si>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</si>
  <si>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</si>
  <si>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</si>
  <si>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</si>
  <si>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</si>
  <si>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</si>
  <si>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</si>
  <si>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</si>
  <si>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</si>
  <si>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</si>
  <si>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17092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</si>
  <si>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</si>
  <si>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</si>
  <si>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</si>
  <si>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</si>
  <si>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</si>
  <si>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</si>
  <si>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</si>
  <si>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</si>
  <si>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</si>
  <si>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17172</t>
  </si>
  <si>
    <t>17182</t>
  </si>
  <si>
    <t>17902</t>
  </si>
  <si>
    <t>19002</t>
  </si>
  <si>
    <t>19111</t>
  </si>
  <si>
    <t>98011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</si>
  <si>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</si>
  <si>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</si>
  <si>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</si>
  <si>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</si>
  <si>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</si>
  <si>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</si>
  <si>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</si>
  <si>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</si>
  <si>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</si>
  <si>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</si>
  <si>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</si>
  <si>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</si>
  <si>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</si>
  <si>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</si>
  <si>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</si>
  <si>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</si>
  <si>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</si>
  <si>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</si>
  <si>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</si>
  <si>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</si>
  <si>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</si>
  <si>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</si>
  <si>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</si>
  <si>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</si>
  <si>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</si>
  <si>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</si>
  <si>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</si>
  <si>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</si>
  <si>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</si>
  <si>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</si>
  <si>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</si>
  <si>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81901</t>
  </si>
  <si>
    <t>81902</t>
  </si>
  <si>
    <t>80021</t>
  </si>
  <si>
    <t>80023</t>
  </si>
  <si>
    <t>80024</t>
  </si>
  <si>
    <t>80025</t>
  </si>
  <si>
    <t>80029</t>
  </si>
  <si>
    <t>80011</t>
  </si>
  <si>
    <t>80012</t>
  </si>
  <si>
    <t>80014</t>
  </si>
  <si>
    <t>80016</t>
  </si>
  <si>
    <t>81031</t>
  </si>
  <si>
    <t>81032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</si>
  <si>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</si>
  <si>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</si>
  <si>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</si>
  <si>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</si>
  <si>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</si>
  <si>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</si>
  <si>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</si>
  <si>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</si>
  <si>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</si>
  <si>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</si>
  <si>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</si>
  <si>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</si>
  <si>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</si>
  <si>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</si>
  <si>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</si>
  <si>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</si>
  <si>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</si>
  <si>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</si>
  <si>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Govt Pension Share for Bahraini Military Persons</t>
  </si>
  <si>
    <t>Govt Incentives for Non- Bahraini Military Persons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</si>
  <si>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</si>
  <si>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</si>
  <si>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</si>
  <si>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</si>
  <si>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</si>
  <si>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Desalinated and Artesian Water Costs</t>
  </si>
  <si>
    <t>Vehicles Including Trucks Rental</t>
  </si>
  <si>
    <t>Tools and Heavy Machinery Rental</t>
  </si>
  <si>
    <t>Instruments and Equipment Rental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</si>
  <si>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</si>
  <si>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</si>
  <si>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</si>
  <si>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</si>
  <si>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</si>
  <si>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</si>
  <si>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</si>
  <si>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</si>
  <si>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</si>
  <si>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</si>
  <si>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</si>
  <si>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Gas for Laboratories and Office Use</t>
  </si>
  <si>
    <t>Aircraft Fuel &amp; Oil</t>
  </si>
  <si>
    <t>Garments and Food for Non-Employees</t>
  </si>
  <si>
    <t>Chemical, Insecticides and Detergents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</si>
  <si>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</si>
  <si>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</si>
  <si>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</si>
  <si>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</si>
  <si>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</si>
  <si>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</si>
  <si>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</si>
  <si>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</si>
  <si>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</si>
  <si>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</si>
  <si>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 xml:space="preserve"> Machines &amp; Instruments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</si>
  <si>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</si>
  <si>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</si>
  <si>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</si>
  <si>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</si>
  <si>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</si>
  <si>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</si>
  <si>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</si>
  <si>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</si>
  <si>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</si>
  <si>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</si>
  <si>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</si>
  <si>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</si>
  <si>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</si>
  <si>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</si>
  <si>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</si>
  <si>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</si>
  <si>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</si>
  <si>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</si>
  <si>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</si>
  <si>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</si>
  <si>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</si>
  <si>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</si>
  <si>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</si>
  <si>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</si>
  <si>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</si>
  <si>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</si>
  <si>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</si>
  <si>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</si>
  <si>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Medical Equipment Maintenance</t>
  </si>
  <si>
    <t>Agricultural Equipment Maintenance</t>
  </si>
  <si>
    <t>Wire and Wireless Equipment Maintenance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</si>
  <si>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</si>
  <si>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</si>
  <si>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</si>
  <si>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</si>
  <si>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</si>
  <si>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</si>
  <si>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</si>
  <si>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</si>
  <si>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Local Transfers Payroll</t>
  </si>
  <si>
    <t>Saudi Development Fund Interest</t>
  </si>
  <si>
    <t>Arab Fund - Economic &amp; Social Development Interest</t>
  </si>
  <si>
    <t>Kuwait Fund for Arab Economic Development Interest</t>
  </si>
  <si>
    <t>Islamic Fund - Interest</t>
  </si>
  <si>
    <t>Other External Loans Interest</t>
  </si>
  <si>
    <t>Interest on Development Bonds</t>
  </si>
  <si>
    <t>AL-Salam Islamic Security Interest</t>
  </si>
  <si>
    <t>Interest on Islamic Leasing Security</t>
  </si>
  <si>
    <t>Grants to Overseas Student Clubs</t>
  </si>
  <si>
    <t>Grants to the General Committee of Bahrain Workers</t>
  </si>
  <si>
    <t>Other Grants</t>
  </si>
  <si>
    <t>Surplus(Deficit) in Budget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</si>
  <si>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</si>
  <si>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</si>
  <si>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</si>
  <si>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</si>
  <si>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</si>
  <si>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Sale of Assets</t>
  </si>
  <si>
    <t>Loans Received</t>
  </si>
  <si>
    <t>Net Increase/Decrease in Cash</t>
  </si>
  <si>
    <t>Payments</t>
  </si>
  <si>
    <t>Receipts</t>
  </si>
  <si>
    <t>Capital Assets</t>
  </si>
  <si>
    <t>Goods &amp; Services</t>
  </si>
  <si>
    <t>Fines &amp; Mis.</t>
  </si>
  <si>
    <t>Carried Forward Budget from Prior Years</t>
  </si>
  <si>
    <t>Government Entities with Attached &amp; Independent budgets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</si>
  <si>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</si>
  <si>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</si>
  <si>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</si>
  <si>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</si>
  <si>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</si>
  <si>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</si>
  <si>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Sec</t>
  </si>
  <si>
    <t>41905</t>
  </si>
  <si>
    <t>News and Media Services</t>
  </si>
  <si>
    <t>Itm</t>
  </si>
  <si>
    <t>61012</t>
  </si>
  <si>
    <t>Standard of Living Improvement</t>
  </si>
  <si>
    <t>69026</t>
  </si>
  <si>
    <t>72025</t>
  </si>
  <si>
    <t>Other Subscriptions</t>
  </si>
  <si>
    <t>75035</t>
  </si>
  <si>
    <t>Food for Non-Employees (non-stock)</t>
  </si>
  <si>
    <t>75042</t>
  </si>
  <si>
    <t>75065</t>
  </si>
  <si>
    <t>75066</t>
  </si>
  <si>
    <t>75067</t>
  </si>
  <si>
    <t>75068</t>
  </si>
  <si>
    <t>78017</t>
  </si>
  <si>
    <t>Office Building Maintenance (non-stock)</t>
  </si>
  <si>
    <t>78037</t>
  </si>
  <si>
    <t>80017</t>
  </si>
  <si>
    <t>81019</t>
  </si>
  <si>
    <t>Ac</t>
  </si>
  <si>
    <t>Ch</t>
  </si>
  <si>
    <t>Amounts received for the benefit of others</t>
  </si>
  <si>
    <t>Social Security Fund</t>
  </si>
  <si>
    <t>Incentives for Non-Employees</t>
  </si>
  <si>
    <t>44016</t>
  </si>
  <si>
    <t>49908</t>
  </si>
  <si>
    <t>Budget Surplus</t>
  </si>
  <si>
    <t>Min. of State for Shura Council &amp; Rep. Council Aff.</t>
  </si>
  <si>
    <t>Investments &amp; Properties</t>
  </si>
  <si>
    <t>High Council for Environment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</si>
  <si>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</si>
  <si>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</si>
  <si>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</si>
  <si>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</si>
  <si>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</si>
  <si>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</si>
  <si>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</si>
  <si>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</si>
  <si>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</si>
  <si>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</si>
  <si>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Office of The First Deputy Prime Minister</t>
  </si>
  <si>
    <t>Supreme Judicial Council</t>
  </si>
  <si>
    <t>Social Insurance Organization</t>
  </si>
  <si>
    <t>`</t>
  </si>
  <si>
    <t>61039</t>
  </si>
  <si>
    <t>Nursing Allowance</t>
  </si>
  <si>
    <t>62014</t>
  </si>
  <si>
    <t>IT- Courses Expenses and Tuition Fees for IT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</si>
  <si>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</si>
  <si>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</si>
  <si>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</si>
  <si>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</si>
  <si>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</si>
  <si>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</si>
  <si>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</si>
  <si>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</si>
  <si>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</si>
  <si>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66047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</si>
  <si>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</si>
  <si>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</si>
  <si>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</si>
  <si>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</si>
  <si>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</si>
  <si>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</si>
  <si>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</si>
  <si>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</si>
  <si>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</si>
  <si>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</si>
  <si>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</si>
  <si>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</si>
  <si>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</si>
  <si>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19205</t>
  </si>
  <si>
    <t>IT- Hardware Acquisition - Productivity</t>
  </si>
  <si>
    <t>19206</t>
  </si>
  <si>
    <t>19208</t>
  </si>
  <si>
    <t>19209</t>
  </si>
  <si>
    <t>19212</t>
  </si>
  <si>
    <t>IT- License Acquisition - Security Software</t>
  </si>
  <si>
    <t>98012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</si>
  <si>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</si>
  <si>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</si>
  <si>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</si>
  <si>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</si>
  <si>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</si>
  <si>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</si>
  <si>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</si>
  <si>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</si>
  <si>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</si>
  <si>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</si>
  <si>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</si>
  <si>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</si>
  <si>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</si>
  <si>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</si>
  <si>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</si>
  <si>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</si>
  <si>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</si>
  <si>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</si>
  <si>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</si>
  <si>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</si>
  <si>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</si>
  <si>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</si>
  <si>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</si>
  <si>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</si>
  <si>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</si>
  <si>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78055</t>
  </si>
  <si>
    <t>78205</t>
  </si>
  <si>
    <t>IT- Maintenance - Productivity Hardware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</si>
  <si>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</si>
  <si>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</si>
  <si>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</si>
  <si>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</si>
  <si>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</si>
  <si>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</si>
  <si>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</si>
  <si>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</si>
  <si>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</si>
  <si>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</si>
  <si>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</si>
  <si>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</si>
  <si>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Actual Expenditure</t>
  </si>
  <si>
    <t>Miscellaneous Commitments</t>
  </si>
  <si>
    <t>Alimony Fund</t>
  </si>
  <si>
    <t>Carried Forward Budget From Previous Years</t>
  </si>
  <si>
    <t>Min. of State for Shura &amp; Rep. Council Affairs</t>
  </si>
  <si>
    <t>Interest on Loans and Securities</t>
  </si>
  <si>
    <t>61033</t>
  </si>
  <si>
    <t>66034</t>
  </si>
  <si>
    <t>Internet Installation &amp; Usage Charges</t>
  </si>
  <si>
    <t>66044</t>
  </si>
  <si>
    <t>66045</t>
  </si>
  <si>
    <t>IT - Licenses Support - Database Software</t>
  </si>
  <si>
    <t>66048</t>
  </si>
  <si>
    <t>66049</t>
  </si>
  <si>
    <t>IT- Operational Service – Change Management</t>
  </si>
  <si>
    <t>99998</t>
  </si>
  <si>
    <t>IT-Expence Consumbles</t>
  </si>
  <si>
    <t>19023</t>
  </si>
  <si>
    <t>Trucks &amp; Transport Vehicles</t>
  </si>
  <si>
    <t>19024</t>
  </si>
  <si>
    <t>19026</t>
  </si>
  <si>
    <t>Motorcycles &amp; Bicycles</t>
  </si>
  <si>
    <t>19207</t>
  </si>
  <si>
    <t>IT- License Acquisition - Business Software</t>
  </si>
  <si>
    <t>19211</t>
  </si>
  <si>
    <t>19213</t>
  </si>
  <si>
    <t>19214</t>
  </si>
  <si>
    <t>19061</t>
  </si>
  <si>
    <t>Catering Equipment</t>
  </si>
  <si>
    <t>78056</t>
  </si>
  <si>
    <t>78201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</si>
  <si>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</si>
  <si>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</si>
  <si>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</si>
  <si>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</si>
  <si>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</si>
  <si>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</si>
  <si>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</si>
  <si>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78211</t>
  </si>
  <si>
    <t xml:space="preserve"> IT- Database Software Maintenance</t>
  </si>
  <si>
    <t>78215</t>
  </si>
  <si>
    <t>Other IT -Equipment Maintenance</t>
  </si>
  <si>
    <t>80035</t>
  </si>
  <si>
    <t>Interest Int.L Bond-2044</t>
  </si>
  <si>
    <t>Parcel &amp; Postal Fees</t>
  </si>
  <si>
    <t>40915</t>
  </si>
  <si>
    <t>Other Product Sales</t>
  </si>
  <si>
    <t>Ministry of Transportation and Communication</t>
  </si>
  <si>
    <t>Consolidated Revenue/Expenditure Statement</t>
  </si>
  <si>
    <t>Other</t>
  </si>
  <si>
    <t>Administrative Body in the Public Prosecution</t>
  </si>
  <si>
    <t>Supreme Council Of Health</t>
  </si>
  <si>
    <t>41907</t>
  </si>
  <si>
    <t>E-Services Fees</t>
  </si>
  <si>
    <t>41908</t>
  </si>
  <si>
    <t>Bahrain Polytechnic Revenues</t>
  </si>
  <si>
    <t>19022</t>
  </si>
  <si>
    <t>Passenger Vehicles</t>
  </si>
  <si>
    <t>19059</t>
  </si>
  <si>
    <t>80043</t>
  </si>
  <si>
    <t>81023</t>
  </si>
  <si>
    <t>81024</t>
  </si>
  <si>
    <t>Office of the Minister of Cabinet Affairs</t>
  </si>
  <si>
    <t>Ministry of Commerce &amp; Industry &amp; Tourism</t>
  </si>
  <si>
    <t>Bahrain Authority for Culture and Antiquities</t>
  </si>
  <si>
    <t>Ministry of Industry &amp; Commerce &amp; Tourism</t>
  </si>
  <si>
    <t>Recurrent Expenditure Budget</t>
  </si>
  <si>
    <t>Carried Forward Budget</t>
  </si>
  <si>
    <t>Min. of Justice &amp; Islamic Aff. &amp; Awqaf (Justice Aff.)</t>
  </si>
  <si>
    <t>Rashid Equestrian &amp; Horseracing Club</t>
  </si>
  <si>
    <t>H.H Prime Minister Court</t>
  </si>
  <si>
    <t>Offices of the H.H. Prime Minister's Deputies</t>
  </si>
  <si>
    <t>Offices of the H.H. Prime Minister's Advisors</t>
  </si>
  <si>
    <t>Min. of  works &amp; Muni. Aff. &amp; Urban Planning-Works</t>
  </si>
  <si>
    <t>Min. of  works &amp; Muni. Aff. &amp; Urban Plan.-Gnrl Admin.</t>
  </si>
  <si>
    <t>Tender Board</t>
  </si>
  <si>
    <t>Supreme Council Of  Health</t>
  </si>
  <si>
    <t>Administrative Body of the Public Prosecution</t>
  </si>
  <si>
    <t>General Secretariat of the Cabinet</t>
  </si>
  <si>
    <t xml:space="preserve">General Secretariat of the High Counsil of Youth &amp; Sport </t>
  </si>
  <si>
    <t>Min. of Justice &amp; Islamic Aff. &amp; Awqaf (Islamic Aff.)</t>
  </si>
  <si>
    <t>Ministry of  Education</t>
  </si>
  <si>
    <t>The Supreme Council for Environment</t>
  </si>
  <si>
    <t>Min. of Works and Mun. Aff. and Urban Plan.-Works</t>
  </si>
  <si>
    <t>Government Aids</t>
  </si>
  <si>
    <t>Min. of Justice &amp; Islam. Aff. &amp; Awqaf -Justice</t>
  </si>
  <si>
    <t>Offices of the Prime Minister's Deputies</t>
  </si>
  <si>
    <t>Offices of the Prime Minister's Advisors</t>
  </si>
  <si>
    <t>Ministry of Transportation &amp; Communication</t>
  </si>
  <si>
    <t>Min. of Justice &amp; Islam. Aff. &amp; Awqaf -Islamic. Aff</t>
  </si>
  <si>
    <t xml:space="preserve">General Sec. of the High Counsil of Youth &amp; Sport </t>
  </si>
  <si>
    <t>Min. of  works &amp; Muni. Aff. &amp; Urban Plan.-Gnrl Adm.</t>
  </si>
  <si>
    <t>Government's Share and Contribution in the Social System</t>
  </si>
  <si>
    <t>Government's Share in the Unemployment Insurance Program</t>
  </si>
  <si>
    <t>Ministry of Justice &amp; Islamic Affairs &amp; Awqaf - Justice</t>
  </si>
  <si>
    <t>Min. of  works &amp; Muni. Aff. &amp; Urban Plan.-Works</t>
  </si>
  <si>
    <t>Min. of Justice &amp; Islamic Affairs &amp; Awqaf - Islamic Aff.</t>
  </si>
  <si>
    <t>Inventory Purchases</t>
  </si>
  <si>
    <t>Ministry of Oil</t>
  </si>
  <si>
    <t>National Health Regulatory Authority</t>
  </si>
  <si>
    <t>61013</t>
  </si>
  <si>
    <t>Car Allowance</t>
  </si>
  <si>
    <t>61014</t>
  </si>
  <si>
    <t>Year Employee Bonus</t>
  </si>
  <si>
    <t>61016</t>
  </si>
  <si>
    <t>Acting Allowance</t>
  </si>
  <si>
    <t>61018</t>
  </si>
  <si>
    <t>Government Service Reward</t>
  </si>
  <si>
    <t>71051</t>
  </si>
  <si>
    <t>68013</t>
  </si>
  <si>
    <t>81997</t>
  </si>
  <si>
    <t>Other Miscellaneous Services</t>
  </si>
  <si>
    <t>78311</t>
  </si>
  <si>
    <t>78313</t>
  </si>
  <si>
    <t>78315</t>
  </si>
  <si>
    <t>78322</t>
  </si>
  <si>
    <t>78323</t>
  </si>
  <si>
    <t>78326</t>
  </si>
  <si>
    <t>78328</t>
  </si>
  <si>
    <t>78329</t>
  </si>
  <si>
    <t>78319</t>
  </si>
  <si>
    <t>78214</t>
  </si>
  <si>
    <t>IT- Operating Systems Maintenance</t>
  </si>
  <si>
    <t>81011</t>
  </si>
  <si>
    <t>Grants to Under-Privileged Families</t>
  </si>
  <si>
    <t>43042</t>
  </si>
  <si>
    <t>Air Transport Activities</t>
  </si>
  <si>
    <t>43043</t>
  </si>
  <si>
    <t>Air Licensing Activities</t>
  </si>
  <si>
    <t>43044</t>
  </si>
  <si>
    <t>Land Transport Licenses</t>
  </si>
  <si>
    <t>43045</t>
  </si>
  <si>
    <t>Post Regulatory Licenses</t>
  </si>
  <si>
    <t>43081</t>
  </si>
  <si>
    <t>Sand Mining License Fees</t>
  </si>
  <si>
    <t>44094</t>
  </si>
  <si>
    <t>Fees on Private Tobacco Goods</t>
  </si>
  <si>
    <t>44095</t>
  </si>
  <si>
    <t>Fees on Private Luxury Goods</t>
  </si>
  <si>
    <t>44181</t>
  </si>
  <si>
    <t>Partial Land Subdivision Fees</t>
  </si>
  <si>
    <t>44182</t>
  </si>
  <si>
    <t>Main Land Subdivision Fees</t>
  </si>
  <si>
    <t>44183</t>
  </si>
  <si>
    <t>Fees of Sand Extraction &amp; Sale</t>
  </si>
  <si>
    <t>45016</t>
  </si>
  <si>
    <t>Government Return from Eskan Bank</t>
  </si>
  <si>
    <t>49913</t>
  </si>
  <si>
    <t>Revenue-Unidentified Customer</t>
  </si>
  <si>
    <t>49914</t>
  </si>
  <si>
    <t>Revenue-Unapplied Invoice</t>
  </si>
  <si>
    <t>Housing Program Support (Rent Allowance-Reduce of Instalments)</t>
  </si>
  <si>
    <t>Contributions in Regional &amp; International Organizations</t>
  </si>
  <si>
    <t>Support for Low-Income Families</t>
  </si>
  <si>
    <t>Allowance for Improvement of  Standard of Living for Retirees</t>
  </si>
  <si>
    <t>Transport Allowance</t>
  </si>
  <si>
    <t>Communication Allowances</t>
  </si>
  <si>
    <t>Exceptional Achievements Reward</t>
  </si>
  <si>
    <t>Special Work Award</t>
  </si>
  <si>
    <t>Special Allowance</t>
  </si>
  <si>
    <t>Basic Salaries (Including Lump Sum)</t>
  </si>
  <si>
    <t>Miscellaneous Consumables</t>
  </si>
  <si>
    <t>Petty Cash</t>
  </si>
  <si>
    <t>Other Local Transfers</t>
  </si>
  <si>
    <t>International Development Bond</t>
  </si>
  <si>
    <t>Flour</t>
  </si>
  <si>
    <t>King Hamad Hospital (See Note 13&amp;14)</t>
  </si>
  <si>
    <t>Ministry of Labor and Social Development</t>
  </si>
  <si>
    <t>Education and Training Quality Authority</t>
  </si>
  <si>
    <t>Survey and Land Registration Bureau</t>
  </si>
  <si>
    <t xml:space="preserve">Bahrain Institute for Political Development </t>
  </si>
  <si>
    <t xml:space="preserve">Ministry of Labor and Social Dev. </t>
  </si>
  <si>
    <t>61015</t>
  </si>
  <si>
    <t>Judiciary Allowance</t>
  </si>
  <si>
    <t>61017</t>
  </si>
  <si>
    <t>Other Allowance</t>
  </si>
  <si>
    <t>61045</t>
  </si>
  <si>
    <t>Air license Allowance</t>
  </si>
  <si>
    <t>68033</t>
  </si>
  <si>
    <t>LMRA Fees.</t>
  </si>
  <si>
    <t>Course Expenses</t>
  </si>
  <si>
    <t>62015</t>
  </si>
  <si>
    <t>62016</t>
  </si>
  <si>
    <t>62017</t>
  </si>
  <si>
    <t>62018</t>
  </si>
  <si>
    <t>IT training programs, conferences and seminars</t>
  </si>
  <si>
    <t>62035</t>
  </si>
  <si>
    <t>62036</t>
  </si>
  <si>
    <t>62037</t>
  </si>
  <si>
    <t>62038</t>
  </si>
  <si>
    <t>Government Share in Pension Scheme - Civil Persons</t>
  </si>
  <si>
    <t>63016</t>
  </si>
  <si>
    <t>Overseas Official Missions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</si>
  <si>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</si>
  <si>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</si>
  <si>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</si>
  <si>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</si>
  <si>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</si>
  <si>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IT- Licenses Support - Secur ity Software</t>
  </si>
  <si>
    <t>IT- Licenses Support - IT Management</t>
  </si>
  <si>
    <t>66050</t>
  </si>
  <si>
    <t>66051</t>
  </si>
  <si>
    <t>IT - Licenses of central HR systems software</t>
  </si>
  <si>
    <t>Postage Charges - Domestic</t>
  </si>
  <si>
    <t>67013</t>
  </si>
  <si>
    <t>Postage Charges - Foreign</t>
  </si>
  <si>
    <t>Arrears of electricity &amp; water consumption</t>
  </si>
  <si>
    <t>69031</t>
  </si>
  <si>
    <t>Operating Lease</t>
  </si>
  <si>
    <t>Financing Lease</t>
  </si>
  <si>
    <t>68015</t>
  </si>
  <si>
    <t>Trainer's Fees</t>
  </si>
  <si>
    <t>68032</t>
  </si>
  <si>
    <t>Audit &amp; Legal Fees</t>
  </si>
  <si>
    <t>73012</t>
  </si>
  <si>
    <t>Design Fees</t>
  </si>
  <si>
    <t>81996</t>
  </si>
  <si>
    <t>81998</t>
  </si>
  <si>
    <t>Treatment in Local Hospitals</t>
  </si>
  <si>
    <t>Other Military Expenses</t>
  </si>
  <si>
    <t>Lubricants</t>
  </si>
  <si>
    <t>Aircraft Expenses</t>
  </si>
  <si>
    <t>Fuel for Ships</t>
  </si>
  <si>
    <t>Utensils and Miscellaneous Light Equipment</t>
  </si>
  <si>
    <t>75081</t>
  </si>
  <si>
    <t>Catering and Related Expenses</t>
  </si>
  <si>
    <t>Drugs and Medicines (non-stock)</t>
  </si>
  <si>
    <t>Surgical Materials (non-stock)</t>
  </si>
  <si>
    <t>X-ray Materials (non-stock)</t>
  </si>
  <si>
    <t>Laboratory Materials (non-stock)</t>
  </si>
  <si>
    <t>19025</t>
  </si>
  <si>
    <t>Ships &amp; Marine Equipments</t>
  </si>
  <si>
    <t>IT- Hardware Acquisition - Supporting</t>
  </si>
  <si>
    <t>IT- License Acquisition- Productivity</t>
  </si>
  <si>
    <t>IT- License Acquisition - Database</t>
  </si>
  <si>
    <t>IT- License Acquisition - IT Management</t>
  </si>
  <si>
    <t>IT- License Acquisition - Operating</t>
  </si>
  <si>
    <t>Asset Expense Consumble - IT</t>
  </si>
  <si>
    <t>Purchase of Animals</t>
  </si>
  <si>
    <t>78312</t>
  </si>
  <si>
    <t>78314</t>
  </si>
  <si>
    <t>78316</t>
  </si>
  <si>
    <t>78320</t>
  </si>
  <si>
    <t>78321</t>
  </si>
  <si>
    <t>78324</t>
  </si>
  <si>
    <t>78325</t>
  </si>
  <si>
    <t>78327</t>
  </si>
  <si>
    <t>78330</t>
  </si>
  <si>
    <t>78331</t>
  </si>
  <si>
    <t>Operational Services - Maintenance Agreements - IT</t>
  </si>
  <si>
    <t>Operational Services - Repairs - IT</t>
  </si>
  <si>
    <t>IT- Maintenance - Communication</t>
  </si>
  <si>
    <t>78033</t>
  </si>
  <si>
    <t>Broadcasting Equipment Maintenance</t>
  </si>
  <si>
    <t>Int. Islamic Leasing Sec. Interest</t>
  </si>
  <si>
    <t>Lamb and Beef</t>
  </si>
  <si>
    <t>Reduce Cost of Living for Families</t>
  </si>
  <si>
    <t>Supporting Childhood</t>
  </si>
  <si>
    <t>Supporting Elderly</t>
  </si>
  <si>
    <t>43054</t>
  </si>
  <si>
    <t>Contractor Pre-Qualification Fees</t>
  </si>
  <si>
    <t>43082</t>
  </si>
  <si>
    <t>Identity Card Fees</t>
  </si>
  <si>
    <t>Labour Market Regulatory Authority Fee</t>
  </si>
  <si>
    <t>44022</t>
  </si>
  <si>
    <t>44023</t>
  </si>
  <si>
    <t>Commodity Classification Fees</t>
  </si>
  <si>
    <t>44024</t>
  </si>
  <si>
    <t>Commodity Inspection Fees</t>
  </si>
  <si>
    <t>44025</t>
  </si>
  <si>
    <t>Customs Insurance Fees</t>
  </si>
  <si>
    <t>44026</t>
  </si>
  <si>
    <t>Fees on Custom Vehicle Cards</t>
  </si>
  <si>
    <t>44033</t>
  </si>
  <si>
    <t>Collection Fees For BCCI</t>
  </si>
  <si>
    <t>44073</t>
  </si>
  <si>
    <t>44173</t>
  </si>
  <si>
    <t>Handling Fees on King Fahad Causeway</t>
  </si>
  <si>
    <t>44184</t>
  </si>
  <si>
    <t>Capital Contribution for Infrastructure Fees</t>
  </si>
  <si>
    <t>Public Health Services</t>
  </si>
  <si>
    <t>41028</t>
  </si>
  <si>
    <t>Courses &amp; Seminar Fees</t>
  </si>
  <si>
    <t>41056</t>
  </si>
  <si>
    <t>Screen Inspection Fees</t>
  </si>
  <si>
    <t>41233</t>
  </si>
  <si>
    <t>Sewage Discharge Fees (Non Domestic)</t>
  </si>
  <si>
    <t>40137</t>
  </si>
  <si>
    <t>45015</t>
  </si>
  <si>
    <t>45017</t>
  </si>
  <si>
    <t>Government Returns from Mumtalakat Holding Company</t>
  </si>
  <si>
    <t>General Public Services Sector</t>
  </si>
  <si>
    <t>Prime Minister's Court</t>
  </si>
  <si>
    <t>First Deputy Prime Minister</t>
  </si>
  <si>
    <t>Deputy Prime Minister</t>
  </si>
  <si>
    <t>Advisor to the Prime Minister</t>
  </si>
  <si>
    <t>Ministry of Cabinet Affairs</t>
  </si>
  <si>
    <t>General Secretariat Cabinet Affairs</t>
  </si>
  <si>
    <t>Ministry of Shura Council &amp; Representatives Council Affairs</t>
  </si>
  <si>
    <t>Representatives Council</t>
  </si>
  <si>
    <t xml:space="preserve">Contribution to United Nations </t>
  </si>
  <si>
    <t>Contributions to Arab &amp; Islamic Organizations</t>
  </si>
  <si>
    <t>Information &amp; Egovernment Authority</t>
  </si>
  <si>
    <t>National Institution for Human Rights</t>
  </si>
  <si>
    <t xml:space="preserve">Bahrain Institute for Public Administration </t>
  </si>
  <si>
    <t>Ministry of Justice &amp; Islamic Affairs &amp;  Awqaf (Islamic Affairs)</t>
  </si>
  <si>
    <t>Ja'afari Awqaf</t>
  </si>
  <si>
    <t>Bait Al-Qur'an</t>
  </si>
  <si>
    <t>Government Debt Interest</t>
  </si>
  <si>
    <t>Government Grants</t>
  </si>
  <si>
    <t>Other Estimations for Line Ministries &amp; Government Agencies</t>
  </si>
  <si>
    <t>Defence Sector</t>
  </si>
  <si>
    <t>General Commission for the Higher Defence Council</t>
  </si>
  <si>
    <t>Public Order and Safety Sector</t>
  </si>
  <si>
    <t>Governorates</t>
  </si>
  <si>
    <t>Ministry of Justice &amp; Islamic Affairs &amp;  Awqaf (Justice Affairs)</t>
  </si>
  <si>
    <t>Administrative Organization for Public Prosecution</t>
  </si>
  <si>
    <t>Constitutional Court</t>
  </si>
  <si>
    <t>Economic Affairs and Infrastructure Sector</t>
  </si>
  <si>
    <t>Ministry of Industry, Commerce &amp; Tourism</t>
  </si>
  <si>
    <t>Ministry of Labour &amp; Social Development</t>
  </si>
  <si>
    <t>Labour Market Regulatory Authority</t>
  </si>
  <si>
    <t>Ministry of Works, Municipalities Affairs &amp; Urban Planning (Works Affairs)</t>
  </si>
  <si>
    <t>Ministry of Transportation &amp; Telecommunications</t>
  </si>
  <si>
    <t xml:space="preserve">Bahrain International Air Show </t>
  </si>
  <si>
    <t>Bahrain Internet Exchange</t>
  </si>
  <si>
    <t>Bahrain Centre for Strategic, International and Energy Studies</t>
  </si>
  <si>
    <t>Future Generation Reserve Council</t>
  </si>
  <si>
    <t xml:space="preserve">National Authority for Space Sciences </t>
  </si>
  <si>
    <t>Environmental Protection Sector</t>
  </si>
  <si>
    <t>Supreme Council for the Environment</t>
  </si>
  <si>
    <t>Housing and Community Amenities Sector</t>
  </si>
  <si>
    <t>Ministry of Works, Municipalities Affairs &amp; Urban Planning (Municipalities Affairs &amp; Urban Planning)</t>
  </si>
  <si>
    <t>Municipality Councils</t>
  </si>
  <si>
    <t>Health Sector</t>
  </si>
  <si>
    <t>Supreme Council for Health</t>
  </si>
  <si>
    <t>Youth, Culture and Media Sector</t>
  </si>
  <si>
    <t>Ministry of Youth &amp; Sport Affairs</t>
  </si>
  <si>
    <t>General Secretariat for Youth &amp; Sports High Council</t>
  </si>
  <si>
    <t>Rashed Club for Equestrian &amp; Horse Racing</t>
  </si>
  <si>
    <t>Bahrain Authority for Culture &amp; Antiquities</t>
  </si>
  <si>
    <t xml:space="preserve">Isa Cultural Centre  </t>
  </si>
  <si>
    <t>Isa Award for Service to Humanity</t>
  </si>
  <si>
    <t>Ministry of Information Affairs</t>
  </si>
  <si>
    <t>The High Authority of Media &amp; Communication</t>
  </si>
  <si>
    <t>Education Sector</t>
  </si>
  <si>
    <t xml:space="preserve">Education &amp; Training Quality Authority </t>
  </si>
  <si>
    <t>Bahrain Teachers College</t>
  </si>
  <si>
    <t>Bahrain Polytechnic</t>
  </si>
  <si>
    <t>Social Protection Sector</t>
  </si>
  <si>
    <t>Obligations and Subsidies for Retirement Systems</t>
  </si>
  <si>
    <t>Improve the Standard of Living for Retirees Allowance</t>
  </si>
  <si>
    <t>Government Share in Pension Schemes</t>
  </si>
  <si>
    <t>Food Subsidies</t>
  </si>
  <si>
    <t xml:space="preserve">The Government's Share in Unemployment Insurance </t>
  </si>
  <si>
    <t>Housing Programme Support  (Rent  Allowance)</t>
  </si>
  <si>
    <t>Housing Programme Support  (Housing Loans Reduction)</t>
  </si>
  <si>
    <t>Reserve Account(3%)</t>
  </si>
  <si>
    <t>National Social Fund</t>
  </si>
  <si>
    <t>Ministry of  Youth  &amp; Sports Affairs</t>
  </si>
  <si>
    <t xml:space="preserve">Ministry of Information Affairs </t>
  </si>
  <si>
    <t xml:space="preserve">Ministry of  Youth  &amp; Sports Affairs </t>
  </si>
  <si>
    <t>Ministry of Defence (see note no.13)</t>
  </si>
  <si>
    <t xml:space="preserve">Ministry Of Information Affairs </t>
  </si>
  <si>
    <t>Actual  2018</t>
  </si>
  <si>
    <t>H.E. Shaikh Salman bin Khalifa Al-Khalifa</t>
  </si>
  <si>
    <t>Minister of Finance and National Economy</t>
  </si>
  <si>
    <t>Ministry of Finance and National Economy</t>
  </si>
  <si>
    <t>Notes</t>
  </si>
  <si>
    <t>4،3</t>
  </si>
  <si>
    <t>4،3،2</t>
  </si>
  <si>
    <t>8،7،5</t>
  </si>
  <si>
    <t>8،7،6،5،2</t>
  </si>
  <si>
    <t>10،5،2</t>
  </si>
  <si>
    <t>15،5</t>
  </si>
  <si>
    <t>2- Revenues and Expenditures By Ministries &amp; Government Authorities</t>
  </si>
  <si>
    <t>National communication centre</t>
  </si>
  <si>
    <t>National Space Sience Agency</t>
  </si>
  <si>
    <t>Urban Planning &amp; Development Authority</t>
  </si>
  <si>
    <t xml:space="preserve"> Customs Affairs</t>
  </si>
  <si>
    <t>Supreme Council Of  Islamic Affairs</t>
  </si>
  <si>
    <t>Informatiom and Egoverment Authority</t>
  </si>
  <si>
    <t>9- Transferred Budget Expenditures</t>
  </si>
  <si>
    <t>10- Projects Expenditures By Ministries &amp; Government Authorities</t>
  </si>
  <si>
    <t xml:space="preserve">Ministry of Labour and Social Development </t>
  </si>
  <si>
    <t>Office of the Minister of Electricity&amp;Water Affairs</t>
  </si>
  <si>
    <t>Transfers (See Note 9)</t>
  </si>
  <si>
    <t>7- Recurrent Expenditure By Chapters And Ministries</t>
  </si>
  <si>
    <t>6- Initial Budget, Amendments, and Variation of Recurrent Expenditures</t>
  </si>
  <si>
    <t>Contribution of the Kingdom of Bahrain to the Asian Investment Bank in Infrastructure</t>
  </si>
  <si>
    <t>3- Revenue By Chapters And Ministries &amp; Government Authorities</t>
  </si>
  <si>
    <t>4- Revenue By Chapter, Section, And Item</t>
  </si>
  <si>
    <t>5- Projects &amp; Recurrent Expenditures  Budget</t>
  </si>
  <si>
    <t>8- Recurrent Expenditures By Chapters, Sections, and Items</t>
  </si>
  <si>
    <t>42512</t>
  </si>
  <si>
    <t>Customs Duty on Iron and Steel</t>
  </si>
  <si>
    <t>42513</t>
  </si>
  <si>
    <t>Customs Duty on Reinforced Steel and Iron coils</t>
  </si>
  <si>
    <t>43046</t>
  </si>
  <si>
    <t>43053</t>
  </si>
  <si>
    <t>43091</t>
  </si>
  <si>
    <t>Real estate development licensing Fees</t>
  </si>
  <si>
    <t>43092</t>
  </si>
  <si>
    <t>Broker Licensing Fees</t>
  </si>
  <si>
    <t>43094</t>
  </si>
  <si>
    <t>Licensing of Developers Fees</t>
  </si>
  <si>
    <t>43096</t>
  </si>
  <si>
    <t>Off Plan Sale Unit Registration</t>
  </si>
  <si>
    <t>44044</t>
  </si>
  <si>
    <t>Agricultural &amp; pesticides licenses &amp; permits fees</t>
  </si>
  <si>
    <t>44045</t>
  </si>
  <si>
    <t>44061</t>
  </si>
  <si>
    <t>Environmental Evaluation License Fees</t>
  </si>
  <si>
    <t>44062</t>
  </si>
  <si>
    <t>Environmental License Fees for Business Activities</t>
  </si>
  <si>
    <t>44063</t>
  </si>
  <si>
    <t>Chemicals &amp; Radiant Materials License Fees</t>
  </si>
  <si>
    <t>44064</t>
  </si>
  <si>
    <t>Hazardous Waste License Fees</t>
  </si>
  <si>
    <t>42101</t>
  </si>
  <si>
    <t>Excise Revenue on Imported Energy Drinks</t>
  </si>
  <si>
    <t>42102</t>
  </si>
  <si>
    <t>Excise Revenue on Imported Carbonated Drinks</t>
  </si>
  <si>
    <t>42103</t>
  </si>
  <si>
    <t>Excise Revenue on Imported Electronic Vaporizers</t>
  </si>
  <si>
    <t>42111</t>
  </si>
  <si>
    <t>Excise Revenue on Imported Tobacco</t>
  </si>
  <si>
    <t>42201</t>
  </si>
  <si>
    <t>Excise Revenue on Locally Produced Energy Drinks</t>
  </si>
  <si>
    <t>42202</t>
  </si>
  <si>
    <t>42211</t>
  </si>
  <si>
    <t>Excise Revenue on Locally Produced Tobacco</t>
  </si>
  <si>
    <t>41152</t>
  </si>
  <si>
    <t>Tender Advertisement  fees</t>
  </si>
  <si>
    <t>41161</t>
  </si>
  <si>
    <t>Veterinary &amp; Quarrying Services</t>
  </si>
  <si>
    <t>41162</t>
  </si>
  <si>
    <t>41163</t>
  </si>
  <si>
    <t>41234</t>
  </si>
  <si>
    <t>Fees on underground water usage</t>
  </si>
  <si>
    <t>41911</t>
  </si>
  <si>
    <t>E-Meeting System Revenues</t>
  </si>
  <si>
    <t>46061</t>
  </si>
  <si>
    <t>Vehicle Rents</t>
  </si>
  <si>
    <t>49053</t>
  </si>
  <si>
    <t>Traffic Fines &amp; Contraventions</t>
  </si>
  <si>
    <t>49081</t>
  </si>
  <si>
    <t>Criminal Fines Fees</t>
  </si>
  <si>
    <t>49082</t>
  </si>
  <si>
    <t>Prosecution Guarantee Fees</t>
  </si>
  <si>
    <t>Variance of Currencies</t>
  </si>
  <si>
    <t>49905</t>
  </si>
  <si>
    <t>Commitment Compensation</t>
  </si>
  <si>
    <t>61037</t>
  </si>
  <si>
    <t>School Time Extension Allowance for teachers</t>
  </si>
  <si>
    <t>63017</t>
  </si>
  <si>
    <t>Compensation For Added Service Period</t>
  </si>
  <si>
    <t>62034</t>
  </si>
  <si>
    <t>External Events and Celebrations Costs</t>
  </si>
  <si>
    <t>68022</t>
  </si>
  <si>
    <t>Hajj Mission Organization &amp; Coordination Cost</t>
  </si>
  <si>
    <t>68023</t>
  </si>
  <si>
    <t>Cost of Diplomatic and Protocol Services</t>
  </si>
  <si>
    <t>67031</t>
  </si>
  <si>
    <t>67032</t>
  </si>
  <si>
    <t>Air Navigation Operating Expenses - Contractual</t>
  </si>
  <si>
    <t>71041</t>
  </si>
  <si>
    <t>Contractual - Public Transportation Expences</t>
  </si>
  <si>
    <t>71042</t>
  </si>
  <si>
    <t>Contractual - Air Navigation Operating Expences</t>
  </si>
  <si>
    <t>74014</t>
  </si>
  <si>
    <t>Identity Card Issuing Expenses</t>
  </si>
  <si>
    <t>Special Purpose Vehicles and Equipment</t>
  </si>
  <si>
    <t>19049</t>
  </si>
  <si>
    <t>Purchase of Laboratory Equipment</t>
  </si>
  <si>
    <t>19072</t>
  </si>
  <si>
    <t>Purchase of Dogs for Security Purposes</t>
  </si>
  <si>
    <t>78038</t>
  </si>
  <si>
    <t>Laboratory Equipment Maintenance</t>
  </si>
  <si>
    <t>Elevators &amp; Escalators Maintenance</t>
  </si>
  <si>
    <t>Public Governmental Parks Maintenance</t>
  </si>
  <si>
    <t>80036</t>
  </si>
  <si>
    <t>Int. Dev. Bonds Interest</t>
  </si>
  <si>
    <t>For The Year Ended 31 December 2019</t>
  </si>
  <si>
    <t>Budget  2019</t>
  </si>
  <si>
    <t>Actual  2019</t>
  </si>
  <si>
    <t>Actual 2018</t>
  </si>
  <si>
    <t>National Bureau For Revenue</t>
  </si>
  <si>
    <t>Ministry of Defence (See Note 13)</t>
  </si>
  <si>
    <t>Mohd Bin Khalifa Al Khalifa Cardiac Center (See Note 13)</t>
  </si>
  <si>
    <t>Electricity &amp; Water Authority (See Note 12)</t>
  </si>
  <si>
    <t>National Oncology Center (See Note13 &amp; 14)</t>
  </si>
  <si>
    <t>King Hamad University Hospital(See Note 13 &amp;14)</t>
  </si>
  <si>
    <t>Oil &amp; Gas Revenue (Note no.11)</t>
  </si>
  <si>
    <t>The King Hamad Center For Peaceful Coexistence</t>
  </si>
  <si>
    <t>Electricity &amp; Water Authority (see note 12)</t>
  </si>
  <si>
    <t>King Hamad University Hospital (See Note 13&amp;14)</t>
  </si>
  <si>
    <t>Mohammed bin Khalifa Al Khalifa Cardiac Center (See Note 13)</t>
  </si>
  <si>
    <t>National Oncology Center (See Note 13&amp;14)</t>
  </si>
  <si>
    <t>National Oncology Center (See Note13&amp; 14)</t>
  </si>
  <si>
    <t>National Bureau of Revenue</t>
  </si>
  <si>
    <t>Suggestion Reward</t>
  </si>
  <si>
    <t>Shift Authorities Allowance</t>
  </si>
  <si>
    <t>Nature of Work Allowance</t>
  </si>
  <si>
    <t>Risk Allowance</t>
  </si>
  <si>
    <t>Diplomatic representation allowance</t>
  </si>
  <si>
    <t>Accommodation cash allowance - Diplomatic Sector</t>
  </si>
  <si>
    <t>Transfers (See Note9 &amp;10)</t>
  </si>
  <si>
    <t>Oil &amp; Gas Revenue (See Note 11)</t>
  </si>
  <si>
    <t>Transfers (Notes No.2)</t>
  </si>
  <si>
    <t>42012</t>
  </si>
  <si>
    <t>Oil and Gas Fees and Penalties</t>
  </si>
  <si>
    <t>42509</t>
  </si>
  <si>
    <t>Customs Duty on Boiler Machines</t>
  </si>
  <si>
    <t>42511</t>
  </si>
  <si>
    <t>Customs Duty on Electrical Machinery and Equipment</t>
  </si>
  <si>
    <t>43052</t>
  </si>
  <si>
    <t>Lease Contract Fees</t>
  </si>
  <si>
    <t>Health and Medical Veterinary Institutional Regist</t>
  </si>
  <si>
    <t>43097</t>
  </si>
  <si>
    <t>44046</t>
  </si>
  <si>
    <t>Radio frequency services licensing fees</t>
  </si>
  <si>
    <t>44017</t>
  </si>
  <si>
    <t>Fingerprint Authentication Fees</t>
  </si>
  <si>
    <t>42601</t>
  </si>
  <si>
    <t>Value Added Revenue on Imported Goods</t>
  </si>
  <si>
    <t>42602</t>
  </si>
  <si>
    <t>VAR on Government Services</t>
  </si>
  <si>
    <t>42604</t>
  </si>
  <si>
    <t>Value added revenue for filing returns from payers</t>
  </si>
  <si>
    <t>41027</t>
  </si>
  <si>
    <t>Public University Tution Fees for Non-Bahrainis</t>
  </si>
  <si>
    <t>41029</t>
  </si>
  <si>
    <t>Public University Fees for Bahrainis</t>
  </si>
  <si>
    <t xml:space="preserve">Consignments &amp; Agricultural Inspection &amp; Analysis </t>
  </si>
  <si>
    <t>41909</t>
  </si>
  <si>
    <t xml:space="preserve">Government returns from Oil &amp; Gas Holding Company
</t>
  </si>
  <si>
    <t>49916</t>
  </si>
  <si>
    <t>Spending Adjustments from Embassies and Consulates</t>
  </si>
  <si>
    <t>61019</t>
  </si>
  <si>
    <t>61024</t>
  </si>
  <si>
    <t>61025</t>
  </si>
  <si>
    <t>61026</t>
  </si>
  <si>
    <t>61047</t>
  </si>
  <si>
    <t>61048</t>
  </si>
  <si>
    <t>61049</t>
  </si>
  <si>
    <t>61053</t>
  </si>
  <si>
    <t>62043</t>
  </si>
  <si>
    <t>Training Programs and Workshops</t>
  </si>
  <si>
    <t>66035</t>
  </si>
  <si>
    <t>Radio Frequency Service Licensing</t>
  </si>
  <si>
    <t>66036</t>
  </si>
  <si>
    <t>MPLS Installation &amp; Usage Charges</t>
  </si>
  <si>
    <t>66037</t>
  </si>
  <si>
    <t>Cloud Computing Services</t>
  </si>
  <si>
    <t>66038</t>
  </si>
  <si>
    <t>Cloud Computing Professional Services</t>
  </si>
  <si>
    <t>Supply of Contract Labor - IT - Contractual Servic</t>
  </si>
  <si>
    <t>IT - Licenses of central financial systems softwar</t>
  </si>
  <si>
    <t>66053</t>
  </si>
  <si>
    <t>IT - Licenses Support – Backup Software</t>
  </si>
  <si>
    <t>69038</t>
  </si>
  <si>
    <t>70015</t>
  </si>
  <si>
    <t>70033</t>
  </si>
  <si>
    <t>Students Transport Vehicles Rental</t>
  </si>
  <si>
    <t>70038</t>
  </si>
  <si>
    <t>Car Parks Rental</t>
  </si>
  <si>
    <t>Supply of Contract Labor – Cleaning of Buildings</t>
  </si>
  <si>
    <t>65012</t>
  </si>
  <si>
    <t>Cleaning Roads &amp; Bins</t>
  </si>
  <si>
    <t>72018</t>
  </si>
  <si>
    <t>Promotional Material</t>
  </si>
  <si>
    <t>68014</t>
  </si>
  <si>
    <t>Student Tours Activities</t>
  </si>
  <si>
    <t>68016</t>
  </si>
  <si>
    <t>Pesticide Spraying Services</t>
  </si>
  <si>
    <t>68017</t>
  </si>
  <si>
    <t>68018</t>
  </si>
  <si>
    <t>Incentives for students of religious institutes</t>
  </si>
  <si>
    <t>68019</t>
  </si>
  <si>
    <t>Rewards for Quran Centers and Seminars</t>
  </si>
  <si>
    <t>68034</t>
  </si>
  <si>
    <t>Professional Licensing Fees</t>
  </si>
  <si>
    <t>81981</t>
  </si>
  <si>
    <t>Tuition Fees for Scholarship Students</t>
  </si>
  <si>
    <t>81982</t>
  </si>
  <si>
    <t>Tickets Costs For Scholarship Students</t>
  </si>
  <si>
    <t>81983</t>
  </si>
  <si>
    <t>Compensation for Judicial Judgments</t>
  </si>
  <si>
    <t>81984</t>
  </si>
  <si>
    <t>81985</t>
  </si>
  <si>
    <t>Incentives for doctor’s residency program</t>
  </si>
  <si>
    <t>81986</t>
  </si>
  <si>
    <t>Incentives for doctor’s internship program</t>
  </si>
  <si>
    <t>99012</t>
  </si>
  <si>
    <t>Rate Variance Gain/Loss</t>
  </si>
  <si>
    <t>99014</t>
  </si>
  <si>
    <t>Metal Plating</t>
  </si>
  <si>
    <t>99016</t>
  </si>
  <si>
    <t>End of Government Service Reward  Gifts</t>
  </si>
  <si>
    <t>99017</t>
  </si>
  <si>
    <t>Cost of Supplying Mineral Water</t>
  </si>
  <si>
    <t>99018</t>
  </si>
  <si>
    <t>Cost of Supplying Sweet Water for Irrigation</t>
  </si>
  <si>
    <t>99019</t>
  </si>
  <si>
    <t>Cost of Purchasing Animals Feed</t>
  </si>
  <si>
    <t>74024</t>
  </si>
  <si>
    <t>Learning Materials</t>
  </si>
  <si>
    <t>19215</t>
  </si>
  <si>
    <t>IT - Licenses Acquisition – Backup Software</t>
  </si>
  <si>
    <t>19069</t>
  </si>
  <si>
    <t>Learning Materials Clearing-In</t>
  </si>
  <si>
    <t>19081</t>
  </si>
  <si>
    <t>Buildings and Construction</t>
  </si>
  <si>
    <t>19082</t>
  </si>
  <si>
    <t>Purchase of Administrative Buildings abroad</t>
  </si>
  <si>
    <t>19083</t>
  </si>
  <si>
    <t>Purchase of Residential Buildings abroad</t>
  </si>
  <si>
    <t xml:space="preserve">Contractual Building Maint - Office &amp; Residential </t>
  </si>
  <si>
    <t>78317</t>
  </si>
  <si>
    <t>78334</t>
  </si>
  <si>
    <t>80022</t>
  </si>
  <si>
    <t>Abu Dhabi Fund for Economic Development Interest</t>
  </si>
  <si>
    <t>80034</t>
  </si>
  <si>
    <t>Discount on Bond - Interest</t>
  </si>
  <si>
    <t>Oil Sales - Abu-Sa'afa Field (see note no.11)</t>
  </si>
  <si>
    <t>Fast Track Services for  Completion of Audit and Inspection Procedures’ Fees</t>
  </si>
  <si>
    <t>Sale of Special and Semi-Special Vehicle License Plate Number</t>
  </si>
  <si>
    <t>Fees for Issuing Vehicle Inspection Licenses</t>
  </si>
  <si>
    <t>Application and licensing fees for pearl diving annd Underwater Fishing</t>
  </si>
  <si>
    <t>Annotation of The Off-Plan Sale Project in the Land Register</t>
  </si>
  <si>
    <t>Soil Conditioner, Pesticides, &amp; Agricultural products registration fees</t>
  </si>
  <si>
    <t>Consuitancy Services Fees</t>
  </si>
  <si>
    <t>Excise Revenue on Locally Produced Carbonated Drinks</t>
  </si>
  <si>
    <t>Spraying of pesticides, &amp; Treatment of means of transport fees</t>
  </si>
  <si>
    <t>Organizing Conferences, Exhibitions and (Events) Fees</t>
  </si>
  <si>
    <t>Sale of Paper and other Materials designated for Recycling</t>
  </si>
  <si>
    <t>Government returns from Telecommunication Regulatory Authority</t>
  </si>
  <si>
    <t>Improve the Standard of Living of Retirees Allowance</t>
  </si>
  <si>
    <t>Photocopiers, Printers and Word Proc Equip Maintenance</t>
  </si>
  <si>
    <t>Medical Equipment Maintenance (non-stock)</t>
  </si>
  <si>
    <t>IT- Maintenance - Supporting Infrastructure Hardware</t>
  </si>
  <si>
    <t xml:space="preserve">Non-Contractual Building Maint - Other Building Maint - Other Maintenance Works </t>
  </si>
  <si>
    <t xml:space="preserve">Non-Contractual Building Maint-Other Building Maint-Other Maint. Works </t>
  </si>
  <si>
    <t>Non-Contractual Building Maint-Other Building Maint-Plant Maint.-Indoor</t>
  </si>
  <si>
    <t>Non-Contractual Building Maint-Other Building Maint-Landscaping&amp;Gardening-Outdoor</t>
  </si>
  <si>
    <t>Non-Contractual Building Maint - Other Building Maint - Mechanical Works</t>
  </si>
  <si>
    <t>Non-Contractual Building Maint - Other Building Maint - Electrical Works</t>
  </si>
  <si>
    <t>Contractual Building Maint - Office &amp; Residential - Civil Works</t>
  </si>
  <si>
    <t>Contractual Building Maint - Office &amp; Residential - Electrical Works</t>
  </si>
  <si>
    <t>Contractual Building Maint - Office &amp; Residential - Mechanical Works</t>
  </si>
  <si>
    <t>Contractual Building Maint - Office &amp; Residential - Landscaping &amp; Gardening - Outdoor</t>
  </si>
  <si>
    <t>Contractual Building Maint - Other Building Maint - Civil Works</t>
  </si>
  <si>
    <t>Supply of Contract Labor - Contractual Work - Maintanance</t>
  </si>
  <si>
    <t>Non-Contractual Building Maint - Office &amp; Residential-Civil Works</t>
  </si>
  <si>
    <t>Non-Contractual Building Maint - Office &amp; Residential-Electrical Works</t>
  </si>
  <si>
    <t>Non-Contractual Building Maint - Other Building Maintanance</t>
  </si>
  <si>
    <t>Discipline Award</t>
  </si>
  <si>
    <t>Dedicated Govt Practice Allowance (Consultant-Doctor)</t>
  </si>
  <si>
    <t>Marital accompaniment allowance - Diplomatic Sector</t>
  </si>
  <si>
    <t>Reduced representation allowance - Diplomatic Sector</t>
  </si>
  <si>
    <t>Disciplne Award</t>
  </si>
  <si>
    <t>Administrative training programs, conferences and Seminars</t>
  </si>
  <si>
    <t>Academic training programs, conferences and seminars</t>
  </si>
  <si>
    <t>Professional training programs, conferences and seminars</t>
  </si>
  <si>
    <t xml:space="preserve">Expenses and allowances related to travel in Administrative Training </t>
  </si>
  <si>
    <t>Expenses and allowances related to travel in academac Training</t>
  </si>
  <si>
    <t xml:space="preserve">Expenses and allowances related to travel in IT Training </t>
  </si>
  <si>
    <t>Subscription to Occupational Injuries for Non-Bahraini</t>
  </si>
  <si>
    <t>Supply of Contract Labour</t>
  </si>
  <si>
    <t>Electricity Supply and Usage Costs - Direct Deduction</t>
  </si>
  <si>
    <t>Electricity &amp; Water Expenditure of Shared Public Utilities in Housing Projects</t>
  </si>
  <si>
    <t>Buildings Rental – Cultural Attaché’ staff out of Bahrain</t>
  </si>
  <si>
    <t>Board of Directors, Committees &amp; Sub Committees Remuneration Fees</t>
  </si>
  <si>
    <t xml:space="preserve">Incentives for non-employees working in radio and television program </t>
  </si>
  <si>
    <t>Expenses related to analysis and examination of genome samples</t>
  </si>
  <si>
    <t>Financial Provisions and Grants for Scholarship Students</t>
  </si>
  <si>
    <t>Chemicals,Insecticides and Detergents (non-stock)</t>
  </si>
  <si>
    <t>Decorating Materials for Special Occasions National</t>
  </si>
  <si>
    <t>IT- License acquisition - Application  Infrastructure</t>
  </si>
  <si>
    <t>Contractual Building Maint - Office &amp; Residential -  Electrical Works</t>
  </si>
  <si>
    <t>Contractual Building Maint - Other Building Maint - Electrical Works</t>
  </si>
  <si>
    <t>Contractual Building Maint - Other Building Maint - Landscaping &amp; Gardening - Outdoor</t>
  </si>
  <si>
    <t>Non-Contractual Building Maint - Office &amp; Residential - Civil Works</t>
  </si>
  <si>
    <t>Non-Contractual Building Maint - other Building Maint - Civil Works</t>
  </si>
  <si>
    <t>Expenses&amp;allowances of travel in Professional Training Programs&amp;Conferences</t>
  </si>
  <si>
    <t>IT-Licenses Support -Application Infrastructure Software</t>
  </si>
  <si>
    <t>Contractual Maintenance-Muharraq Sewage Treatmen plant</t>
  </si>
  <si>
    <t>Managing&amp;Operating Public Transportation-Contractual</t>
  </si>
  <si>
    <t>Medical Insurance for staff&amp;Employees In public sector</t>
  </si>
  <si>
    <t>Non-Contractual Building Maint - Office  Residential-Mechanical Works</t>
  </si>
  <si>
    <t xml:space="preserve">Non-Contractual Building Maint-Office&amp;Residential -Other Maintenance Works </t>
  </si>
  <si>
    <t>Non-Contractual Building Maint - Office &amp; Residential-Landscaping&amp;Gardening-outdoor</t>
  </si>
  <si>
    <t xml:space="preserve">Contractual Building Maint-Office &amp; Residential-Other Maintenance Works </t>
  </si>
  <si>
    <t>Non-Contractual Building Maint-Other Building Maint-Landscaping&amp;Gardening - Outdoor</t>
  </si>
  <si>
    <t>Non-Contractual Building Maint-Other Building Maint-Mechanical Works</t>
  </si>
  <si>
    <t>Non-Contractual Building Maint - Other Building Maint-Electrical Works</t>
  </si>
  <si>
    <t xml:space="preserve">Non-Contractual Building Maint-Office &amp; Residential-Other Maintenance Works </t>
  </si>
  <si>
    <t>Non-Contractual Building Maint-Office&amp;Residential-Landscaping&amp;Gardening-Outdoor</t>
  </si>
  <si>
    <t>Non-Contractual Building Maint-Office&amp;Residential-Mechanical Works</t>
  </si>
  <si>
    <t>Non-Contractual Building Maint - Office &amp; Residential - Electrical Works</t>
  </si>
  <si>
    <t xml:space="preserve">Supply of Contract Labor - Contractual Work - Maint -Supply of Labour </t>
  </si>
  <si>
    <t xml:space="preserve">Contractual Building Maint-Office&amp;Residential-Other Maintenance Works </t>
  </si>
  <si>
    <t>National Oncology Center (See Note 13 &amp; 14)</t>
  </si>
  <si>
    <t>Mohd Bin Khalifa Al Khalifa Cardiac Center(see Note 13)</t>
  </si>
  <si>
    <r>
      <t xml:space="preserve">Accounts and </t>
    </r>
    <r>
      <rPr>
        <b/>
        <sz val="6.5"/>
        <color indexed="8"/>
        <rFont val="Times New Roman"/>
        <family val="1"/>
      </rPr>
      <t>B</t>
    </r>
    <r>
      <rPr>
        <sz val="6.5"/>
        <color indexed="8"/>
        <rFont val="Times New Roman"/>
        <family val="1"/>
      </rPr>
      <t>udgets under the Supervision of the Ministry of Finance and National Economy</t>
    </r>
  </si>
  <si>
    <t xml:space="preserve">   Development Funds Loans*</t>
  </si>
  <si>
    <t>* Does not include fund loans received from Kuwait as part of the Fiscal Balanced Program,which has been considered as deposits rather than loans.</t>
  </si>
  <si>
    <t>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</si>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</sst>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_-* #,##0.00_-;_-* #,##0.00\-;_-* &quot;-&quot;??_-;_-@_-"/>
    <numFmt numFmtId="170" formatCode="_-* #,##0.00\ _k_r_-;\-* #,##0.00\ _k_r_-;_-* &quot;-&quot;??\ _k_r_-;_-@_-"/>
  </numFmts>
  <fonts count="8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2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8"/>
      <color indexed="8"/>
      <name val="Times New Roman"/>
      <family val="1"/>
    </font>
    <font>
      <b/>
      <sz val="10"/>
      <name val="Arial"/>
      <family val="2"/>
    </font>
    <font>
      <sz val="6"/>
      <color indexed="8"/>
      <name val="Times New Roman"/>
      <family val="1"/>
    </font>
    <font>
      <sz val="7"/>
      <color indexed="8"/>
      <name val="Times New Roman"/>
      <family val="1"/>
    </font>
    <font>
      <sz val="6.5"/>
      <color indexed="8"/>
      <name val="Times New Roman"/>
      <family val="1"/>
    </font>
    <font>
      <sz val="5"/>
      <color indexed="8"/>
      <name val="Times New Roman"/>
      <family val="1"/>
    </font>
    <font>
      <sz val="5.5"/>
      <color indexed="8"/>
      <name val="Times New Roman"/>
      <family val="1"/>
    </font>
    <font>
      <sz val="4.5"/>
      <color indexed="8"/>
      <name val="Times New Roman"/>
      <family val="1"/>
    </font>
    <font>
      <b/>
      <sz val="6.5"/>
      <color indexed="8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</borders>
  <cellStyleXfs count="768">
    <xf numFmtId="0" fontId="0" fillId="0" borderId="0"/>
    <xf numFmtId="0" fontId="6" fillId="2" borderId="1" applyNumberFormat="0" applyAlignment="0">
      <alignment horizontal="center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>
      <alignment horizontal="right"/>
    </xf>
    <xf numFmtId="0" fontId="21" fillId="0" borderId="0"/>
    <xf numFmtId="0" fontId="29" fillId="0" borderId="0"/>
    <xf numFmtId="0" fontId="27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62" fillId="59" borderId="40" applyNumberFormat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0" fontId="64" fillId="0" borderId="41" applyNumberFormat="0" applyFill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3" fillId="0" borderId="0"/>
    <xf numFmtId="0" fontId="3" fillId="62" borderId="39" applyNumberFormat="0" applyFont="0" applyAlignment="0" applyProtection="0"/>
    <xf numFmtId="0" fontId="2" fillId="0" borderId="0"/>
    <xf numFmtId="0" fontId="66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19" applyNumberFormat="0" applyAlignment="0" applyProtection="0"/>
    <xf numFmtId="0" fontId="42" fillId="14" borderId="20" applyNumberFormat="0" applyAlignment="0" applyProtection="0"/>
    <xf numFmtId="0" fontId="43" fillId="14" borderId="19" applyNumberFormat="0" applyAlignment="0" applyProtection="0"/>
    <xf numFmtId="0" fontId="44" fillId="0" borderId="21" applyNumberFormat="0" applyFill="0" applyAlignment="0" applyProtection="0"/>
    <xf numFmtId="0" fontId="45" fillId="15" borderId="22" applyNumberFormat="0" applyAlignment="0" applyProtection="0"/>
    <xf numFmtId="0" fontId="46" fillId="0" borderId="0" applyNumberFormat="0" applyFill="0" applyBorder="0" applyAlignment="0" applyProtection="0"/>
    <xf numFmtId="0" fontId="2" fillId="16" borderId="23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9" fillId="40" borderId="0" applyNumberFormat="0" applyBorder="0" applyAlignment="0" applyProtection="0"/>
    <xf numFmtId="0" fontId="2" fillId="0" borderId="0"/>
    <xf numFmtId="0" fontId="67" fillId="0" borderId="0"/>
    <xf numFmtId="0" fontId="67" fillId="0" borderId="0"/>
    <xf numFmtId="43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42" borderId="0" applyNumberFormat="0" applyBorder="0" applyAlignment="0" applyProtection="0"/>
    <xf numFmtId="0" fontId="3" fillId="0" borderId="0"/>
    <xf numFmtId="43" fontId="3" fillId="0" borderId="0" applyFont="0" applyFill="0" applyBorder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9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0" fontId="2" fillId="0" borderId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2" fillId="0" borderId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70" fillId="0" borderId="0"/>
    <xf numFmtId="170" fontId="70" fillId="0" borderId="0" applyFont="0" applyFill="0" applyBorder="0" applyAlignment="0" applyProtection="0"/>
    <xf numFmtId="0" fontId="71" fillId="0" borderId="0"/>
    <xf numFmtId="9" fontId="70" fillId="0" borderId="0" applyFont="0" applyFill="0" applyBorder="0" applyAlignment="0" applyProtection="0"/>
    <xf numFmtId="170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3" fillId="0" borderId="0" applyNumberFormat="0" applyFont="0" applyFill="0" applyBorder="0" applyAlignment="0" applyProtection="0"/>
    <xf numFmtId="43" fontId="3" fillId="0" borderId="0" applyNumberFormat="0" applyFont="0" applyFill="0" applyBorder="0" applyAlignment="0" applyProtection="0"/>
    <xf numFmtId="43" fontId="3" fillId="0" borderId="0" applyFont="0" applyFill="0" applyBorder="0" applyProtection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Protection="0"/>
    <xf numFmtId="0" fontId="3" fillId="0" borderId="0"/>
    <xf numFmtId="169" fontId="3" fillId="0" borderId="0" applyFont="0" applyFill="0" applyBorder="0" applyAlignment="0" applyProtection="0"/>
    <xf numFmtId="0" fontId="2" fillId="16" borderId="23" applyNumberFormat="0" applyFont="0" applyAlignment="0" applyProtection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32" applyNumberFormat="0" applyAlignment="0" applyProtection="0"/>
    <xf numFmtId="0" fontId="59" fillId="46" borderId="25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2" fillId="59" borderId="2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2" fillId="0" borderId="0"/>
    <xf numFmtId="0" fontId="2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2" fillId="59" borderId="36" applyNumberFormat="0" applyAlignment="0" applyProtection="0"/>
    <xf numFmtId="0" fontId="52" fillId="59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37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1" fillId="0" borderId="0"/>
  </cellStyleXfs>
  <cellXfs count="293">
    <xf numFmtId="0" fontId="0" fillId="0" borderId="0" xfId="0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3" fontId="10" fillId="0" borderId="0" xfId="0" applyNumberFormat="1" applyFont="1" applyAlignment="1">
      <alignment horizontal="center" vertical="center" wrapText="1"/>
    </xf>
    <xf numFmtId="43" fontId="9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right"/>
    </xf>
    <xf numFmtId="167" fontId="13" fillId="0" borderId="0" xfId="2" applyNumberFormat="1" applyFont="1" applyBorder="1"/>
    <xf numFmtId="167" fontId="12" fillId="0" borderId="0" xfId="2" applyNumberFormat="1" applyFont="1" applyFill="1" applyBorder="1" applyAlignment="1">
      <alignment horizontal="right" vertical="center"/>
    </xf>
    <xf numFmtId="167" fontId="9" fillId="0" borderId="0" xfId="2" applyNumberFormat="1" applyFont="1" applyFill="1" applyBorder="1" applyAlignment="1">
      <alignment vertical="center"/>
    </xf>
    <xf numFmtId="0" fontId="10" fillId="6" borderId="0" xfId="0" applyFont="1" applyFill="1" applyAlignment="1">
      <alignment horizontal="left" vertical="center"/>
    </xf>
    <xf numFmtId="167" fontId="10" fillId="6" borderId="0" xfId="2" applyNumberFormat="1" applyFont="1" applyFill="1" applyBorder="1" applyAlignment="1">
      <alignment horizontal="right" vertical="center"/>
    </xf>
    <xf numFmtId="164" fontId="10" fillId="6" borderId="0" xfId="8" applyNumberFormat="1" applyFont="1" applyFill="1" applyAlignment="1">
      <alignment vertical="center"/>
    </xf>
    <xf numFmtId="164" fontId="9" fillId="4" borderId="0" xfId="8" applyNumberFormat="1" applyFont="1" applyFill="1"/>
    <xf numFmtId="164" fontId="9" fillId="6" borderId="0" xfId="8" applyNumberFormat="1" applyFont="1" applyFill="1" applyAlignment="1">
      <alignment vertical="center"/>
    </xf>
    <xf numFmtId="167" fontId="15" fillId="6" borderId="0" xfId="4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167" fontId="9" fillId="0" borderId="0" xfId="2" applyNumberFormat="1" applyFont="1" applyFill="1"/>
    <xf numFmtId="167" fontId="9" fillId="0" borderId="0" xfId="2" applyNumberFormat="1" applyFont="1" applyFill="1" applyBorder="1"/>
    <xf numFmtId="167" fontId="9" fillId="0" borderId="0" xfId="2" applyNumberFormat="1" applyFont="1" applyFill="1" applyAlignment="1">
      <alignment horizontal="center" vertical="justify"/>
    </xf>
    <xf numFmtId="167" fontId="9" fillId="0" borderId="0" xfId="2" applyNumberFormat="1" applyFont="1" applyFill="1" applyAlignment="1">
      <alignment vertical="center"/>
    </xf>
    <xf numFmtId="167" fontId="8" fillId="0" borderId="0" xfId="2" applyNumberFormat="1" applyFont="1" applyFill="1" applyBorder="1" applyAlignment="1">
      <alignment horizontal="right" vertical="center"/>
    </xf>
    <xf numFmtId="2" fontId="9" fillId="0" borderId="0" xfId="2" applyNumberFormat="1" applyFont="1" applyFill="1" applyBorder="1" applyAlignment="1">
      <alignment vertical="center"/>
    </xf>
    <xf numFmtId="167" fontId="9" fillId="0" borderId="0" xfId="2" applyNumberFormat="1" applyFont="1" applyFill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4" fillId="0" borderId="0" xfId="0" applyFont="1" applyAlignment="1">
      <alignment horizontal="left"/>
    </xf>
    <xf numFmtId="164" fontId="9" fillId="0" borderId="0" xfId="0" applyNumberFormat="1" applyFont="1"/>
    <xf numFmtId="16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justify"/>
    </xf>
    <xf numFmtId="0" fontId="13" fillId="0" borderId="0" xfId="0" applyFont="1" applyAlignment="1">
      <alignment horizontal="left"/>
    </xf>
    <xf numFmtId="0" fontId="12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justify"/>
    </xf>
    <xf numFmtId="9" fontId="9" fillId="0" borderId="0" xfId="2" applyNumberFormat="1" applyFont="1" applyFill="1" applyBorder="1"/>
    <xf numFmtId="0" fontId="28" fillId="0" borderId="0" xfId="10" applyFont="1"/>
    <xf numFmtId="167" fontId="8" fillId="3" borderId="4" xfId="2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Continuous" vertical="center" wrapText="1"/>
    </xf>
    <xf numFmtId="166" fontId="8" fillId="0" borderId="10" xfId="0" applyNumberFormat="1" applyFont="1" applyBorder="1" applyAlignment="1">
      <alignment horizontal="right" vertical="center"/>
    </xf>
    <xf numFmtId="41" fontId="15" fillId="6" borderId="10" xfId="2" applyNumberFormat="1" applyFont="1" applyFill="1" applyBorder="1" applyAlignment="1">
      <alignment horizontal="right" vertical="center"/>
    </xf>
    <xf numFmtId="38" fontId="9" fillId="0" borderId="10" xfId="0" applyNumberFormat="1" applyFont="1" applyBorder="1" applyAlignment="1">
      <alignment horizontal="right" vertical="center"/>
    </xf>
    <xf numFmtId="43" fontId="9" fillId="0" borderId="10" xfId="2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Continuous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167" fontId="16" fillId="7" borderId="10" xfId="4" applyNumberFormat="1" applyFont="1" applyFill="1" applyBorder="1" applyAlignment="1">
      <alignment horizontal="right" vertical="center"/>
    </xf>
    <xf numFmtId="167" fontId="15" fillId="6" borderId="10" xfId="4" applyNumberFormat="1" applyFont="1" applyFill="1" applyBorder="1" applyAlignment="1">
      <alignment horizontal="right" vertical="center"/>
    </xf>
    <xf numFmtId="167" fontId="23" fillId="6" borderId="10" xfId="4" applyNumberFormat="1" applyFont="1" applyFill="1" applyBorder="1" applyAlignment="1">
      <alignment horizontal="right" vertical="center"/>
    </xf>
    <xf numFmtId="165" fontId="12" fillId="3" borderId="7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167" fontId="10" fillId="0" borderId="10" xfId="2" applyNumberFormat="1" applyFont="1" applyFill="1" applyBorder="1" applyAlignment="1">
      <alignment vertical="center"/>
    </xf>
    <xf numFmtId="167" fontId="11" fillId="0" borderId="10" xfId="2" applyNumberFormat="1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9" fillId="0" borderId="10" xfId="0" applyFont="1" applyBorder="1" applyAlignment="1">
      <alignment vertical="top"/>
    </xf>
    <xf numFmtId="0" fontId="10" fillId="3" borderId="10" xfId="0" applyFont="1" applyFill="1" applyBorder="1" applyAlignment="1">
      <alignment horizontal="center" vertical="center" wrapText="1"/>
    </xf>
    <xf numFmtId="167" fontId="16" fillId="7" borderId="7" xfId="4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0" fontId="9" fillId="7" borderId="0" xfId="0" applyFont="1" applyFill="1"/>
    <xf numFmtId="0" fontId="10" fillId="6" borderId="0" xfId="0" applyFont="1" applyFill="1"/>
    <xf numFmtId="0" fontId="9" fillId="6" borderId="0" xfId="0" applyFont="1" applyFill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0" fillId="0" borderId="0" xfId="10" applyFont="1" applyAlignment="1">
      <alignment horizontal="right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37" fontId="22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3" fontId="33" fillId="0" borderId="0" xfId="13" applyNumberFormat="1" applyFont="1" applyFill="1" applyBorder="1" applyAlignment="1">
      <alignment horizontal="right" vertical="center"/>
    </xf>
    <xf numFmtId="168" fontId="33" fillId="0" borderId="0" xfId="13" applyNumberFormat="1" applyFont="1" applyFill="1" applyBorder="1" applyAlignment="1">
      <alignment horizontal="right" vertical="center"/>
    </xf>
    <xf numFmtId="167" fontId="32" fillId="7" borderId="10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11" fillId="0" borderId="0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 indent="1" readingOrder="2"/>
    </xf>
    <xf numFmtId="0" fontId="30" fillId="0" borderId="0" xfId="10" applyFont="1"/>
    <xf numFmtId="0" fontId="33" fillId="0" borderId="0" xfId="0" applyFont="1" applyAlignment="1">
      <alignment vertical="center"/>
    </xf>
    <xf numFmtId="167" fontId="32" fillId="7" borderId="10" xfId="2" applyNumberFormat="1" applyFont="1" applyFill="1" applyBorder="1" applyAlignment="1">
      <alignment horizontal="center" vertical="center"/>
    </xf>
    <xf numFmtId="37" fontId="33" fillId="0" borderId="0" xfId="0" applyNumberFormat="1" applyFont="1"/>
    <xf numFmtId="3" fontId="33" fillId="0" borderId="0" xfId="2" applyNumberFormat="1" applyFont="1" applyFill="1" applyBorder="1" applyAlignment="1">
      <alignment vertical="center"/>
    </xf>
    <xf numFmtId="168" fontId="33" fillId="0" borderId="0" xfId="2" applyNumberFormat="1" applyFont="1" applyFill="1" applyBorder="1" applyAlignment="1">
      <alignment vertical="center"/>
    </xf>
    <xf numFmtId="3" fontId="33" fillId="0" borderId="0" xfId="13" applyNumberFormat="1" applyFont="1" applyFill="1" applyBorder="1" applyAlignment="1">
      <alignment vertical="center"/>
    </xf>
    <xf numFmtId="0" fontId="32" fillId="3" borderId="1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vertical="center"/>
    </xf>
    <xf numFmtId="167" fontId="10" fillId="7" borderId="10" xfId="2" applyNumberFormat="1" applyFont="1" applyFill="1" applyBorder="1" applyAlignment="1">
      <alignment horizontal="right" vertical="center"/>
    </xf>
    <xf numFmtId="0" fontId="10" fillId="7" borderId="10" xfId="0" applyFont="1" applyFill="1" applyBorder="1" applyAlignment="1">
      <alignment horizontal="center" vertical="center"/>
    </xf>
    <xf numFmtId="37" fontId="11" fillId="0" borderId="0" xfId="2" applyNumberFormat="1" applyFont="1" applyFill="1" applyAlignment="1">
      <alignment horizontal="right"/>
    </xf>
    <xf numFmtId="37" fontId="11" fillId="0" borderId="0" xfId="2" applyNumberFormat="1" applyFont="1" applyAlignment="1">
      <alignment horizontal="right"/>
    </xf>
    <xf numFmtId="37" fontId="11" fillId="0" borderId="3" xfId="2" applyNumberFormat="1" applyFont="1" applyFill="1" applyBorder="1" applyAlignment="1">
      <alignment horizontal="right" vertical="top" readingOrder="2"/>
    </xf>
    <xf numFmtId="37" fontId="11" fillId="0" borderId="3" xfId="2" applyNumberFormat="1" applyFont="1" applyBorder="1" applyAlignment="1">
      <alignment horizontal="right" vertical="top" readingOrder="2"/>
    </xf>
    <xf numFmtId="167" fontId="10" fillId="6" borderId="10" xfId="2" applyNumberFormat="1" applyFont="1" applyFill="1" applyBorder="1" applyAlignment="1">
      <alignment horizontal="right" vertical="top" readingOrder="2"/>
    </xf>
    <xf numFmtId="0" fontId="11" fillId="0" borderId="10" xfId="0" applyFont="1" applyBorder="1"/>
    <xf numFmtId="0" fontId="11" fillId="7" borderId="10" xfId="0" applyFont="1" applyFill="1" applyBorder="1"/>
    <xf numFmtId="37" fontId="11" fillId="0" borderId="10" xfId="2" applyNumberFormat="1" applyFont="1" applyFill="1" applyBorder="1" applyAlignment="1">
      <alignment horizontal="right"/>
    </xf>
    <xf numFmtId="37" fontId="11" fillId="0" borderId="10" xfId="2" applyNumberFormat="1" applyFont="1" applyBorder="1" applyAlignment="1">
      <alignment horizontal="right"/>
    </xf>
    <xf numFmtId="37" fontId="11" fillId="0" borderId="14" xfId="2" applyNumberFormat="1" applyFont="1" applyFill="1" applyBorder="1" applyAlignment="1">
      <alignment horizontal="right"/>
    </xf>
    <xf numFmtId="37" fontId="11" fillId="0" borderId="14" xfId="2" applyNumberFormat="1" applyFont="1" applyBorder="1" applyAlignment="1">
      <alignment horizontal="right"/>
    </xf>
    <xf numFmtId="167" fontId="10" fillId="6" borderId="10" xfId="2" applyNumberFormat="1" applyFont="1" applyFill="1" applyBorder="1" applyAlignment="1">
      <alignment horizontal="right"/>
    </xf>
    <xf numFmtId="167" fontId="11" fillId="0" borderId="0" xfId="2" applyNumberFormat="1" applyFont="1" applyAlignment="1">
      <alignment horizontal="right"/>
    </xf>
    <xf numFmtId="37" fontId="10" fillId="7" borderId="0" xfId="2" applyNumberFormat="1" applyFont="1" applyFill="1" applyBorder="1" applyAlignment="1">
      <alignment horizontal="right" vertical="top" readingOrder="2"/>
    </xf>
    <xf numFmtId="167" fontId="11" fillId="0" borderId="0" xfId="2" applyNumberFormat="1" applyFont="1" applyBorder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167" fontId="8" fillId="7" borderId="0" xfId="2" applyNumberFormat="1" applyFont="1" applyFill="1" applyBorder="1" applyAlignment="1">
      <alignment horizontal="center" vertical="center"/>
    </xf>
    <xf numFmtId="168" fontId="18" fillId="7" borderId="10" xfId="5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8" fillId="7" borderId="0" xfId="0" applyFont="1" applyFill="1" applyAlignment="1">
      <alignment horizontal="left" vertical="center"/>
    </xf>
    <xf numFmtId="164" fontId="11" fillId="7" borderId="0" xfId="0" applyNumberFormat="1" applyFont="1" applyFill="1" applyAlignment="1">
      <alignment horizontal="right" vertical="center"/>
    </xf>
    <xf numFmtId="166" fontId="8" fillId="7" borderId="10" xfId="0" applyNumberFormat="1" applyFont="1" applyFill="1" applyBorder="1" applyAlignment="1">
      <alignment horizontal="right" vertical="center"/>
    </xf>
    <xf numFmtId="37" fontId="15" fillId="7" borderId="10" xfId="2" applyNumberFormat="1" applyFont="1" applyFill="1" applyBorder="1" applyAlignment="1">
      <alignment horizontal="right" vertical="center"/>
    </xf>
    <xf numFmtId="41" fontId="15" fillId="7" borderId="10" xfId="2" applyNumberFormat="1" applyFont="1" applyFill="1" applyBorder="1" applyAlignment="1">
      <alignment horizontal="right" vertical="center"/>
    </xf>
    <xf numFmtId="3" fontId="15" fillId="7" borderId="10" xfId="2" applyNumberFormat="1" applyFont="1" applyFill="1" applyBorder="1" applyAlignment="1">
      <alignment horizontal="right" vertical="center"/>
    </xf>
    <xf numFmtId="0" fontId="26" fillId="9" borderId="10" xfId="0" applyFont="1" applyFill="1" applyBorder="1" applyAlignment="1">
      <alignment horizontal="center"/>
    </xf>
    <xf numFmtId="167" fontId="32" fillId="7" borderId="10" xfId="0" applyNumberFormat="1" applyFont="1" applyFill="1" applyBorder="1" applyAlignment="1">
      <alignment horizontal="center"/>
    </xf>
    <xf numFmtId="37" fontId="8" fillId="7" borderId="0" xfId="0" applyNumberFormat="1" applyFont="1" applyFill="1" applyAlignment="1">
      <alignment horizontal="center" vertical="center"/>
    </xf>
    <xf numFmtId="167" fontId="10" fillId="7" borderId="10" xfId="2" applyNumberFormat="1" applyFont="1" applyFill="1" applyBorder="1" applyAlignment="1">
      <alignment vertical="center"/>
    </xf>
    <xf numFmtId="3" fontId="10" fillId="7" borderId="10" xfId="2" applyNumberFormat="1" applyFont="1" applyFill="1" applyBorder="1" applyAlignment="1">
      <alignment horizontal="right" vertical="center" indent="1" readingOrder="2"/>
    </xf>
    <xf numFmtId="0" fontId="25" fillId="0" borderId="0" xfId="0" applyFont="1" applyAlignment="1">
      <alignment horizontal="left" vertical="center"/>
    </xf>
    <xf numFmtId="0" fontId="13" fillId="0" borderId="10" xfId="0" applyFont="1" applyBorder="1" applyAlignment="1">
      <alignment vertical="center"/>
    </xf>
    <xf numFmtId="3" fontId="10" fillId="7" borderId="10" xfId="0" applyNumberFormat="1" applyFont="1" applyFill="1" applyBorder="1" applyAlignment="1">
      <alignment horizontal="center" vertical="center"/>
    </xf>
    <xf numFmtId="0" fontId="10" fillId="7" borderId="0" xfId="8" quotePrefix="1" applyFont="1" applyFill="1" applyAlignment="1">
      <alignment horizontal="left" vertical="center"/>
    </xf>
    <xf numFmtId="0" fontId="15" fillId="4" borderId="0" xfId="8" quotePrefix="1" applyFont="1" applyFill="1" applyAlignment="1">
      <alignment horizontal="left" vertical="center"/>
    </xf>
    <xf numFmtId="0" fontId="10" fillId="7" borderId="6" xfId="8" quotePrefix="1" applyFont="1" applyFill="1" applyBorder="1" applyAlignment="1">
      <alignment horizontal="left" vertical="center"/>
    </xf>
    <xf numFmtId="0" fontId="10" fillId="4" borderId="0" xfId="8" quotePrefix="1" applyFont="1" applyFill="1" applyAlignment="1">
      <alignment horizontal="left" vertical="center"/>
    </xf>
    <xf numFmtId="0" fontId="16" fillId="4" borderId="3" xfId="8" applyFont="1" applyFill="1" applyBorder="1" applyAlignment="1">
      <alignment horizontal="left" vertical="center"/>
    </xf>
    <xf numFmtId="0" fontId="16" fillId="4" borderId="15" xfId="8" quotePrefix="1" applyFont="1" applyFill="1" applyBorder="1" applyAlignment="1">
      <alignment horizontal="left" vertical="center"/>
    </xf>
    <xf numFmtId="37" fontId="15" fillId="6" borderId="0" xfId="13" applyNumberFormat="1" applyFont="1" applyFill="1" applyBorder="1" applyAlignment="1">
      <alignment horizontal="right" vertical="center"/>
    </xf>
    <xf numFmtId="168" fontId="15" fillId="6" borderId="0" xfId="13" applyNumberFormat="1" applyFont="1" applyFill="1" applyBorder="1" applyAlignment="1">
      <alignment horizontal="left" vertical="center" wrapText="1"/>
    </xf>
    <xf numFmtId="0" fontId="10" fillId="4" borderId="15" xfId="8" applyFont="1" applyFill="1" applyBorder="1" applyAlignment="1">
      <alignment horizontal="left" vertical="center"/>
    </xf>
    <xf numFmtId="167" fontId="16" fillId="6" borderId="15" xfId="4" applyNumberFormat="1" applyFont="1" applyFill="1" applyBorder="1" applyAlignment="1">
      <alignment horizontal="right" vertical="center"/>
    </xf>
    <xf numFmtId="167" fontId="10" fillId="7" borderId="0" xfId="2" applyNumberFormat="1" applyFont="1" applyFill="1" applyBorder="1" applyAlignment="1">
      <alignment vertical="center"/>
    </xf>
    <xf numFmtId="41" fontId="12" fillId="7" borderId="10" xfId="2" applyNumberFormat="1" applyFont="1" applyFill="1" applyBorder="1" applyAlignment="1">
      <alignment horizontal="center" vertical="center"/>
    </xf>
    <xf numFmtId="41" fontId="12" fillId="7" borderId="0" xfId="2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vertical="center"/>
    </xf>
    <xf numFmtId="37" fontId="34" fillId="7" borderId="0" xfId="6" applyNumberFormat="1" applyFont="1" applyFill="1" applyBorder="1" applyAlignment="1">
      <alignment horizontal="right" vertical="center" indent="1"/>
    </xf>
    <xf numFmtId="43" fontId="34" fillId="7" borderId="3" xfId="2" applyFont="1" applyFill="1" applyBorder="1" applyAlignment="1">
      <alignment horizontal="left" vertical="center" wrapText="1" indent="5"/>
    </xf>
    <xf numFmtId="37" fontId="15" fillId="6" borderId="0" xfId="2" applyNumberFormat="1" applyFont="1" applyFill="1" applyBorder="1" applyAlignment="1">
      <alignment vertical="center"/>
    </xf>
    <xf numFmtId="41" fontId="15" fillId="6" borderId="0" xfId="2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37" fontId="16" fillId="7" borderId="0" xfId="2" applyNumberFormat="1" applyFont="1" applyFill="1" applyAlignment="1">
      <alignment vertical="center"/>
    </xf>
    <xf numFmtId="168" fontId="33" fillId="0" borderId="0" xfId="6" applyNumberFormat="1" applyFont="1" applyFill="1" applyBorder="1" applyAlignment="1">
      <alignment vertical="center"/>
    </xf>
    <xf numFmtId="3" fontId="33" fillId="0" borderId="0" xfId="2" applyNumberFormat="1" applyFont="1" applyFill="1" applyAlignment="1">
      <alignment vertical="center"/>
    </xf>
    <xf numFmtId="3" fontId="33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horizontal="right" vertical="center"/>
    </xf>
    <xf numFmtId="3" fontId="33" fillId="0" borderId="0" xfId="0" applyNumberFormat="1" applyFont="1"/>
    <xf numFmtId="0" fontId="33" fillId="0" borderId="0" xfId="0" applyFont="1"/>
    <xf numFmtId="168" fontId="32" fillId="7" borderId="10" xfId="5" applyNumberFormat="1" applyFont="1" applyFill="1" applyBorder="1" applyAlignment="1">
      <alignment horizontal="right" vertical="center"/>
    </xf>
    <xf numFmtId="37" fontId="22" fillId="0" borderId="0" xfId="0" applyNumberFormat="1" applyFont="1"/>
    <xf numFmtId="0" fontId="22" fillId="0" borderId="0" xfId="0" applyFont="1" applyAlignment="1">
      <alignment horizontal="left" vertical="center"/>
    </xf>
    <xf numFmtId="0" fontId="33" fillId="0" borderId="10" xfId="0" applyFont="1" applyBorder="1" applyAlignment="1">
      <alignment vertical="center"/>
    </xf>
    <xf numFmtId="37" fontId="28" fillId="0" borderId="0" xfId="10" applyNumberFormat="1" applyFont="1"/>
    <xf numFmtId="37" fontId="9" fillId="0" borderId="0" xfId="0" applyNumberFormat="1" applyFont="1"/>
    <xf numFmtId="3" fontId="15" fillId="0" borderId="0" xfId="2" applyNumberFormat="1" applyFont="1" applyFill="1" applyAlignment="1">
      <alignment horizontal="right" vertical="center"/>
    </xf>
    <xf numFmtId="0" fontId="31" fillId="0" borderId="0" xfId="0" applyFont="1" applyAlignment="1">
      <alignment horizontal="left"/>
    </xf>
    <xf numFmtId="1" fontId="15" fillId="0" borderId="0" xfId="2" applyNumberFormat="1" applyFont="1" applyFill="1" applyAlignment="1">
      <alignment horizontal="right" vertical="center"/>
    </xf>
    <xf numFmtId="1" fontId="9" fillId="0" borderId="0" xfId="2" applyNumberFormat="1" applyFont="1" applyFill="1"/>
    <xf numFmtId="1" fontId="8" fillId="3" borderId="4" xfId="2" applyNumberFormat="1" applyFont="1" applyFill="1" applyBorder="1" applyAlignment="1">
      <alignment horizontal="center" vertical="center" wrapText="1"/>
    </xf>
    <xf numFmtId="1" fontId="16" fillId="7" borderId="0" xfId="2" applyNumberFormat="1" applyFont="1" applyFill="1" applyAlignment="1">
      <alignment vertical="center"/>
    </xf>
    <xf numFmtId="1" fontId="9" fillId="0" borderId="0" xfId="2" applyNumberFormat="1" applyFont="1" applyFill="1" applyBorder="1"/>
    <xf numFmtId="1" fontId="8" fillId="0" borderId="0" xfId="0" applyNumberFormat="1" applyFont="1" applyAlignment="1">
      <alignment horizontal="right"/>
    </xf>
    <xf numFmtId="37" fontId="11" fillId="6" borderId="0" xfId="13" applyNumberFormat="1" applyFont="1" applyFill="1" applyBorder="1" applyAlignment="1">
      <alignment horizontal="right" vertical="center" indent="1"/>
    </xf>
    <xf numFmtId="0" fontId="73" fillId="0" borderId="0" xfId="0" applyFont="1"/>
    <xf numFmtId="0" fontId="72" fillId="5" borderId="0" xfId="0" applyFont="1" applyFill="1" applyAlignment="1">
      <alignment horizontal="left"/>
    </xf>
    <xf numFmtId="168" fontId="33" fillId="5" borderId="0" xfId="13" applyNumberFormat="1" applyFont="1" applyFill="1" applyBorder="1" applyAlignment="1">
      <alignment horizontal="right" vertical="center"/>
    </xf>
    <xf numFmtId="3" fontId="32" fillId="5" borderId="0" xfId="13" applyNumberFormat="1" applyFont="1" applyFill="1" applyBorder="1" applyAlignment="1">
      <alignment horizontal="right" vertical="center"/>
    </xf>
    <xf numFmtId="168" fontId="32" fillId="5" borderId="0" xfId="13" applyNumberFormat="1" applyFont="1" applyFill="1" applyBorder="1" applyAlignment="1">
      <alignment horizontal="right" vertical="center"/>
    </xf>
    <xf numFmtId="0" fontId="22" fillId="7" borderId="0" xfId="10" applyFont="1" applyFill="1" applyAlignment="1">
      <alignment horizontal="center" vertical="center"/>
    </xf>
    <xf numFmtId="0" fontId="72" fillId="7" borderId="0" xfId="10" applyFont="1" applyFill="1" applyAlignment="1">
      <alignment horizontal="center" vertical="center"/>
    </xf>
    <xf numFmtId="37" fontId="72" fillId="7" borderId="0" xfId="10" applyNumberFormat="1" applyFont="1" applyFill="1" applyAlignment="1">
      <alignment vertical="center"/>
    </xf>
    <xf numFmtId="3" fontId="11" fillId="0" borderId="0" xfId="0" applyNumberFormat="1" applyFont="1" applyAlignment="1">
      <alignment horizontal="left" vertical="center"/>
    </xf>
    <xf numFmtId="168" fontId="33" fillId="0" borderId="0" xfId="2" applyNumberFormat="1" applyFont="1" applyFill="1" applyBorder="1" applyAlignment="1">
      <alignment horizontal="right" vertical="center"/>
    </xf>
    <xf numFmtId="3" fontId="33" fillId="0" borderId="0" xfId="0" applyNumberFormat="1" applyFont="1" applyAlignment="1">
      <alignment horizontal="right"/>
    </xf>
    <xf numFmtId="0" fontId="74" fillId="0" borderId="0" xfId="0" applyFont="1" applyAlignment="1">
      <alignment horizontal="left"/>
    </xf>
    <xf numFmtId="0" fontId="75" fillId="0" borderId="0" xfId="0" applyFont="1" applyAlignment="1">
      <alignment horizontal="left"/>
    </xf>
    <xf numFmtId="0" fontId="76" fillId="0" borderId="0" xfId="0" applyFont="1" applyAlignment="1">
      <alignment horizontal="left"/>
    </xf>
    <xf numFmtId="3" fontId="33" fillId="0" borderId="0" xfId="2" applyNumberFormat="1" applyFont="1" applyFill="1" applyBorder="1" applyAlignment="1">
      <alignment horizontal="right" vertical="center"/>
    </xf>
    <xf numFmtId="0" fontId="77" fillId="0" borderId="0" xfId="0" applyFont="1" applyAlignment="1">
      <alignment horizontal="left"/>
    </xf>
    <xf numFmtId="0" fontId="78" fillId="0" borderId="0" xfId="0" applyFont="1" applyAlignment="1">
      <alignment horizontal="left"/>
    </xf>
    <xf numFmtId="0" fontId="79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0" fontId="10" fillId="7" borderId="13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/>
    </xf>
    <xf numFmtId="0" fontId="12" fillId="0" borderId="0" xfId="11" applyFont="1" applyAlignment="1">
      <alignment horizontal="left" vertical="center"/>
    </xf>
    <xf numFmtId="0" fontId="13" fillId="0" borderId="0" xfId="11" applyFont="1" applyAlignment="1">
      <alignment horizontal="left" vertical="center"/>
    </xf>
    <xf numFmtId="167" fontId="10" fillId="3" borderId="8" xfId="2" applyNumberFormat="1" applyFont="1" applyFill="1" applyBorder="1" applyAlignment="1">
      <alignment horizontal="center"/>
    </xf>
    <xf numFmtId="167" fontId="10" fillId="3" borderId="6" xfId="2" applyNumberFormat="1" applyFont="1" applyFill="1" applyBorder="1" applyAlignment="1">
      <alignment horizontal="center"/>
    </xf>
    <xf numFmtId="167" fontId="10" fillId="3" borderId="9" xfId="2" applyNumberFormat="1" applyFont="1" applyFill="1" applyBorder="1" applyAlignment="1">
      <alignment horizontal="center"/>
    </xf>
    <xf numFmtId="167" fontId="10" fillId="3" borderId="5" xfId="2" applyNumberFormat="1" applyFont="1" applyFill="1" applyBorder="1" applyAlignment="1">
      <alignment horizontal="center"/>
    </xf>
    <xf numFmtId="167" fontId="10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12" applyFont="1" applyAlignment="1">
      <alignment horizontal="right" vertical="center" readingOrder="2"/>
    </xf>
    <xf numFmtId="0" fontId="11" fillId="0" borderId="0" xfId="12" applyFont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 readingOrder="2"/>
      <protection locked="0"/>
    </xf>
    <xf numFmtId="0" fontId="13" fillId="0" borderId="0" xfId="0" applyFont="1" applyAlignment="1">
      <alignment horizontal="justify" vertical="justify"/>
    </xf>
    <xf numFmtId="43" fontId="12" fillId="7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6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4" fillId="6" borderId="0" xfId="0" applyFont="1" applyFill="1"/>
    <xf numFmtId="0" fontId="14" fillId="6" borderId="0" xfId="0" applyFont="1" applyFill="1" applyAlignment="1">
      <alignment horizontal="left"/>
    </xf>
    <xf numFmtId="164" fontId="15" fillId="6" borderId="0" xfId="0" applyNumberFormat="1" applyFont="1" applyFill="1" applyAlignment="1">
      <alignment horizontal="center"/>
    </xf>
    <xf numFmtId="0" fontId="9" fillId="6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11" fillId="6" borderId="0" xfId="0" applyFont="1" applyFill="1" applyAlignment="1">
      <alignment horizontal="left" vertical="center"/>
    </xf>
    <xf numFmtId="49" fontId="16" fillId="6" borderId="0" xfId="0" applyNumberFormat="1" applyFont="1" applyFill="1" applyAlignment="1">
      <alignment horizontal="center" vertical="center"/>
    </xf>
    <xf numFmtId="167" fontId="10" fillId="6" borderId="10" xfId="2" applyNumberFormat="1" applyFont="1" applyFill="1" applyBorder="1" applyAlignment="1">
      <alignment horizontal="center" vertical="center"/>
    </xf>
    <xf numFmtId="167" fontId="10" fillId="6" borderId="10" xfId="2" applyNumberFormat="1" applyFont="1" applyFill="1" applyBorder="1" applyAlignment="1">
      <alignment horizontal="right" vertical="center"/>
    </xf>
    <xf numFmtId="0" fontId="9" fillId="6" borderId="10" xfId="0" applyFont="1" applyFill="1" applyBorder="1" applyAlignment="1">
      <alignment horizontal="center" vertical="center"/>
    </xf>
    <xf numFmtId="167" fontId="11" fillId="6" borderId="10" xfId="0" applyNumberFormat="1" applyFont="1" applyFill="1" applyBorder="1" applyAlignment="1">
      <alignment horizontal="right" vertical="center"/>
    </xf>
    <xf numFmtId="49" fontId="16" fillId="6" borderId="10" xfId="0" applyNumberFormat="1" applyFont="1" applyFill="1" applyBorder="1" applyAlignment="1">
      <alignment horizontal="center" vertical="center"/>
    </xf>
    <xf numFmtId="41" fontId="15" fillId="6" borderId="10" xfId="2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167" fontId="11" fillId="6" borderId="0" xfId="0" applyNumberFormat="1" applyFont="1" applyFill="1" applyAlignment="1">
      <alignment horizontal="right" vertical="center"/>
    </xf>
    <xf numFmtId="0" fontId="10" fillId="6" borderId="12" xfId="0" applyFont="1" applyFill="1" applyBorder="1" applyAlignment="1">
      <alignment horizontal="left" vertical="center"/>
    </xf>
    <xf numFmtId="167" fontId="10" fillId="6" borderId="10" xfId="0" applyNumberFormat="1" applyFont="1" applyFill="1" applyBorder="1"/>
    <xf numFmtId="0" fontId="9" fillId="6" borderId="0" xfId="0" applyFont="1" applyFill="1" applyAlignment="1">
      <alignment horizontal="left"/>
    </xf>
    <xf numFmtId="164" fontId="15" fillId="6" borderId="12" xfId="0" applyNumberFormat="1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164" fontId="16" fillId="6" borderId="0" xfId="0" applyNumberFormat="1" applyFont="1" applyFill="1"/>
    <xf numFmtId="164" fontId="16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left"/>
    </xf>
    <xf numFmtId="164" fontId="5" fillId="6" borderId="0" xfId="0" applyNumberFormat="1" applyFont="1" applyFill="1"/>
    <xf numFmtId="0" fontId="11" fillId="0" borderId="0" xfId="0" applyFont="1" applyFill="1" applyAlignment="1">
      <alignment horizontal="left" vertical="center"/>
    </xf>
    <xf numFmtId="37" fontId="15" fillId="0" borderId="0" xfId="2" applyNumberFormat="1" applyFont="1" applyFill="1" applyBorder="1" applyAlignment="1">
      <alignment vertical="center"/>
    </xf>
    <xf numFmtId="164" fontId="16" fillId="6" borderId="14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/>
    </xf>
    <xf numFmtId="164" fontId="16" fillId="6" borderId="3" xfId="0" applyNumberFormat="1" applyFont="1" applyFill="1" applyBorder="1" applyAlignment="1">
      <alignment horizontal="right"/>
    </xf>
    <xf numFmtId="167" fontId="10" fillId="6" borderId="42" xfId="2" applyNumberFormat="1" applyFont="1" applyFill="1" applyBorder="1" applyAlignment="1">
      <alignment horizontal="right" vertical="center"/>
    </xf>
    <xf numFmtId="37" fontId="15" fillId="6" borderId="42" xfId="2" applyNumberFormat="1" applyFont="1" applyFill="1" applyBorder="1" applyAlignment="1">
      <alignment vertical="center"/>
    </xf>
    <xf numFmtId="167" fontId="10" fillId="6" borderId="43" xfId="2" applyNumberFormat="1" applyFont="1" applyFill="1" applyBorder="1" applyAlignment="1">
      <alignment horizontal="right" vertical="center"/>
    </xf>
    <xf numFmtId="0" fontId="10" fillId="6" borderId="15" xfId="2" applyNumberFormat="1" applyFont="1" applyFill="1" applyBorder="1" applyAlignment="1">
      <alignment horizontal="center" vertical="center"/>
    </xf>
    <xf numFmtId="167" fontId="10" fillId="6" borderId="45" xfId="2" applyNumberFormat="1" applyFont="1" applyFill="1" applyBorder="1" applyAlignment="1">
      <alignment horizontal="right" vertical="center"/>
    </xf>
    <xf numFmtId="167" fontId="10" fillId="6" borderId="44" xfId="2" applyNumberFormat="1" applyFont="1" applyFill="1" applyBorder="1" applyAlignment="1">
      <alignment horizontal="right" vertical="center"/>
    </xf>
    <xf numFmtId="41" fontId="16" fillId="7" borderId="10" xfId="2" applyNumberFormat="1" applyFont="1" applyFill="1" applyBorder="1" applyAlignment="1">
      <alignment horizontal="right" vertical="center"/>
    </xf>
    <xf numFmtId="37" fontId="11" fillId="0" borderId="0" xfId="6" applyNumberFormat="1" applyFont="1" applyFill="1" applyBorder="1" applyAlignment="1">
      <alignment horizontal="right" vertical="center" indent="1"/>
    </xf>
    <xf numFmtId="0" fontId="10" fillId="0" borderId="10" xfId="0" applyFont="1" applyFill="1" applyBorder="1" applyAlignment="1">
      <alignment vertical="center"/>
    </xf>
    <xf numFmtId="37" fontId="15" fillId="0" borderId="0" xfId="6" applyNumberFormat="1" applyFont="1" applyFill="1" applyBorder="1" applyAlignment="1">
      <alignment horizontal="right" vertical="center" indent="1"/>
    </xf>
    <xf numFmtId="168" fontId="15" fillId="0" borderId="0" xfId="6" applyNumberFormat="1" applyFont="1" applyFill="1" applyBorder="1" applyAlignment="1">
      <alignment horizontal="left" vertical="center" wrapText="1" indent="2"/>
    </xf>
    <xf numFmtId="0" fontId="19" fillId="0" borderId="0" xfId="0" applyFont="1" applyFill="1" applyAlignment="1">
      <alignment horizontal="left" vertical="center"/>
    </xf>
    <xf numFmtId="38" fontId="13" fillId="0" borderId="0" xfId="14" applyNumberFormat="1" applyFont="1" applyFill="1" applyAlignment="1">
      <alignment horizontal="right" vertical="center" indent="1"/>
    </xf>
    <xf numFmtId="38" fontId="13" fillId="0" borderId="0" xfId="0" applyNumberFormat="1" applyFont="1" applyFill="1" applyAlignment="1">
      <alignment horizontal="right" vertical="center" indent="1"/>
    </xf>
    <xf numFmtId="38" fontId="13" fillId="0" borderId="0" xfId="0" applyNumberFormat="1" applyFont="1" applyFill="1" applyBorder="1" applyAlignment="1">
      <alignment horizontal="right" vertical="center" indent="1"/>
    </xf>
    <xf numFmtId="0" fontId="13" fillId="0" borderId="0" xfId="0" applyFont="1" applyFill="1" applyAlignment="1">
      <alignment horizontal="center" vertical="center"/>
    </xf>
    <xf numFmtId="37" fontId="15" fillId="0" borderId="0" xfId="2" applyNumberFormat="1" applyFont="1" applyFill="1" applyAlignment="1">
      <alignment vertical="center"/>
    </xf>
    <xf numFmtId="41" fontId="15" fillId="0" borderId="0" xfId="2" applyNumberFormat="1" applyFont="1" applyFill="1" applyBorder="1" applyAlignment="1">
      <alignment horizontal="right" vertical="center" wrapText="1"/>
    </xf>
    <xf numFmtId="41" fontId="15" fillId="0" borderId="0" xfId="2" applyNumberFormat="1" applyFont="1" applyFill="1" applyBorder="1" applyAlignment="1">
      <alignment vertical="center" wrapText="1"/>
    </xf>
  </cellXfs>
  <cellStyles count="768">
    <cellStyle name="20% - Accent1 2" xfId="82" xr:uid="{00000000-0005-0000-0000-000000000000}"/>
    <cellStyle name="20% - Accent1 2 2" xfId="118" xr:uid="{00000000-0005-0000-0000-000001000000}"/>
    <cellStyle name="20% - Accent1 2 3" xfId="332" xr:uid="{00000000-0005-0000-0000-000002000000}"/>
    <cellStyle name="20% - Accent1 2 3 2" xfId="477" xr:uid="{00000000-0005-0000-0000-000003000000}"/>
    <cellStyle name="20% - Accent1 2 4" xfId="445" xr:uid="{00000000-0005-0000-0000-000004000000}"/>
    <cellStyle name="20% - Accent1 3" xfId="287" xr:uid="{00000000-0005-0000-0000-000005000000}"/>
    <cellStyle name="20% - Accent1 4" xfId="401" xr:uid="{00000000-0005-0000-0000-000006000000}"/>
    <cellStyle name="20% - Accent1 5" xfId="16" xr:uid="{00000000-0005-0000-0000-000007000000}"/>
    <cellStyle name="20% - Accent2 2" xfId="86" xr:uid="{00000000-0005-0000-0000-000008000000}"/>
    <cellStyle name="20% - Accent2 2 2" xfId="113" xr:uid="{00000000-0005-0000-0000-000009000000}"/>
    <cellStyle name="20% - Accent2 2 3" xfId="334" xr:uid="{00000000-0005-0000-0000-00000A000000}"/>
    <cellStyle name="20% - Accent2 2 3 2" xfId="479" xr:uid="{00000000-0005-0000-0000-00000B000000}"/>
    <cellStyle name="20% - Accent2 2 4" xfId="447" xr:uid="{00000000-0005-0000-0000-00000C000000}"/>
    <cellStyle name="20% - Accent2 3" xfId="288" xr:uid="{00000000-0005-0000-0000-00000D000000}"/>
    <cellStyle name="20% - Accent2 4" xfId="402" xr:uid="{00000000-0005-0000-0000-00000E000000}"/>
    <cellStyle name="20% - Accent2 5" xfId="17" xr:uid="{00000000-0005-0000-0000-00000F000000}"/>
    <cellStyle name="20% - Accent3 2" xfId="90" xr:uid="{00000000-0005-0000-0000-000010000000}"/>
    <cellStyle name="20% - Accent3 2 2" xfId="119" xr:uid="{00000000-0005-0000-0000-000011000000}"/>
    <cellStyle name="20% - Accent3 2 3" xfId="336" xr:uid="{00000000-0005-0000-0000-000012000000}"/>
    <cellStyle name="20% - Accent3 2 3 2" xfId="481" xr:uid="{00000000-0005-0000-0000-000013000000}"/>
    <cellStyle name="20% - Accent3 2 4" xfId="449" xr:uid="{00000000-0005-0000-0000-000014000000}"/>
    <cellStyle name="20% - Accent3 3" xfId="289" xr:uid="{00000000-0005-0000-0000-000015000000}"/>
    <cellStyle name="20% - Accent3 4" xfId="403" xr:uid="{00000000-0005-0000-0000-000016000000}"/>
    <cellStyle name="20% - Accent3 5" xfId="18" xr:uid="{00000000-0005-0000-0000-000017000000}"/>
    <cellStyle name="20% - Accent4 2" xfId="94" xr:uid="{00000000-0005-0000-0000-000018000000}"/>
    <cellStyle name="20% - Accent4 2 2" xfId="120" xr:uid="{00000000-0005-0000-0000-000019000000}"/>
    <cellStyle name="20% - Accent4 2 3" xfId="338" xr:uid="{00000000-0005-0000-0000-00001A000000}"/>
    <cellStyle name="20% - Accent4 2 3 2" xfId="483" xr:uid="{00000000-0005-0000-0000-00001B000000}"/>
    <cellStyle name="20% - Accent4 2 4" xfId="451" xr:uid="{00000000-0005-0000-0000-00001C000000}"/>
    <cellStyle name="20% - Accent4 3" xfId="290" xr:uid="{00000000-0005-0000-0000-00001D000000}"/>
    <cellStyle name="20% - Accent4 4" xfId="404" xr:uid="{00000000-0005-0000-0000-00001E000000}"/>
    <cellStyle name="20% - Accent4 5" xfId="19" xr:uid="{00000000-0005-0000-0000-00001F000000}"/>
    <cellStyle name="20% - Accent5 2" xfId="98" xr:uid="{00000000-0005-0000-0000-000020000000}"/>
    <cellStyle name="20% - Accent5 2 2" xfId="121" xr:uid="{00000000-0005-0000-0000-000021000000}"/>
    <cellStyle name="20% - Accent5 2 3" xfId="340" xr:uid="{00000000-0005-0000-0000-000022000000}"/>
    <cellStyle name="20% - Accent5 2 3 2" xfId="485" xr:uid="{00000000-0005-0000-0000-000023000000}"/>
    <cellStyle name="20% - Accent5 2 4" xfId="453" xr:uid="{00000000-0005-0000-0000-000024000000}"/>
    <cellStyle name="20% - Accent5 3" xfId="291" xr:uid="{00000000-0005-0000-0000-000025000000}"/>
    <cellStyle name="20% - Accent5 4" xfId="405" xr:uid="{00000000-0005-0000-0000-000026000000}"/>
    <cellStyle name="20% - Accent5 5" xfId="20" xr:uid="{00000000-0005-0000-0000-000027000000}"/>
    <cellStyle name="20% - Accent6 2" xfId="102" xr:uid="{00000000-0005-0000-0000-000028000000}"/>
    <cellStyle name="20% - Accent6 2 2" xfId="122" xr:uid="{00000000-0005-0000-0000-000029000000}"/>
    <cellStyle name="20% - Accent6 2 3" xfId="342" xr:uid="{00000000-0005-0000-0000-00002A000000}"/>
    <cellStyle name="20% - Accent6 2 3 2" xfId="487" xr:uid="{00000000-0005-0000-0000-00002B000000}"/>
    <cellStyle name="20% - Accent6 2 4" xfId="455" xr:uid="{00000000-0005-0000-0000-00002C000000}"/>
    <cellStyle name="20% - Accent6 3" xfId="292" xr:uid="{00000000-0005-0000-0000-00002D000000}"/>
    <cellStyle name="20% - Accent6 4" xfId="406" xr:uid="{00000000-0005-0000-0000-00002E000000}"/>
    <cellStyle name="20% - Accent6 5" xfId="21" xr:uid="{00000000-0005-0000-0000-00002F000000}"/>
    <cellStyle name="40% - Accent1 2" xfId="83" xr:uid="{00000000-0005-0000-0000-000030000000}"/>
    <cellStyle name="40% - Accent1 2 2" xfId="123" xr:uid="{00000000-0005-0000-0000-000031000000}"/>
    <cellStyle name="40% - Accent1 2 3" xfId="333" xr:uid="{00000000-0005-0000-0000-000032000000}"/>
    <cellStyle name="40% - Accent1 2 3 2" xfId="478" xr:uid="{00000000-0005-0000-0000-000033000000}"/>
    <cellStyle name="40% - Accent1 2 4" xfId="446" xr:uid="{00000000-0005-0000-0000-000034000000}"/>
    <cellStyle name="40% - Accent1 3" xfId="293" xr:uid="{00000000-0005-0000-0000-000035000000}"/>
    <cellStyle name="40% - Accent1 4" xfId="407" xr:uid="{00000000-0005-0000-0000-000036000000}"/>
    <cellStyle name="40% - Accent1 5" xfId="22" xr:uid="{00000000-0005-0000-0000-000037000000}"/>
    <cellStyle name="40% - Accent2 2" xfId="87" xr:uid="{00000000-0005-0000-0000-000038000000}"/>
    <cellStyle name="40% - Accent2 2 2" xfId="124" xr:uid="{00000000-0005-0000-0000-000039000000}"/>
    <cellStyle name="40% - Accent2 2 3" xfId="335" xr:uid="{00000000-0005-0000-0000-00003A000000}"/>
    <cellStyle name="40% - Accent2 2 3 2" xfId="480" xr:uid="{00000000-0005-0000-0000-00003B000000}"/>
    <cellStyle name="40% - Accent2 2 4" xfId="448" xr:uid="{00000000-0005-0000-0000-00003C000000}"/>
    <cellStyle name="40% - Accent2 3" xfId="294" xr:uid="{00000000-0005-0000-0000-00003D000000}"/>
    <cellStyle name="40% - Accent2 4" xfId="408" xr:uid="{00000000-0005-0000-0000-00003E000000}"/>
    <cellStyle name="40% - Accent2 5" xfId="23" xr:uid="{00000000-0005-0000-0000-00003F000000}"/>
    <cellStyle name="40% - Accent3 2" xfId="91" xr:uid="{00000000-0005-0000-0000-000040000000}"/>
    <cellStyle name="40% - Accent3 2 2" xfId="125" xr:uid="{00000000-0005-0000-0000-000041000000}"/>
    <cellStyle name="40% - Accent3 2 3" xfId="337" xr:uid="{00000000-0005-0000-0000-000042000000}"/>
    <cellStyle name="40% - Accent3 2 3 2" xfId="482" xr:uid="{00000000-0005-0000-0000-000043000000}"/>
    <cellStyle name="40% - Accent3 2 4" xfId="450" xr:uid="{00000000-0005-0000-0000-000044000000}"/>
    <cellStyle name="40% - Accent3 3" xfId="295" xr:uid="{00000000-0005-0000-0000-000045000000}"/>
    <cellStyle name="40% - Accent3 4" xfId="409" xr:uid="{00000000-0005-0000-0000-000046000000}"/>
    <cellStyle name="40% - Accent3 5" xfId="24" xr:uid="{00000000-0005-0000-0000-000047000000}"/>
    <cellStyle name="40% - Accent4 2" xfId="95" xr:uid="{00000000-0005-0000-0000-000048000000}"/>
    <cellStyle name="40% - Accent4 2 2" xfId="126" xr:uid="{00000000-0005-0000-0000-000049000000}"/>
    <cellStyle name="40% - Accent4 2 3" xfId="339" xr:uid="{00000000-0005-0000-0000-00004A000000}"/>
    <cellStyle name="40% - Accent4 2 3 2" xfId="484" xr:uid="{00000000-0005-0000-0000-00004B000000}"/>
    <cellStyle name="40% - Accent4 2 4" xfId="452" xr:uid="{00000000-0005-0000-0000-00004C000000}"/>
    <cellStyle name="40% - Accent4 3" xfId="296" xr:uid="{00000000-0005-0000-0000-00004D000000}"/>
    <cellStyle name="40% - Accent4 4" xfId="410" xr:uid="{00000000-0005-0000-0000-00004E000000}"/>
    <cellStyle name="40% - Accent4 5" xfId="25" xr:uid="{00000000-0005-0000-0000-00004F000000}"/>
    <cellStyle name="40% - Accent5 2" xfId="99" xr:uid="{00000000-0005-0000-0000-000050000000}"/>
    <cellStyle name="40% - Accent5 2 2" xfId="127" xr:uid="{00000000-0005-0000-0000-000051000000}"/>
    <cellStyle name="40% - Accent5 2 3" xfId="341" xr:uid="{00000000-0005-0000-0000-000052000000}"/>
    <cellStyle name="40% - Accent5 2 3 2" xfId="486" xr:uid="{00000000-0005-0000-0000-000053000000}"/>
    <cellStyle name="40% - Accent5 2 4" xfId="454" xr:uid="{00000000-0005-0000-0000-000054000000}"/>
    <cellStyle name="40% - Accent5 3" xfId="297" xr:uid="{00000000-0005-0000-0000-000055000000}"/>
    <cellStyle name="40% - Accent5 4" xfId="411" xr:uid="{00000000-0005-0000-0000-000056000000}"/>
    <cellStyle name="40% - Accent5 5" xfId="26" xr:uid="{00000000-0005-0000-0000-000057000000}"/>
    <cellStyle name="40% - Accent6 2" xfId="103" xr:uid="{00000000-0005-0000-0000-000058000000}"/>
    <cellStyle name="40% - Accent6 2 2" xfId="128" xr:uid="{00000000-0005-0000-0000-000059000000}"/>
    <cellStyle name="40% - Accent6 2 3" xfId="343" xr:uid="{00000000-0005-0000-0000-00005A000000}"/>
    <cellStyle name="40% - Accent6 2 3 2" xfId="488" xr:uid="{00000000-0005-0000-0000-00005B000000}"/>
    <cellStyle name="40% - Accent6 2 4" xfId="456" xr:uid="{00000000-0005-0000-0000-00005C000000}"/>
    <cellStyle name="40% - Accent6 3" xfId="298" xr:uid="{00000000-0005-0000-0000-00005D000000}"/>
    <cellStyle name="40% - Accent6 4" xfId="412" xr:uid="{00000000-0005-0000-0000-00005E000000}"/>
    <cellStyle name="40% - Accent6 5" xfId="27" xr:uid="{00000000-0005-0000-0000-00005F000000}"/>
    <cellStyle name="60% - Accent1 2" xfId="84" xr:uid="{00000000-0005-0000-0000-000060000000}"/>
    <cellStyle name="60% - Accent1 2 2" xfId="129" xr:uid="{00000000-0005-0000-0000-000061000000}"/>
    <cellStyle name="60% - Accent1 3" xfId="299" xr:uid="{00000000-0005-0000-0000-000062000000}"/>
    <cellStyle name="60% - Accent1 4" xfId="413" xr:uid="{00000000-0005-0000-0000-000063000000}"/>
    <cellStyle name="60% - Accent1 5" xfId="28" xr:uid="{00000000-0005-0000-0000-000064000000}"/>
    <cellStyle name="60% - Accent2 2" xfId="88" xr:uid="{00000000-0005-0000-0000-000065000000}"/>
    <cellStyle name="60% - Accent2 2 2" xfId="130" xr:uid="{00000000-0005-0000-0000-000066000000}"/>
    <cellStyle name="60% - Accent2 3" xfId="300" xr:uid="{00000000-0005-0000-0000-000067000000}"/>
    <cellStyle name="60% - Accent2 4" xfId="414" xr:uid="{00000000-0005-0000-0000-000068000000}"/>
    <cellStyle name="60% - Accent2 5" xfId="29" xr:uid="{00000000-0005-0000-0000-000069000000}"/>
    <cellStyle name="60% - Accent3 2" xfId="92" xr:uid="{00000000-0005-0000-0000-00006A000000}"/>
    <cellStyle name="60% - Accent3 2 2" xfId="131" xr:uid="{00000000-0005-0000-0000-00006B000000}"/>
    <cellStyle name="60% - Accent3 3" xfId="301" xr:uid="{00000000-0005-0000-0000-00006C000000}"/>
    <cellStyle name="60% - Accent3 4" xfId="415" xr:uid="{00000000-0005-0000-0000-00006D000000}"/>
    <cellStyle name="60% - Accent3 5" xfId="30" xr:uid="{00000000-0005-0000-0000-00006E000000}"/>
    <cellStyle name="60% - Accent4 2" xfId="96" xr:uid="{00000000-0005-0000-0000-00006F000000}"/>
    <cellStyle name="60% - Accent4 2 2" xfId="132" xr:uid="{00000000-0005-0000-0000-000070000000}"/>
    <cellStyle name="60% - Accent4 3" xfId="302" xr:uid="{00000000-0005-0000-0000-000071000000}"/>
    <cellStyle name="60% - Accent4 4" xfId="416" xr:uid="{00000000-0005-0000-0000-000072000000}"/>
    <cellStyle name="60% - Accent4 5" xfId="31" xr:uid="{00000000-0005-0000-0000-000073000000}"/>
    <cellStyle name="60% - Accent5 2" xfId="100" xr:uid="{00000000-0005-0000-0000-000074000000}"/>
    <cellStyle name="60% - Accent5 2 2" xfId="133" xr:uid="{00000000-0005-0000-0000-000075000000}"/>
    <cellStyle name="60% - Accent5 3" xfId="303" xr:uid="{00000000-0005-0000-0000-000076000000}"/>
    <cellStyle name="60% - Accent5 4" xfId="417" xr:uid="{00000000-0005-0000-0000-000077000000}"/>
    <cellStyle name="60% - Accent5 5" xfId="32" xr:uid="{00000000-0005-0000-0000-000078000000}"/>
    <cellStyle name="60% - Accent6 2" xfId="104" xr:uid="{00000000-0005-0000-0000-000079000000}"/>
    <cellStyle name="60% - Accent6 2 2" xfId="134" xr:uid="{00000000-0005-0000-0000-00007A000000}"/>
    <cellStyle name="60% - Accent6 3" xfId="304" xr:uid="{00000000-0005-0000-0000-00007B000000}"/>
    <cellStyle name="60% - Accent6 4" xfId="418" xr:uid="{00000000-0005-0000-0000-00007C000000}"/>
    <cellStyle name="60% - Accent6 5" xfId="33" xr:uid="{00000000-0005-0000-0000-00007D000000}"/>
    <cellStyle name="a1" xfId="1" xr:uid="{00000000-0005-0000-0000-00007E000000}"/>
    <cellStyle name="Accent1 2" xfId="81" xr:uid="{00000000-0005-0000-0000-00007F000000}"/>
    <cellStyle name="Accent1 2 2" xfId="135" xr:uid="{00000000-0005-0000-0000-000080000000}"/>
    <cellStyle name="Accent1 3" xfId="305" xr:uid="{00000000-0005-0000-0000-000081000000}"/>
    <cellStyle name="Accent1 4" xfId="419" xr:uid="{00000000-0005-0000-0000-000082000000}"/>
    <cellStyle name="Accent1 5" xfId="35" xr:uid="{00000000-0005-0000-0000-000083000000}"/>
    <cellStyle name="Accent2 2" xfId="85" xr:uid="{00000000-0005-0000-0000-000084000000}"/>
    <cellStyle name="Accent2 2 2" xfId="136" xr:uid="{00000000-0005-0000-0000-000085000000}"/>
    <cellStyle name="Accent2 3" xfId="306" xr:uid="{00000000-0005-0000-0000-000086000000}"/>
    <cellStyle name="Accent2 4" xfId="420" xr:uid="{00000000-0005-0000-0000-000087000000}"/>
    <cellStyle name="Accent2 5" xfId="36" xr:uid="{00000000-0005-0000-0000-000088000000}"/>
    <cellStyle name="Accent3 2" xfId="89" xr:uid="{00000000-0005-0000-0000-000089000000}"/>
    <cellStyle name="Accent3 2 2" xfId="137" xr:uid="{00000000-0005-0000-0000-00008A000000}"/>
    <cellStyle name="Accent3 3" xfId="307" xr:uid="{00000000-0005-0000-0000-00008B000000}"/>
    <cellStyle name="Accent3 4" xfId="421" xr:uid="{00000000-0005-0000-0000-00008C000000}"/>
    <cellStyle name="Accent3 5" xfId="37" xr:uid="{00000000-0005-0000-0000-00008D000000}"/>
    <cellStyle name="Accent4 2" xfId="93" xr:uid="{00000000-0005-0000-0000-00008E000000}"/>
    <cellStyle name="Accent4 2 2" xfId="138" xr:uid="{00000000-0005-0000-0000-00008F000000}"/>
    <cellStyle name="Accent4 3" xfId="308" xr:uid="{00000000-0005-0000-0000-000090000000}"/>
    <cellStyle name="Accent4 4" xfId="422" xr:uid="{00000000-0005-0000-0000-000091000000}"/>
    <cellStyle name="Accent4 5" xfId="38" xr:uid="{00000000-0005-0000-0000-000092000000}"/>
    <cellStyle name="Accent5 2" xfId="97" xr:uid="{00000000-0005-0000-0000-000093000000}"/>
    <cellStyle name="Accent5 2 2" xfId="139" xr:uid="{00000000-0005-0000-0000-000094000000}"/>
    <cellStyle name="Accent5 3" xfId="309" xr:uid="{00000000-0005-0000-0000-000095000000}"/>
    <cellStyle name="Accent5 4" xfId="423" xr:uid="{00000000-0005-0000-0000-000096000000}"/>
    <cellStyle name="Accent5 5" xfId="39" xr:uid="{00000000-0005-0000-0000-000097000000}"/>
    <cellStyle name="Accent6 2" xfId="101" xr:uid="{00000000-0005-0000-0000-000098000000}"/>
    <cellStyle name="Accent6 2 2" xfId="140" xr:uid="{00000000-0005-0000-0000-000099000000}"/>
    <cellStyle name="Accent6 3" xfId="310" xr:uid="{00000000-0005-0000-0000-00009A000000}"/>
    <cellStyle name="Accent6 4" xfId="424" xr:uid="{00000000-0005-0000-0000-00009B000000}"/>
    <cellStyle name="Accent6 5" xfId="40" xr:uid="{00000000-0005-0000-0000-00009C000000}"/>
    <cellStyle name="Bad 2" xfId="70" xr:uid="{00000000-0005-0000-0000-00009D000000}"/>
    <cellStyle name="Bad 2 2" xfId="141" xr:uid="{00000000-0005-0000-0000-00009E000000}"/>
    <cellStyle name="Bad 3" xfId="311" xr:uid="{00000000-0005-0000-0000-00009F000000}"/>
    <cellStyle name="Bad 4" xfId="425" xr:uid="{00000000-0005-0000-0000-0000A0000000}"/>
    <cellStyle name="Bad 5" xfId="41" xr:uid="{00000000-0005-0000-0000-0000A1000000}"/>
    <cellStyle name="Calculation 2" xfId="74" xr:uid="{00000000-0005-0000-0000-0000A2000000}"/>
    <cellStyle name="Calculation 2 2" xfId="188" xr:uid="{00000000-0005-0000-0000-0000A3000000}"/>
    <cellStyle name="Calculation 2 2 2" xfId="229" xr:uid="{00000000-0005-0000-0000-0000A4000000}"/>
    <cellStyle name="Calculation 2 2 2 2" xfId="238" xr:uid="{00000000-0005-0000-0000-0000A5000000}"/>
    <cellStyle name="Calculation 2 2 2 2 2" xfId="273" xr:uid="{00000000-0005-0000-0000-0000A6000000}"/>
    <cellStyle name="Calculation 2 2 2 2 2 2" xfId="387" xr:uid="{00000000-0005-0000-0000-0000A7000000}"/>
    <cellStyle name="Calculation 2 2 2 2 2 2 2" xfId="567" xr:uid="{00000000-0005-0000-0000-0000A8000000}"/>
    <cellStyle name="Calculation 2 2 2 2 2 2 3" xfId="681" xr:uid="{00000000-0005-0000-0000-0000A9000000}"/>
    <cellStyle name="Calculation 2 2 2 2 2 3" xfId="523" xr:uid="{00000000-0005-0000-0000-0000AA000000}"/>
    <cellStyle name="Calculation 2 2 2 2 2 4" xfId="559" xr:uid="{00000000-0005-0000-0000-0000AB000000}"/>
    <cellStyle name="Calculation 2 2 2 2 3" xfId="717" xr:uid="{00000000-0005-0000-0000-0000AC000000}"/>
    <cellStyle name="Calculation 2 2 2 2 4" xfId="759" xr:uid="{00000000-0005-0000-0000-0000AD000000}"/>
    <cellStyle name="Calculation 2 2 2 3" xfId="248" xr:uid="{00000000-0005-0000-0000-0000AE000000}"/>
    <cellStyle name="Calculation 2 2 2 3 2" xfId="283" xr:uid="{00000000-0005-0000-0000-0000AF000000}"/>
    <cellStyle name="Calculation 2 2 2 3 2 2" xfId="397" xr:uid="{00000000-0005-0000-0000-0000B0000000}"/>
    <cellStyle name="Calculation 2 2 2 3 2 2 2" xfId="562" xr:uid="{00000000-0005-0000-0000-0000B1000000}"/>
    <cellStyle name="Calculation 2 2 2 3 2 2 3" xfId="673" xr:uid="{00000000-0005-0000-0000-0000B2000000}"/>
    <cellStyle name="Calculation 2 2 2 3 2 3" xfId="727" xr:uid="{00000000-0005-0000-0000-0000B3000000}"/>
    <cellStyle name="Calculation 2 2 2 3 2 4" xfId="763" xr:uid="{00000000-0005-0000-0000-0000B4000000}"/>
    <cellStyle name="Calculation 2 2 2 3 3" xfId="715" xr:uid="{00000000-0005-0000-0000-0000B5000000}"/>
    <cellStyle name="Calculation 2 2 2 3 4" xfId="757" xr:uid="{00000000-0005-0000-0000-0000B6000000}"/>
    <cellStyle name="Calculation 2 2 2 4" xfId="268" xr:uid="{00000000-0005-0000-0000-0000B7000000}"/>
    <cellStyle name="Calculation 2 2 2 4 2" xfId="382" xr:uid="{00000000-0005-0000-0000-0000B8000000}"/>
    <cellStyle name="Calculation 2 2 2 4 2 2" xfId="515" xr:uid="{00000000-0005-0000-0000-0000B9000000}"/>
    <cellStyle name="Calculation 2 2 2 4 2 3" xfId="578" xr:uid="{00000000-0005-0000-0000-0000BA000000}"/>
    <cellStyle name="Calculation 2 2 2 4 3" xfId="613" xr:uid="{00000000-0005-0000-0000-0000BB000000}"/>
    <cellStyle name="Calculation 2 2 2 4 4" xfId="552" xr:uid="{00000000-0005-0000-0000-0000BC000000}"/>
    <cellStyle name="Calculation 2 2 2 5" xfId="647" xr:uid="{00000000-0005-0000-0000-0000BD000000}"/>
    <cellStyle name="Calculation 2 2 2 6" xfId="736" xr:uid="{00000000-0005-0000-0000-0000BE000000}"/>
    <cellStyle name="Calculation 2 2 3" xfId="224" xr:uid="{00000000-0005-0000-0000-0000BF000000}"/>
    <cellStyle name="Calculation 2 2 3 2" xfId="243" xr:uid="{00000000-0005-0000-0000-0000C0000000}"/>
    <cellStyle name="Calculation 2 2 3 2 2" xfId="278" xr:uid="{00000000-0005-0000-0000-0000C1000000}"/>
    <cellStyle name="Calculation 2 2 3 2 2 2" xfId="392" xr:uid="{00000000-0005-0000-0000-0000C2000000}"/>
    <cellStyle name="Calculation 2 2 3 2 2 2 2" xfId="565" xr:uid="{00000000-0005-0000-0000-0000C3000000}"/>
    <cellStyle name="Calculation 2 2 3 2 2 2 3" xfId="587" xr:uid="{00000000-0005-0000-0000-0000C4000000}"/>
    <cellStyle name="Calculation 2 2 3 2 2 3" xfId="522" xr:uid="{00000000-0005-0000-0000-0000C5000000}"/>
    <cellStyle name="Calculation 2 2 3 2 2 4" xfId="737" xr:uid="{00000000-0005-0000-0000-0000C6000000}"/>
    <cellStyle name="Calculation 2 2 3 2 3" xfId="716" xr:uid="{00000000-0005-0000-0000-0000C7000000}"/>
    <cellStyle name="Calculation 2 2 3 2 4" xfId="758" xr:uid="{00000000-0005-0000-0000-0000C8000000}"/>
    <cellStyle name="Calculation 2 2 3 3" xfId="260" xr:uid="{00000000-0005-0000-0000-0000C9000000}"/>
    <cellStyle name="Calculation 2 2 3 3 2" xfId="374" xr:uid="{00000000-0005-0000-0000-0000CA000000}"/>
    <cellStyle name="Calculation 2 2 3 3 2 2" xfId="659" xr:uid="{00000000-0005-0000-0000-0000CB000000}"/>
    <cellStyle name="Calculation 2 2 3 3 2 3" xfId="679" xr:uid="{00000000-0005-0000-0000-0000CC000000}"/>
    <cellStyle name="Calculation 2 2 3 3 3" xfId="596" xr:uid="{00000000-0005-0000-0000-0000CD000000}"/>
    <cellStyle name="Calculation 2 2 3 3 4" xfId="700" xr:uid="{00000000-0005-0000-0000-0000CE000000}"/>
    <cellStyle name="Calculation 2 2 3 4" xfId="631" xr:uid="{00000000-0005-0000-0000-0000CF000000}"/>
    <cellStyle name="Calculation 2 2 3 5" xfId="615" xr:uid="{00000000-0005-0000-0000-0000D0000000}"/>
    <cellStyle name="Calculation 2 2 4" xfId="233" xr:uid="{00000000-0005-0000-0000-0000D1000000}"/>
    <cellStyle name="Calculation 2 2 4 2" xfId="265" xr:uid="{00000000-0005-0000-0000-0000D2000000}"/>
    <cellStyle name="Calculation 2 2 4 2 2" xfId="379" xr:uid="{00000000-0005-0000-0000-0000D3000000}"/>
    <cellStyle name="Calculation 2 2 4 2 2 2" xfId="658" xr:uid="{00000000-0005-0000-0000-0000D4000000}"/>
    <cellStyle name="Calculation 2 2 4 2 2 3" xfId="605" xr:uid="{00000000-0005-0000-0000-0000D5000000}"/>
    <cellStyle name="Calculation 2 2 4 2 3" xfId="595" xr:uid="{00000000-0005-0000-0000-0000D6000000}"/>
    <cellStyle name="Calculation 2 2 4 2 4" xfId="534" xr:uid="{00000000-0005-0000-0000-0000D7000000}"/>
    <cellStyle name="Calculation 2 2 4 3" xfId="628" xr:uid="{00000000-0005-0000-0000-0000D8000000}"/>
    <cellStyle name="Calculation 2 2 4 4" xfId="650" xr:uid="{00000000-0005-0000-0000-0000D9000000}"/>
    <cellStyle name="Calculation 2 2 5" xfId="253" xr:uid="{00000000-0005-0000-0000-0000DA000000}"/>
    <cellStyle name="Calculation 2 2 5 2" xfId="367" xr:uid="{00000000-0005-0000-0000-0000DB000000}"/>
    <cellStyle name="Calculation 2 2 5 2 2" xfId="518" xr:uid="{00000000-0005-0000-0000-0000DC000000}"/>
    <cellStyle name="Calculation 2 2 5 2 3" xfId="549" xr:uid="{00000000-0005-0000-0000-0000DD000000}"/>
    <cellStyle name="Calculation 2 2 5 3" xfId="714" xr:uid="{00000000-0005-0000-0000-0000DE000000}"/>
    <cellStyle name="Calculation 2 2 5 4" xfId="756" xr:uid="{00000000-0005-0000-0000-0000DF000000}"/>
    <cellStyle name="Calculation 2 2 6" xfId="535" xr:uid="{00000000-0005-0000-0000-0000E0000000}"/>
    <cellStyle name="Calculation 2 2 7" xfId="651" xr:uid="{00000000-0005-0000-0000-0000E1000000}"/>
    <cellStyle name="Calculation 2 3" xfId="142" xr:uid="{00000000-0005-0000-0000-0000E2000000}"/>
    <cellStyle name="Calculation 2 3 2" xfId="345" xr:uid="{00000000-0005-0000-0000-0000E3000000}"/>
    <cellStyle name="Calculation 2 3 2 2" xfId="612" xr:uid="{00000000-0005-0000-0000-0000E4000000}"/>
    <cellStyle name="Calculation 2 3 2 3" xfId="603" xr:uid="{00000000-0005-0000-0000-0000E5000000}"/>
    <cellStyle name="Calculation 2 3 3" xfId="724" xr:uid="{00000000-0005-0000-0000-0000E6000000}"/>
    <cellStyle name="Calculation 2 3 4" xfId="762" xr:uid="{00000000-0005-0000-0000-0000E7000000}"/>
    <cellStyle name="Calculation 3" xfId="312" xr:uid="{00000000-0005-0000-0000-0000E8000000}"/>
    <cellStyle name="Calculation 3 2" xfId="591" xr:uid="{00000000-0005-0000-0000-0000E9000000}"/>
    <cellStyle name="Calculation 3 3" xfId="721" xr:uid="{00000000-0005-0000-0000-0000EA000000}"/>
    <cellStyle name="Calculation 4" xfId="426" xr:uid="{00000000-0005-0000-0000-0000EB000000}"/>
    <cellStyle name="Calculation 4 2" xfId="676" xr:uid="{00000000-0005-0000-0000-0000EC000000}"/>
    <cellStyle name="Calculation 4 3" xfId="593" xr:uid="{00000000-0005-0000-0000-0000ED000000}"/>
    <cellStyle name="Calculation 5" xfId="42" xr:uid="{00000000-0005-0000-0000-0000EE000000}"/>
    <cellStyle name="Calculation 6" xfId="630" xr:uid="{00000000-0005-0000-0000-0000EF000000}"/>
    <cellStyle name="Calculation 7" xfId="621" xr:uid="{00000000-0005-0000-0000-0000F0000000}"/>
    <cellStyle name="Check Cell 2" xfId="76" xr:uid="{00000000-0005-0000-0000-0000F1000000}"/>
    <cellStyle name="Check Cell 2 2" xfId="143" xr:uid="{00000000-0005-0000-0000-0000F2000000}"/>
    <cellStyle name="Check Cell 3" xfId="313" xr:uid="{00000000-0005-0000-0000-0000F3000000}"/>
    <cellStyle name="Check Cell 4" xfId="427" xr:uid="{00000000-0005-0000-0000-0000F4000000}"/>
    <cellStyle name="Check Cell 5" xfId="43" xr:uid="{00000000-0005-0000-0000-0000F5000000}"/>
    <cellStyle name="Comma" xfId="2" builtinId="3"/>
    <cellStyle name="Comma [0] 2" xfId="111" xr:uid="{00000000-0005-0000-0000-0000F7000000}"/>
    <cellStyle name="Comma [0] 2 2" xfId="145" xr:uid="{00000000-0005-0000-0000-0000F8000000}"/>
    <cellStyle name="Comma [0] 2 3" xfId="146" xr:uid="{00000000-0005-0000-0000-0000F9000000}"/>
    <cellStyle name="Comma [0] 2 3 2" xfId="147" xr:uid="{00000000-0005-0000-0000-0000FA000000}"/>
    <cellStyle name="Comma [0] 2 4" xfId="144" xr:uid="{00000000-0005-0000-0000-0000FB000000}"/>
    <cellStyle name="Comma [0] 3" xfId="116" xr:uid="{00000000-0005-0000-0000-0000FC000000}"/>
    <cellStyle name="Comma 10" xfId="197" xr:uid="{00000000-0005-0000-0000-0000FD000000}"/>
    <cellStyle name="Comma 11" xfId="200" xr:uid="{00000000-0005-0000-0000-0000FE000000}"/>
    <cellStyle name="Comma 12" xfId="201" xr:uid="{00000000-0005-0000-0000-0000FF000000}"/>
    <cellStyle name="Comma 13" xfId="202" xr:uid="{00000000-0005-0000-0000-000000010000}"/>
    <cellStyle name="Comma 14" xfId="206" xr:uid="{00000000-0005-0000-0000-000001010000}"/>
    <cellStyle name="Comma 15" xfId="211" xr:uid="{00000000-0005-0000-0000-000002010000}"/>
    <cellStyle name="Comma 16" xfId="220" xr:uid="{00000000-0005-0000-0000-000003010000}"/>
    <cellStyle name="Comma 17" xfId="221" xr:uid="{00000000-0005-0000-0000-000004010000}"/>
    <cellStyle name="Comma 18" xfId="235" xr:uid="{00000000-0005-0000-0000-000005010000}"/>
    <cellStyle name="Comma 19" xfId="234" xr:uid="{00000000-0005-0000-0000-000006010000}"/>
    <cellStyle name="Comma 2" xfId="3" xr:uid="{00000000-0005-0000-0000-000007010000}"/>
    <cellStyle name="Comma 2 2" xfId="15" xr:uid="{00000000-0005-0000-0000-000008010000}"/>
    <cellStyle name="Comma 2 2 2" xfId="184" xr:uid="{00000000-0005-0000-0000-000009010000}"/>
    <cellStyle name="Comma 2 2 3" xfId="198" xr:uid="{00000000-0005-0000-0000-00000A010000}"/>
    <cellStyle name="Comma 2 2 4" xfId="148" xr:uid="{00000000-0005-0000-0000-00000B010000}"/>
    <cellStyle name="Comma 2 3" xfId="149" xr:uid="{00000000-0005-0000-0000-00000C010000}"/>
    <cellStyle name="Comma 2 3 2" xfId="150" xr:uid="{00000000-0005-0000-0000-00000D010000}"/>
    <cellStyle name="Comma 2 4" xfId="151" xr:uid="{00000000-0005-0000-0000-00000E010000}"/>
    <cellStyle name="Comma 2 5" xfId="181" xr:uid="{00000000-0005-0000-0000-00000F010000}"/>
    <cellStyle name="Comma 20" xfId="314" xr:uid="{00000000-0005-0000-0000-000010010000}"/>
    <cellStyle name="Comma 21" xfId="428" xr:uid="{00000000-0005-0000-0000-000011010000}"/>
    <cellStyle name="Comma 22" xfId="505" xr:uid="{00000000-0005-0000-0000-000012010000}"/>
    <cellStyle name="Comma 23" xfId="506" xr:uid="{00000000-0005-0000-0000-000013010000}"/>
    <cellStyle name="Comma 24" xfId="508" xr:uid="{00000000-0005-0000-0000-000014010000}"/>
    <cellStyle name="Comma 25" xfId="509" xr:uid="{00000000-0005-0000-0000-000015010000}"/>
    <cellStyle name="Comma 26" xfId="474" xr:uid="{00000000-0005-0000-0000-000016010000}"/>
    <cellStyle name="Comma 27" xfId="468" xr:uid="{00000000-0005-0000-0000-000017010000}"/>
    <cellStyle name="Comma 3" xfId="4" xr:uid="{00000000-0005-0000-0000-000018010000}"/>
    <cellStyle name="Comma 3 2" xfId="13" xr:uid="{00000000-0005-0000-0000-000019010000}"/>
    <cellStyle name="Comma 3 2 2" xfId="108" xr:uid="{00000000-0005-0000-0000-00001A010000}"/>
    <cellStyle name="Comma 4" xfId="45" xr:uid="{00000000-0005-0000-0000-00001B010000}"/>
    <cellStyle name="Comma 4 2" xfId="152" xr:uid="{00000000-0005-0000-0000-00001C010000}"/>
    <cellStyle name="Comma 4 3" xfId="205" xr:uid="{00000000-0005-0000-0000-00001D010000}"/>
    <cellStyle name="Comma 4 4" xfId="208" xr:uid="{00000000-0005-0000-0000-00001E010000}"/>
    <cellStyle name="Comma 4 5" xfId="115" xr:uid="{00000000-0005-0000-0000-00001F010000}"/>
    <cellStyle name="Comma 5" xfId="5" xr:uid="{00000000-0005-0000-0000-000020010000}"/>
    <cellStyle name="Comma 5 2" xfId="6" xr:uid="{00000000-0005-0000-0000-000021010000}"/>
    <cellStyle name="Comma 6" xfId="117" xr:uid="{00000000-0005-0000-0000-000022010000}"/>
    <cellStyle name="Comma 7" xfId="183" xr:uid="{00000000-0005-0000-0000-000023010000}"/>
    <cellStyle name="Comma 8" xfId="182" xr:uid="{00000000-0005-0000-0000-000024010000}"/>
    <cellStyle name="Comma 9" xfId="194" xr:uid="{00000000-0005-0000-0000-000025010000}"/>
    <cellStyle name="Explanatory Text 2" xfId="79" xr:uid="{00000000-0005-0000-0000-000026010000}"/>
    <cellStyle name="Explanatory Text 2 2" xfId="153" xr:uid="{00000000-0005-0000-0000-000027010000}"/>
    <cellStyle name="Explanatory Text 3" xfId="315" xr:uid="{00000000-0005-0000-0000-000028010000}"/>
    <cellStyle name="Explanatory Text 4" xfId="429" xr:uid="{00000000-0005-0000-0000-000029010000}"/>
    <cellStyle name="Explanatory Text 5" xfId="46" xr:uid="{00000000-0005-0000-0000-00002A010000}"/>
    <cellStyle name="Good 2" xfId="69" xr:uid="{00000000-0005-0000-0000-00002B010000}"/>
    <cellStyle name="Good 2 2" xfId="154" xr:uid="{00000000-0005-0000-0000-00002C010000}"/>
    <cellStyle name="Good 3" xfId="316" xr:uid="{00000000-0005-0000-0000-00002D010000}"/>
    <cellStyle name="Good 4" xfId="430" xr:uid="{00000000-0005-0000-0000-00002E010000}"/>
    <cellStyle name="Good 5" xfId="47" xr:uid="{00000000-0005-0000-0000-00002F010000}"/>
    <cellStyle name="Heading 1 2" xfId="65" xr:uid="{00000000-0005-0000-0000-000030010000}"/>
    <cellStyle name="Heading 1 2 2" xfId="155" xr:uid="{00000000-0005-0000-0000-000031010000}"/>
    <cellStyle name="Heading 1 3" xfId="317" xr:uid="{00000000-0005-0000-0000-000032010000}"/>
    <cellStyle name="Heading 1 4" xfId="431" xr:uid="{00000000-0005-0000-0000-000033010000}"/>
    <cellStyle name="Heading 1 5" xfId="48" xr:uid="{00000000-0005-0000-0000-000034010000}"/>
    <cellStyle name="Heading 2 2" xfId="66" xr:uid="{00000000-0005-0000-0000-000035010000}"/>
    <cellStyle name="Heading 2 2 2" xfId="156" xr:uid="{00000000-0005-0000-0000-000036010000}"/>
    <cellStyle name="Heading 2 3" xfId="318" xr:uid="{00000000-0005-0000-0000-000037010000}"/>
    <cellStyle name="Heading 2 4" xfId="432" xr:uid="{00000000-0005-0000-0000-000038010000}"/>
    <cellStyle name="Heading 2 5" xfId="49" xr:uid="{00000000-0005-0000-0000-000039010000}"/>
    <cellStyle name="Heading 3 2" xfId="67" xr:uid="{00000000-0005-0000-0000-00003A010000}"/>
    <cellStyle name="Heading 3 2 2" xfId="157" xr:uid="{00000000-0005-0000-0000-00003B010000}"/>
    <cellStyle name="Heading 3 3" xfId="319" xr:uid="{00000000-0005-0000-0000-00003C010000}"/>
    <cellStyle name="Heading 3 4" xfId="433" xr:uid="{00000000-0005-0000-0000-00003D010000}"/>
    <cellStyle name="Heading 3 5" xfId="50" xr:uid="{00000000-0005-0000-0000-00003E010000}"/>
    <cellStyle name="Heading 4 2" xfId="68" xr:uid="{00000000-0005-0000-0000-00003F010000}"/>
    <cellStyle name="Heading 4 2 2" xfId="158" xr:uid="{00000000-0005-0000-0000-000040010000}"/>
    <cellStyle name="Heading 4 3" xfId="320" xr:uid="{00000000-0005-0000-0000-000041010000}"/>
    <cellStyle name="Heading 4 4" xfId="434" xr:uid="{00000000-0005-0000-0000-000042010000}"/>
    <cellStyle name="Heading 4 5" xfId="51" xr:uid="{00000000-0005-0000-0000-000043010000}"/>
    <cellStyle name="Input 2" xfId="72" xr:uid="{00000000-0005-0000-0000-000044010000}"/>
    <cellStyle name="Input 2 2" xfId="187" xr:uid="{00000000-0005-0000-0000-000045010000}"/>
    <cellStyle name="Input 2 2 2" xfId="228" xr:uid="{00000000-0005-0000-0000-000046010000}"/>
    <cellStyle name="Input 2 2 2 2" xfId="237" xr:uid="{00000000-0005-0000-0000-000047010000}"/>
    <cellStyle name="Input 2 2 2 2 2" xfId="272" xr:uid="{00000000-0005-0000-0000-000048010000}"/>
    <cellStyle name="Input 2 2 2 2 2 2" xfId="386" xr:uid="{00000000-0005-0000-0000-000049010000}"/>
    <cellStyle name="Input 2 2 2 2 2 2 2" xfId="582" xr:uid="{00000000-0005-0000-0000-00004A010000}"/>
    <cellStyle name="Input 2 2 2 2 2 2 3" xfId="675" xr:uid="{00000000-0005-0000-0000-00004B010000}"/>
    <cellStyle name="Input 2 2 2 2 2 3" xfId="536" xr:uid="{00000000-0005-0000-0000-00004C010000}"/>
    <cellStyle name="Input 2 2 2 2 2 4" xfId="708" xr:uid="{00000000-0005-0000-0000-00004D010000}"/>
    <cellStyle name="Input 2 2 2 2 3" xfId="530" xr:uid="{00000000-0005-0000-0000-00004E010000}"/>
    <cellStyle name="Input 2 2 2 2 4" xfId="654" xr:uid="{00000000-0005-0000-0000-00004F010000}"/>
    <cellStyle name="Input 2 2 2 3" xfId="247" xr:uid="{00000000-0005-0000-0000-000050010000}"/>
    <cellStyle name="Input 2 2 2 3 2" xfId="282" xr:uid="{00000000-0005-0000-0000-000051010000}"/>
    <cellStyle name="Input 2 2 2 3 2 2" xfId="396" xr:uid="{00000000-0005-0000-0000-000052010000}"/>
    <cellStyle name="Input 2 2 2 3 2 2 2" xfId="580" xr:uid="{00000000-0005-0000-0000-000053010000}"/>
    <cellStyle name="Input 2 2 2 3 2 2 3" xfId="571" xr:uid="{00000000-0005-0000-0000-000054010000}"/>
    <cellStyle name="Input 2 2 2 3 2 3" xfId="722" xr:uid="{00000000-0005-0000-0000-000055010000}"/>
    <cellStyle name="Input 2 2 2 3 2 4" xfId="760" xr:uid="{00000000-0005-0000-0000-000056010000}"/>
    <cellStyle name="Input 2 2 2 3 3" xfId="528" xr:uid="{00000000-0005-0000-0000-000057010000}"/>
    <cellStyle name="Input 2 2 2 3 4" xfId="686" xr:uid="{00000000-0005-0000-0000-000058010000}"/>
    <cellStyle name="Input 2 2 2 4" xfId="267" xr:uid="{00000000-0005-0000-0000-000059010000}"/>
    <cellStyle name="Input 2 2 2 4 2" xfId="381" xr:uid="{00000000-0005-0000-0000-00005A010000}"/>
    <cellStyle name="Input 2 2 2 4 2 2" xfId="553" xr:uid="{00000000-0005-0000-0000-00005B010000}"/>
    <cellStyle name="Input 2 2 2 4 2 3" xfId="627" xr:uid="{00000000-0005-0000-0000-00005C010000}"/>
    <cellStyle name="Input 2 2 2 4 3" xfId="524" xr:uid="{00000000-0005-0000-0000-00005D010000}"/>
    <cellStyle name="Input 2 2 2 4 4" xfId="564" xr:uid="{00000000-0005-0000-0000-00005E010000}"/>
    <cellStyle name="Input 2 2 2 5" xfId="696" xr:uid="{00000000-0005-0000-0000-00005F010000}"/>
    <cellStyle name="Input 2 2 2 6" xfId="744" xr:uid="{00000000-0005-0000-0000-000060010000}"/>
    <cellStyle name="Input 2 2 3" xfId="225" xr:uid="{00000000-0005-0000-0000-000061010000}"/>
    <cellStyle name="Input 2 2 3 2" xfId="244" xr:uid="{00000000-0005-0000-0000-000062010000}"/>
    <cellStyle name="Input 2 2 3 2 2" xfId="279" xr:uid="{00000000-0005-0000-0000-000063010000}"/>
    <cellStyle name="Input 2 2 3 2 2 2" xfId="393" xr:uid="{00000000-0005-0000-0000-000064010000}"/>
    <cellStyle name="Input 2 2 3 2 2 2 2" xfId="512" xr:uid="{00000000-0005-0000-0000-000065010000}"/>
    <cellStyle name="Input 2 2 3 2 2 2 3" xfId="554" xr:uid="{00000000-0005-0000-0000-000066010000}"/>
    <cellStyle name="Input 2 2 3 2 2 3" xfId="570" xr:uid="{00000000-0005-0000-0000-000067010000}"/>
    <cellStyle name="Input 2 2 3 2 2 4" xfId="531" xr:uid="{00000000-0005-0000-0000-000068010000}"/>
    <cellStyle name="Input 2 2 3 2 3" xfId="667" xr:uid="{00000000-0005-0000-0000-000069010000}"/>
    <cellStyle name="Input 2 2 3 2 4" xfId="720" xr:uid="{00000000-0005-0000-0000-00006A010000}"/>
    <cellStyle name="Input 2 2 3 3" xfId="261" xr:uid="{00000000-0005-0000-0000-00006B010000}"/>
    <cellStyle name="Input 2 2 3 3 2" xfId="375" xr:uid="{00000000-0005-0000-0000-00006C010000}"/>
    <cellStyle name="Input 2 2 3 3 2 2" xfId="584" xr:uid="{00000000-0005-0000-0000-00006D010000}"/>
    <cellStyle name="Input 2 2 3 3 2 3" xfId="677" xr:uid="{00000000-0005-0000-0000-00006E010000}"/>
    <cellStyle name="Input 2 2 3 3 3" xfId="544" xr:uid="{00000000-0005-0000-0000-00006F010000}"/>
    <cellStyle name="Input 2 2 3 3 4" xfId="733" xr:uid="{00000000-0005-0000-0000-000070010000}"/>
    <cellStyle name="Input 2 2 3 4" xfId="625" xr:uid="{00000000-0005-0000-0000-000071010000}"/>
    <cellStyle name="Input 2 2 3 5" xfId="734" xr:uid="{00000000-0005-0000-0000-000072010000}"/>
    <cellStyle name="Input 2 2 4" xfId="213" xr:uid="{00000000-0005-0000-0000-000073010000}"/>
    <cellStyle name="Input 2 2 4 2" xfId="264" xr:uid="{00000000-0005-0000-0000-000074010000}"/>
    <cellStyle name="Input 2 2 4 2 2" xfId="378" xr:uid="{00000000-0005-0000-0000-000075010000}"/>
    <cellStyle name="Input 2 2 4 2 2 2" xfId="705" xr:uid="{00000000-0005-0000-0000-000076010000}"/>
    <cellStyle name="Input 2 2 4 2 2 3" xfId="750" xr:uid="{00000000-0005-0000-0000-000077010000}"/>
    <cellStyle name="Input 2 2 4 2 3" xfId="663" xr:uid="{00000000-0005-0000-0000-000078010000}"/>
    <cellStyle name="Input 2 2 4 2 4" xfId="687" xr:uid="{00000000-0005-0000-0000-000079010000}"/>
    <cellStyle name="Input 2 2 4 3" xfId="678" xr:uid="{00000000-0005-0000-0000-00007A010000}"/>
    <cellStyle name="Input 2 2 4 4" xfId="634" xr:uid="{00000000-0005-0000-0000-00007B010000}"/>
    <cellStyle name="Input 2 2 5" xfId="252" xr:uid="{00000000-0005-0000-0000-00007C010000}"/>
    <cellStyle name="Input 2 2 5 2" xfId="366" xr:uid="{00000000-0005-0000-0000-00007D010000}"/>
    <cellStyle name="Input 2 2 5 2 2" xfId="560" xr:uid="{00000000-0005-0000-0000-00007E010000}"/>
    <cellStyle name="Input 2 2 5 2 3" xfId="690" xr:uid="{00000000-0005-0000-0000-00007F010000}"/>
    <cellStyle name="Input 2 2 5 3" xfId="527" xr:uid="{00000000-0005-0000-0000-000080010000}"/>
    <cellStyle name="Input 2 2 5 4" xfId="637" xr:uid="{00000000-0005-0000-0000-000081010000}"/>
    <cellStyle name="Input 2 2 6" xfId="574" xr:uid="{00000000-0005-0000-0000-000082010000}"/>
    <cellStyle name="Input 2 2 7" xfId="607" xr:uid="{00000000-0005-0000-0000-000083010000}"/>
    <cellStyle name="Input 2 3" xfId="159" xr:uid="{00000000-0005-0000-0000-000084010000}"/>
    <cellStyle name="Input 2 3 2" xfId="346" xr:uid="{00000000-0005-0000-0000-000085010000}"/>
    <cellStyle name="Input 2 3 2 2" xfId="548" xr:uid="{00000000-0005-0000-0000-000086010000}"/>
    <cellStyle name="Input 2 3 2 3" xfId="684" xr:uid="{00000000-0005-0000-0000-000087010000}"/>
    <cellStyle name="Input 2 3 3" xfId="568" xr:uid="{00000000-0005-0000-0000-000088010000}"/>
    <cellStyle name="Input 2 3 4" xfId="632" xr:uid="{00000000-0005-0000-0000-000089010000}"/>
    <cellStyle name="Input 3" xfId="321" xr:uid="{00000000-0005-0000-0000-00008A010000}"/>
    <cellStyle name="Input 3 2" xfId="710" xr:uid="{00000000-0005-0000-0000-00008B010000}"/>
    <cellStyle name="Input 3 3" xfId="753" xr:uid="{00000000-0005-0000-0000-00008C010000}"/>
    <cellStyle name="Input 4" xfId="435" xr:uid="{00000000-0005-0000-0000-00008D010000}"/>
    <cellStyle name="Input 4 2" xfId="579" xr:uid="{00000000-0005-0000-0000-00008E010000}"/>
    <cellStyle name="Input 4 3" xfId="671" xr:uid="{00000000-0005-0000-0000-00008F010000}"/>
    <cellStyle name="Input 5" xfId="52" xr:uid="{00000000-0005-0000-0000-000090010000}"/>
    <cellStyle name="Input 6" xfId="572" xr:uid="{00000000-0005-0000-0000-000091010000}"/>
    <cellStyle name="Input 7" xfId="590" xr:uid="{00000000-0005-0000-0000-000092010000}"/>
    <cellStyle name="Linked Cell 2" xfId="75" xr:uid="{00000000-0005-0000-0000-000093010000}"/>
    <cellStyle name="Linked Cell 2 2" xfId="160" xr:uid="{00000000-0005-0000-0000-000094010000}"/>
    <cellStyle name="Linked Cell 3" xfId="322" xr:uid="{00000000-0005-0000-0000-000095010000}"/>
    <cellStyle name="Linked Cell 4" xfId="436" xr:uid="{00000000-0005-0000-0000-000096010000}"/>
    <cellStyle name="Linked Cell 5" xfId="53" xr:uid="{00000000-0005-0000-0000-000097010000}"/>
    <cellStyle name="MS_Arabic" xfId="7" xr:uid="{00000000-0005-0000-0000-000098010000}"/>
    <cellStyle name="Neutral 2" xfId="71" xr:uid="{00000000-0005-0000-0000-000099010000}"/>
    <cellStyle name="Neutral 2 2" xfId="161" xr:uid="{00000000-0005-0000-0000-00009A010000}"/>
    <cellStyle name="Neutral 3" xfId="323" xr:uid="{00000000-0005-0000-0000-00009B010000}"/>
    <cellStyle name="Neutral 4" xfId="437" xr:uid="{00000000-0005-0000-0000-00009C010000}"/>
    <cellStyle name="Neutral 5" xfId="54" xr:uid="{00000000-0005-0000-0000-00009D010000}"/>
    <cellStyle name="Normal" xfId="0" builtinId="0"/>
    <cellStyle name="Normal 10" xfId="767" xr:uid="{00000000-0005-0000-0000-00009F010000}"/>
    <cellStyle name="Normal 2" xfId="8" xr:uid="{00000000-0005-0000-0000-0000A0010000}"/>
    <cellStyle name="Normal 2 2" xfId="14" xr:uid="{00000000-0005-0000-0000-0000A1010000}"/>
    <cellStyle name="Normal 2 2 2" xfId="163" xr:uid="{00000000-0005-0000-0000-0000A2010000}"/>
    <cellStyle name="Normal 2 2 3" xfId="162" xr:uid="{00000000-0005-0000-0000-0000A3010000}"/>
    <cellStyle name="Normal 2 3" xfId="164" xr:uid="{00000000-0005-0000-0000-0000A4010000}"/>
    <cellStyle name="Normal 2 3 2" xfId="165" xr:uid="{00000000-0005-0000-0000-0000A5010000}"/>
    <cellStyle name="Normal 2 4" xfId="55" xr:uid="{00000000-0005-0000-0000-0000A6010000}"/>
    <cellStyle name="Normal 2 4 2" xfId="195" xr:uid="{00000000-0005-0000-0000-0000A7010000}"/>
    <cellStyle name="Normal 2 4 3" xfId="324" xr:uid="{00000000-0005-0000-0000-0000A8010000}"/>
    <cellStyle name="Normal 2 5" xfId="107" xr:uid="{00000000-0005-0000-0000-0000A9010000}"/>
    <cellStyle name="Normal 3" xfId="9" xr:uid="{00000000-0005-0000-0000-0000AA010000}"/>
    <cellStyle name="Normal 3 2" xfId="114" xr:uid="{00000000-0005-0000-0000-0000AB010000}"/>
    <cellStyle name="Normal 3 3" xfId="204" xr:uid="{00000000-0005-0000-0000-0000AC010000}"/>
    <cellStyle name="Normal 3 3 2" xfId="358" xr:uid="{00000000-0005-0000-0000-0000AD010000}"/>
    <cellStyle name="Normal 3 3 2 2" xfId="498" xr:uid="{00000000-0005-0000-0000-0000AE010000}"/>
    <cellStyle name="Normal 3 3 3" xfId="466" xr:uid="{00000000-0005-0000-0000-0000AF010000}"/>
    <cellStyle name="Normal 3 4" xfId="106" xr:uid="{00000000-0005-0000-0000-0000B0010000}"/>
    <cellStyle name="Normal 3 5" xfId="61" xr:uid="{00000000-0005-0000-0000-0000B1010000}"/>
    <cellStyle name="Normal 38 4" xfId="166" xr:uid="{00000000-0005-0000-0000-0000B2010000}"/>
    <cellStyle name="Normal 4" xfId="10" xr:uid="{00000000-0005-0000-0000-0000B3010000}"/>
    <cellStyle name="Normal 4 2" xfId="167" xr:uid="{00000000-0005-0000-0000-0000B4010000}"/>
    <cellStyle name="Normal 4 2 2" xfId="215" xr:uid="{00000000-0005-0000-0000-0000B5010000}"/>
    <cellStyle name="Normal 4 2 2 2" xfId="360" xr:uid="{00000000-0005-0000-0000-0000B6010000}"/>
    <cellStyle name="Normal 4 2 2 2 2" xfId="500" xr:uid="{00000000-0005-0000-0000-0000B7010000}"/>
    <cellStyle name="Normal 4 2 2 3" xfId="469" xr:uid="{00000000-0005-0000-0000-0000B8010000}"/>
    <cellStyle name="Normal 4 2 3" xfId="347" xr:uid="{00000000-0005-0000-0000-0000B9010000}"/>
    <cellStyle name="Normal 4 2 3 2" xfId="490" xr:uid="{00000000-0005-0000-0000-0000BA010000}"/>
    <cellStyle name="Normal 4 2 4" xfId="458" xr:uid="{00000000-0005-0000-0000-0000BB010000}"/>
    <cellStyle name="Normal 4 3" xfId="185" xr:uid="{00000000-0005-0000-0000-0000BC010000}"/>
    <cellStyle name="Normal 4 3 2" xfId="217" xr:uid="{00000000-0005-0000-0000-0000BD010000}"/>
    <cellStyle name="Normal 4 3 2 2" xfId="362" xr:uid="{00000000-0005-0000-0000-0000BE010000}"/>
    <cellStyle name="Normal 4 3 2 2 2" xfId="502" xr:uid="{00000000-0005-0000-0000-0000BF010000}"/>
    <cellStyle name="Normal 4 3 2 3" xfId="471" xr:uid="{00000000-0005-0000-0000-0000C0010000}"/>
    <cellStyle name="Normal 4 3 3" xfId="353" xr:uid="{00000000-0005-0000-0000-0000C1010000}"/>
    <cellStyle name="Normal 4 3 3 2" xfId="493" xr:uid="{00000000-0005-0000-0000-0000C2010000}"/>
    <cellStyle name="Normal 4 3 4" xfId="461" xr:uid="{00000000-0005-0000-0000-0000C3010000}"/>
    <cellStyle name="Normal 4 4" xfId="199" xr:uid="{00000000-0005-0000-0000-0000C4010000}"/>
    <cellStyle name="Normal 4 4 2" xfId="356" xr:uid="{00000000-0005-0000-0000-0000C5010000}"/>
    <cellStyle name="Normal 4 4 2 2" xfId="496" xr:uid="{00000000-0005-0000-0000-0000C6010000}"/>
    <cellStyle name="Normal 4 4 3" xfId="464" xr:uid="{00000000-0005-0000-0000-0000C7010000}"/>
    <cellStyle name="Normal 4 5" xfId="105" xr:uid="{00000000-0005-0000-0000-0000C8010000}"/>
    <cellStyle name="Normal 4 5 2" xfId="344" xr:uid="{00000000-0005-0000-0000-0000C9010000}"/>
    <cellStyle name="Normal 4 5 2 2" xfId="489" xr:uid="{00000000-0005-0000-0000-0000CA010000}"/>
    <cellStyle name="Normal 4 5 3" xfId="457" xr:uid="{00000000-0005-0000-0000-0000CB010000}"/>
    <cellStyle name="Normal 4 6" xfId="330" xr:uid="{00000000-0005-0000-0000-0000CC010000}"/>
    <cellStyle name="Normal 4 6 2" xfId="475" xr:uid="{00000000-0005-0000-0000-0000CD010000}"/>
    <cellStyle name="Normal 4 7" xfId="443" xr:uid="{00000000-0005-0000-0000-0000CE010000}"/>
    <cellStyle name="Normal 4 8" xfId="63" xr:uid="{00000000-0005-0000-0000-0000CF010000}"/>
    <cellStyle name="Normal 40" xfId="168" xr:uid="{00000000-0005-0000-0000-0000D0010000}"/>
    <cellStyle name="Normal 40 2" xfId="169" xr:uid="{00000000-0005-0000-0000-0000D1010000}"/>
    <cellStyle name="Normal 40 2 2" xfId="170" xr:uid="{00000000-0005-0000-0000-0000D2010000}"/>
    <cellStyle name="Normal 47" xfId="171" xr:uid="{00000000-0005-0000-0000-0000D3010000}"/>
    <cellStyle name="Normal 49" xfId="172" xr:uid="{00000000-0005-0000-0000-0000D4010000}"/>
    <cellStyle name="Normal 5" xfId="11" xr:uid="{00000000-0005-0000-0000-0000D5010000}"/>
    <cellStyle name="Normal 5 2" xfId="173" xr:uid="{00000000-0005-0000-0000-0000D6010000}"/>
    <cellStyle name="Normal 5 2 2" xfId="216" xr:uid="{00000000-0005-0000-0000-0000D7010000}"/>
    <cellStyle name="Normal 5 2 2 2" xfId="361" xr:uid="{00000000-0005-0000-0000-0000D8010000}"/>
    <cellStyle name="Normal 5 2 2 2 2" xfId="501" xr:uid="{00000000-0005-0000-0000-0000D9010000}"/>
    <cellStyle name="Normal 5 2 2 3" xfId="470" xr:uid="{00000000-0005-0000-0000-0000DA010000}"/>
    <cellStyle name="Normal 5 2 3" xfId="348" xr:uid="{00000000-0005-0000-0000-0000DB010000}"/>
    <cellStyle name="Normal 5 2 3 2" xfId="491" xr:uid="{00000000-0005-0000-0000-0000DC010000}"/>
    <cellStyle name="Normal 5 2 4" xfId="459" xr:uid="{00000000-0005-0000-0000-0000DD010000}"/>
    <cellStyle name="Normal 5 3" xfId="189" xr:uid="{00000000-0005-0000-0000-0000DE010000}"/>
    <cellStyle name="Normal 5 3 2" xfId="218" xr:uid="{00000000-0005-0000-0000-0000DF010000}"/>
    <cellStyle name="Normal 5 3 2 2" xfId="363" xr:uid="{00000000-0005-0000-0000-0000E0010000}"/>
    <cellStyle name="Normal 5 3 2 2 2" xfId="503" xr:uid="{00000000-0005-0000-0000-0000E1010000}"/>
    <cellStyle name="Normal 5 3 2 3" xfId="472" xr:uid="{00000000-0005-0000-0000-0000E2010000}"/>
    <cellStyle name="Normal 5 3 3" xfId="354" xr:uid="{00000000-0005-0000-0000-0000E3010000}"/>
    <cellStyle name="Normal 5 3 3 2" xfId="494" xr:uid="{00000000-0005-0000-0000-0000E4010000}"/>
    <cellStyle name="Normal 5 3 4" xfId="462" xr:uid="{00000000-0005-0000-0000-0000E5010000}"/>
    <cellStyle name="Normal 5 4" xfId="203" xr:uid="{00000000-0005-0000-0000-0000E6010000}"/>
    <cellStyle name="Normal 5 4 2" xfId="357" xr:uid="{00000000-0005-0000-0000-0000E7010000}"/>
    <cellStyle name="Normal 5 4 2 2" xfId="497" xr:uid="{00000000-0005-0000-0000-0000E8010000}"/>
    <cellStyle name="Normal 5 4 3" xfId="465" xr:uid="{00000000-0005-0000-0000-0000E9010000}"/>
    <cellStyle name="Normal 52" xfId="174" xr:uid="{00000000-0005-0000-0000-0000EA010000}"/>
    <cellStyle name="Normal 6" xfId="193" xr:uid="{00000000-0005-0000-0000-0000EB010000}"/>
    <cellStyle name="Normal 7" xfId="207" xr:uid="{00000000-0005-0000-0000-0000EC010000}"/>
    <cellStyle name="Normal 8" xfId="286" xr:uid="{00000000-0005-0000-0000-0000ED010000}"/>
    <cellStyle name="Normal 9" xfId="400" xr:uid="{00000000-0005-0000-0000-0000EE010000}"/>
    <cellStyle name="Normal 9 2" xfId="507" xr:uid="{00000000-0005-0000-0000-0000EF010000}"/>
    <cellStyle name="Normal_الأصلية والمناقلات" xfId="12" xr:uid="{00000000-0005-0000-0000-0000F0010000}"/>
    <cellStyle name="Note 2" xfId="78" xr:uid="{00000000-0005-0000-0000-0000F1010000}"/>
    <cellStyle name="Note 2 2" xfId="186" xr:uid="{00000000-0005-0000-0000-0000F2010000}"/>
    <cellStyle name="Note 2 2 2" xfId="227" xr:uid="{00000000-0005-0000-0000-0000F3010000}"/>
    <cellStyle name="Note 2 2 2 2" xfId="236" xr:uid="{00000000-0005-0000-0000-0000F4010000}"/>
    <cellStyle name="Note 2 2 2 2 2" xfId="271" xr:uid="{00000000-0005-0000-0000-0000F5010000}"/>
    <cellStyle name="Note 2 2 2 2 2 2" xfId="385" xr:uid="{00000000-0005-0000-0000-0000F6010000}"/>
    <cellStyle name="Note 2 2 2 2 2 2 2" xfId="657" xr:uid="{00000000-0005-0000-0000-0000F7010000}"/>
    <cellStyle name="Note 2 2 2 2 2 2 3" xfId="648" xr:uid="{00000000-0005-0000-0000-0000F8010000}"/>
    <cellStyle name="Note 2 2 2 2 2 3" xfId="576" xr:uid="{00000000-0005-0000-0000-0000F9010000}"/>
    <cellStyle name="Note 2 2 2 2 2 4" xfId="682" xr:uid="{00000000-0005-0000-0000-0000FA010000}"/>
    <cellStyle name="Note 2 2 2 2 3" xfId="546" xr:uid="{00000000-0005-0000-0000-0000FB010000}"/>
    <cellStyle name="Note 2 2 2 2 4" xfId="610" xr:uid="{00000000-0005-0000-0000-0000FC010000}"/>
    <cellStyle name="Note 2 2 2 3" xfId="246" xr:uid="{00000000-0005-0000-0000-0000FD010000}"/>
    <cellStyle name="Note 2 2 2 3 2" xfId="281" xr:uid="{00000000-0005-0000-0000-0000FE010000}"/>
    <cellStyle name="Note 2 2 2 3 2 2" xfId="395" xr:uid="{00000000-0005-0000-0000-0000FF010000}"/>
    <cellStyle name="Note 2 2 2 3 2 2 2" xfId="655" xr:uid="{00000000-0005-0000-0000-000000020000}"/>
    <cellStyle name="Note 2 2 2 3 2 2 3" xfId="556" xr:uid="{00000000-0005-0000-0000-000001020000}"/>
    <cellStyle name="Note 2 2 2 3 2 3" xfId="521" xr:uid="{00000000-0005-0000-0000-000002020000}"/>
    <cellStyle name="Note 2 2 2 3 2 4" xfId="670" xr:uid="{00000000-0005-0000-0000-000003020000}"/>
    <cellStyle name="Note 2 2 2 3 3" xfId="542" xr:uid="{00000000-0005-0000-0000-000004020000}"/>
    <cellStyle name="Note 2 2 2 3 4" xfId="563" xr:uid="{00000000-0005-0000-0000-000005020000}"/>
    <cellStyle name="Note 2 2 2 4" xfId="266" xr:uid="{00000000-0005-0000-0000-000006020000}"/>
    <cellStyle name="Note 2 2 2 4 2" xfId="380" xr:uid="{00000000-0005-0000-0000-000007020000}"/>
    <cellStyle name="Note 2 2 2 4 2 2" xfId="583" xr:uid="{00000000-0005-0000-0000-000008020000}"/>
    <cellStyle name="Note 2 2 2 4 2 3" xfId="520" xr:uid="{00000000-0005-0000-0000-000009020000}"/>
    <cellStyle name="Note 2 2 2 4 3" xfId="551" xr:uid="{00000000-0005-0000-0000-00000A020000}"/>
    <cellStyle name="Note 2 2 2 4 4" xfId="730" xr:uid="{00000000-0005-0000-0000-00000B020000}"/>
    <cellStyle name="Note 2 2 2 5" xfId="642" xr:uid="{00000000-0005-0000-0000-00000C020000}"/>
    <cellStyle name="Note 2 2 2 6" xfId="606" xr:uid="{00000000-0005-0000-0000-00000D020000}"/>
    <cellStyle name="Note 2 2 3" xfId="226" xr:uid="{00000000-0005-0000-0000-00000E020000}"/>
    <cellStyle name="Note 2 2 3 2" xfId="245" xr:uid="{00000000-0005-0000-0000-00000F020000}"/>
    <cellStyle name="Note 2 2 3 2 2" xfId="280" xr:uid="{00000000-0005-0000-0000-000010020000}"/>
    <cellStyle name="Note 2 2 3 2 2 2" xfId="394" xr:uid="{00000000-0005-0000-0000-000011020000}"/>
    <cellStyle name="Note 2 2 3 2 2 2 2" xfId="702" xr:uid="{00000000-0005-0000-0000-000012020000}"/>
    <cellStyle name="Note 2 2 3 2 2 2 3" xfId="747" xr:uid="{00000000-0005-0000-0000-000013020000}"/>
    <cellStyle name="Note 2 2 3 2 2 3" xfId="538" xr:uid="{00000000-0005-0000-0000-000014020000}"/>
    <cellStyle name="Note 2 2 3 2 2 4" xfId="569" xr:uid="{00000000-0005-0000-0000-000015020000}"/>
    <cellStyle name="Note 2 2 3 2 3" xfId="599" xr:uid="{00000000-0005-0000-0000-000016020000}"/>
    <cellStyle name="Note 2 2 3 2 4" xfId="629" xr:uid="{00000000-0005-0000-0000-000017020000}"/>
    <cellStyle name="Note 2 2 3 3" xfId="262" xr:uid="{00000000-0005-0000-0000-000018020000}"/>
    <cellStyle name="Note 2 2 3 3 2" xfId="376" xr:uid="{00000000-0005-0000-0000-000019020000}"/>
    <cellStyle name="Note 2 2 3 3 2 2" xfId="555" xr:uid="{00000000-0005-0000-0000-00001A020000}"/>
    <cellStyle name="Note 2 2 3 3 2 3" xfId="566" xr:uid="{00000000-0005-0000-0000-00001B020000}"/>
    <cellStyle name="Note 2 2 3 3 3" xfId="525" xr:uid="{00000000-0005-0000-0000-00001C020000}"/>
    <cellStyle name="Note 2 2 3 3 4" xfId="640" xr:uid="{00000000-0005-0000-0000-00001D020000}"/>
    <cellStyle name="Note 2 2 3 4" xfId="692" xr:uid="{00000000-0005-0000-0000-00001E020000}"/>
    <cellStyle name="Note 2 2 3 5" xfId="741" xr:uid="{00000000-0005-0000-0000-00001F020000}"/>
    <cellStyle name="Note 2 2 4" xfId="232" xr:uid="{00000000-0005-0000-0000-000020020000}"/>
    <cellStyle name="Note 2 2 4 2" xfId="263" xr:uid="{00000000-0005-0000-0000-000021020000}"/>
    <cellStyle name="Note 2 2 4 2 2" xfId="377" xr:uid="{00000000-0005-0000-0000-000022020000}"/>
    <cellStyle name="Note 2 2 4 2 2 2" xfId="516" xr:uid="{00000000-0005-0000-0000-000023020000}"/>
    <cellStyle name="Note 2 2 4 2 2 3" xfId="573" xr:uid="{00000000-0005-0000-0000-000024020000}"/>
    <cellStyle name="Note 2 2 4 2 3" xfId="712" xr:uid="{00000000-0005-0000-0000-000025020000}"/>
    <cellStyle name="Note 2 2 4 2 4" xfId="754" xr:uid="{00000000-0005-0000-0000-000026020000}"/>
    <cellStyle name="Note 2 2 4 3" xfId="644" xr:uid="{00000000-0005-0000-0000-000027020000}"/>
    <cellStyle name="Note 2 2 4 4" xfId="718" xr:uid="{00000000-0005-0000-0000-000028020000}"/>
    <cellStyle name="Note 2 2 5" xfId="251" xr:uid="{00000000-0005-0000-0000-000029020000}"/>
    <cellStyle name="Note 2 2 5 2" xfId="365" xr:uid="{00000000-0005-0000-0000-00002A020000}"/>
    <cellStyle name="Note 2 2 5 2 2" xfId="586" xr:uid="{00000000-0005-0000-0000-00002B020000}"/>
    <cellStyle name="Note 2 2 5 2 3" xfId="620" xr:uid="{00000000-0005-0000-0000-00002C020000}"/>
    <cellStyle name="Note 2 2 5 3" xfId="541" xr:uid="{00000000-0005-0000-0000-00002D020000}"/>
    <cellStyle name="Note 2 2 5 4" xfId="62" xr:uid="{00000000-0005-0000-0000-00002E020000}"/>
    <cellStyle name="Note 2 2 6" xfId="616" xr:uid="{00000000-0005-0000-0000-00002F020000}"/>
    <cellStyle name="Note 2 2 7" xfId="537" xr:uid="{00000000-0005-0000-0000-000030020000}"/>
    <cellStyle name="Note 2 3" xfId="175" xr:uid="{00000000-0005-0000-0000-000031020000}"/>
    <cellStyle name="Note 2 3 2" xfId="349" xr:uid="{00000000-0005-0000-0000-000032020000}"/>
    <cellStyle name="Note 2 3 2 2" xfId="662" xr:uid="{00000000-0005-0000-0000-000033020000}"/>
    <cellStyle name="Note 2 3 2 3" xfId="674" xr:uid="{00000000-0005-0000-0000-000034020000}"/>
    <cellStyle name="Note 2 3 3" xfId="723" xr:uid="{00000000-0005-0000-0000-000035020000}"/>
    <cellStyle name="Note 2 3 4" xfId="761" xr:uid="{00000000-0005-0000-0000-000036020000}"/>
    <cellStyle name="Note 2 4" xfId="331" xr:uid="{00000000-0005-0000-0000-000037020000}"/>
    <cellStyle name="Note 2 4 2" xfId="476" xr:uid="{00000000-0005-0000-0000-000038020000}"/>
    <cellStyle name="Note 2 5" xfId="444" xr:uid="{00000000-0005-0000-0000-000039020000}"/>
    <cellStyle name="Note 3" xfId="176" xr:uid="{00000000-0005-0000-0000-00003A020000}"/>
    <cellStyle name="Note 3 2" xfId="190" xr:uid="{00000000-0005-0000-0000-00003B020000}"/>
    <cellStyle name="Note 3 2 2" xfId="219" xr:uid="{00000000-0005-0000-0000-00003C020000}"/>
    <cellStyle name="Note 3 2 2 2" xfId="364" xr:uid="{00000000-0005-0000-0000-00003D020000}"/>
    <cellStyle name="Note 3 2 2 2 2" xfId="504" xr:uid="{00000000-0005-0000-0000-00003E020000}"/>
    <cellStyle name="Note 3 2 2 3" xfId="473" xr:uid="{00000000-0005-0000-0000-00003F020000}"/>
    <cellStyle name="Note 3 2 3" xfId="355" xr:uid="{00000000-0005-0000-0000-000040020000}"/>
    <cellStyle name="Note 3 2 3 2" xfId="495" xr:uid="{00000000-0005-0000-0000-000041020000}"/>
    <cellStyle name="Note 3 2 4" xfId="463" xr:uid="{00000000-0005-0000-0000-000042020000}"/>
    <cellStyle name="Note 3 3" xfId="209" xr:uid="{00000000-0005-0000-0000-000043020000}"/>
    <cellStyle name="Note 3 3 2" xfId="359" xr:uid="{00000000-0005-0000-0000-000044020000}"/>
    <cellStyle name="Note 3 3 2 2" xfId="499" xr:uid="{00000000-0005-0000-0000-000045020000}"/>
    <cellStyle name="Note 3 3 3" xfId="467" xr:uid="{00000000-0005-0000-0000-000046020000}"/>
    <cellStyle name="Note 3 4" xfId="350" xr:uid="{00000000-0005-0000-0000-000047020000}"/>
    <cellStyle name="Note 3 4 2" xfId="492" xr:uid="{00000000-0005-0000-0000-000048020000}"/>
    <cellStyle name="Note 3 5" xfId="460" xr:uid="{00000000-0005-0000-0000-000049020000}"/>
    <cellStyle name="Note 4" xfId="325" xr:uid="{00000000-0005-0000-0000-00004A020000}"/>
    <cellStyle name="Note 4 2" xfId="685" xr:uid="{00000000-0005-0000-0000-00004B020000}"/>
    <cellStyle name="Note 4 3" xfId="652" xr:uid="{00000000-0005-0000-0000-00004C020000}"/>
    <cellStyle name="Note 5" xfId="438" xr:uid="{00000000-0005-0000-0000-00004D020000}"/>
    <cellStyle name="Note 5 2" xfId="699" xr:uid="{00000000-0005-0000-0000-00004E020000}"/>
    <cellStyle name="Note 5 3" xfId="745" xr:uid="{00000000-0005-0000-0000-00004F020000}"/>
    <cellStyle name="Note 6" xfId="56" xr:uid="{00000000-0005-0000-0000-000050020000}"/>
    <cellStyle name="Note 7" xfId="688" xr:uid="{00000000-0005-0000-0000-000051020000}"/>
    <cellStyle name="Note 8" xfId="726" xr:uid="{00000000-0005-0000-0000-000052020000}"/>
    <cellStyle name="Output 2" xfId="73" xr:uid="{00000000-0005-0000-0000-000053020000}"/>
    <cellStyle name="Output 2 2" xfId="191" xr:uid="{00000000-0005-0000-0000-000054020000}"/>
    <cellStyle name="Output 2 2 2" xfId="230" xr:uid="{00000000-0005-0000-0000-000055020000}"/>
    <cellStyle name="Output 2 2 2 2" xfId="239" xr:uid="{00000000-0005-0000-0000-000056020000}"/>
    <cellStyle name="Output 2 2 2 2 2" xfId="274" xr:uid="{00000000-0005-0000-0000-000057020000}"/>
    <cellStyle name="Output 2 2 2 2 2 2" xfId="388" xr:uid="{00000000-0005-0000-0000-000058020000}"/>
    <cellStyle name="Output 2 2 2 2 2 2 2" xfId="513" xr:uid="{00000000-0005-0000-0000-000059020000}"/>
    <cellStyle name="Output 2 2 2 2 2 2 3" xfId="558" xr:uid="{00000000-0005-0000-0000-00005A020000}"/>
    <cellStyle name="Output 2 2 2 2 2 3" xfId="575" xr:uid="{00000000-0005-0000-0000-00005B020000}"/>
    <cellStyle name="Output 2 2 2 2 2 4" xfId="735" xr:uid="{00000000-0005-0000-0000-00005C020000}"/>
    <cellStyle name="Output 2 2 2 2 3" xfId="668" xr:uid="{00000000-0005-0000-0000-00005D020000}"/>
    <cellStyle name="Output 2 2 2 2 4" xfId="624" xr:uid="{00000000-0005-0000-0000-00005E020000}"/>
    <cellStyle name="Output 2 2 2 3" xfId="249" xr:uid="{00000000-0005-0000-0000-00005F020000}"/>
    <cellStyle name="Output 2 2 2 3 2" xfId="284" xr:uid="{00000000-0005-0000-0000-000060020000}"/>
    <cellStyle name="Output 2 2 2 3 2 2" xfId="398" xr:uid="{00000000-0005-0000-0000-000061020000}"/>
    <cellStyle name="Output 2 2 2 3 2 2 2" xfId="511" xr:uid="{00000000-0005-0000-0000-000062020000}"/>
    <cellStyle name="Output 2 2 2 3 2 2 3" xfId="533" xr:uid="{00000000-0005-0000-0000-000063020000}"/>
    <cellStyle name="Output 2 2 2 3 2 3" xfId="740" xr:uid="{00000000-0005-0000-0000-000064020000}"/>
    <cellStyle name="Output 2 2 2 3 2 4" xfId="766" xr:uid="{00000000-0005-0000-0000-000065020000}"/>
    <cellStyle name="Output 2 2 2 3 3" xfId="666" xr:uid="{00000000-0005-0000-0000-000066020000}"/>
    <cellStyle name="Output 2 2 2 3 4" xfId="719" xr:uid="{00000000-0005-0000-0000-000067020000}"/>
    <cellStyle name="Output 2 2 2 4" xfId="269" xr:uid="{00000000-0005-0000-0000-000068020000}"/>
    <cellStyle name="Output 2 2 2 4 2" xfId="383" xr:uid="{00000000-0005-0000-0000-000069020000}"/>
    <cellStyle name="Output 2 2 2 4 2 2" xfId="514" xr:uid="{00000000-0005-0000-0000-00006A020000}"/>
    <cellStyle name="Output 2 2 2 4 2 3" xfId="589" xr:uid="{00000000-0005-0000-0000-00006B020000}"/>
    <cellStyle name="Output 2 2 2 4 3" xfId="608" xr:uid="{00000000-0005-0000-0000-00006C020000}"/>
    <cellStyle name="Output 2 2 2 4 4" xfId="672" xr:uid="{00000000-0005-0000-0000-00006D020000}"/>
    <cellStyle name="Output 2 2 2 5" xfId="633" xr:uid="{00000000-0005-0000-0000-00006E020000}"/>
    <cellStyle name="Output 2 2 2 6" xfId="643" xr:uid="{00000000-0005-0000-0000-00006F020000}"/>
    <cellStyle name="Output 2 2 3" xfId="223" xr:uid="{00000000-0005-0000-0000-000070020000}"/>
    <cellStyle name="Output 2 2 3 2" xfId="242" xr:uid="{00000000-0005-0000-0000-000071020000}"/>
    <cellStyle name="Output 2 2 3 2 2" xfId="277" xr:uid="{00000000-0005-0000-0000-000072020000}"/>
    <cellStyle name="Output 2 2 3 2 2 2" xfId="391" xr:uid="{00000000-0005-0000-0000-000073020000}"/>
    <cellStyle name="Output 2 2 3 2 2 2 2" xfId="581" xr:uid="{00000000-0005-0000-0000-000074020000}"/>
    <cellStyle name="Output 2 2 3 2 2 2 3" xfId="547" xr:uid="{00000000-0005-0000-0000-000075020000}"/>
    <cellStyle name="Output 2 2 3 2 2 3" xfId="594" xr:uid="{00000000-0005-0000-0000-000076020000}"/>
    <cellStyle name="Output 2 2 3 2 2 4" xfId="649" xr:uid="{00000000-0005-0000-0000-000077020000}"/>
    <cellStyle name="Output 2 2 3 2 3" xfId="529" xr:uid="{00000000-0005-0000-0000-000078020000}"/>
    <cellStyle name="Output 2 2 3 2 4" xfId="577" xr:uid="{00000000-0005-0000-0000-000079020000}"/>
    <cellStyle name="Output 2 2 3 3" xfId="259" xr:uid="{00000000-0005-0000-0000-00007A020000}"/>
    <cellStyle name="Output 2 2 3 3 2" xfId="373" xr:uid="{00000000-0005-0000-0000-00007B020000}"/>
    <cellStyle name="Output 2 2 3 3 2 2" xfId="706" xr:uid="{00000000-0005-0000-0000-00007C020000}"/>
    <cellStyle name="Output 2 2 3 3 2 3" xfId="751" xr:uid="{00000000-0005-0000-0000-00007D020000}"/>
    <cellStyle name="Output 2 2 3 3 3" xfId="664" xr:uid="{00000000-0005-0000-0000-00007E020000}"/>
    <cellStyle name="Output 2 2 3 3 4" xfId="510" xr:uid="{00000000-0005-0000-0000-00007F020000}"/>
    <cellStyle name="Output 2 2 3 4" xfId="646" xr:uid="{00000000-0005-0000-0000-000080020000}"/>
    <cellStyle name="Output 2 2 3 5" xfId="34" xr:uid="{00000000-0005-0000-0000-000081020000}"/>
    <cellStyle name="Output 2 2 4" xfId="212" xr:uid="{00000000-0005-0000-0000-000082020000}"/>
    <cellStyle name="Output 2 2 4 2" xfId="256" xr:uid="{00000000-0005-0000-0000-000083020000}"/>
    <cellStyle name="Output 2 2 4 2 2" xfId="370" xr:uid="{00000000-0005-0000-0000-000084020000}"/>
    <cellStyle name="Output 2 2 4 2 2 2" xfId="585" xr:uid="{00000000-0005-0000-0000-000085020000}"/>
    <cellStyle name="Output 2 2 4 2 2 3" xfId="645" xr:uid="{00000000-0005-0000-0000-000086020000}"/>
    <cellStyle name="Output 2 2 4 2 3" xfId="540" xr:uid="{00000000-0005-0000-0000-000087020000}"/>
    <cellStyle name="Output 2 2 4 2 4" xfId="698" xr:uid="{00000000-0005-0000-0000-000088020000}"/>
    <cellStyle name="Output 2 2 4 3" xfId="669" xr:uid="{00000000-0005-0000-0000-000089020000}"/>
    <cellStyle name="Output 2 2 4 4" xfId="618" xr:uid="{00000000-0005-0000-0000-00008A020000}"/>
    <cellStyle name="Output 2 2 5" xfId="254" xr:uid="{00000000-0005-0000-0000-00008B020000}"/>
    <cellStyle name="Output 2 2 5 2" xfId="368" xr:uid="{00000000-0005-0000-0000-00008C020000}"/>
    <cellStyle name="Output 2 2 5 2 2" xfId="707" xr:uid="{00000000-0005-0000-0000-00008D020000}"/>
    <cellStyle name="Output 2 2 5 2 3" xfId="752" xr:uid="{00000000-0005-0000-0000-00008E020000}"/>
    <cellStyle name="Output 2 2 5 3" xfId="665" xr:uid="{00000000-0005-0000-0000-00008F020000}"/>
    <cellStyle name="Output 2 2 5 4" xfId="592" xr:uid="{00000000-0005-0000-0000-000090020000}"/>
    <cellStyle name="Output 2 2 6" xfId="614" xr:uid="{00000000-0005-0000-0000-000091020000}"/>
    <cellStyle name="Output 2 2 7" xfId="626" xr:uid="{00000000-0005-0000-0000-000092020000}"/>
    <cellStyle name="Output 2 3" xfId="177" xr:uid="{00000000-0005-0000-0000-000093020000}"/>
    <cellStyle name="Output 2 3 2" xfId="351" xr:uid="{00000000-0005-0000-0000-000094020000}"/>
    <cellStyle name="Output 2 3 2 2" xfId="545" xr:uid="{00000000-0005-0000-0000-000095020000}"/>
    <cellStyle name="Output 2 3 2 3" xfId="691" xr:uid="{00000000-0005-0000-0000-000096020000}"/>
    <cellStyle name="Output 2 3 3" xfId="683" xr:uid="{00000000-0005-0000-0000-000097020000}"/>
    <cellStyle name="Output 2 3 4" xfId="693" xr:uid="{00000000-0005-0000-0000-000098020000}"/>
    <cellStyle name="Output 3" xfId="326" xr:uid="{00000000-0005-0000-0000-000099020000}"/>
    <cellStyle name="Output 3 2" xfId="636" xr:uid="{00000000-0005-0000-0000-00009A020000}"/>
    <cellStyle name="Output 3 3" xfId="623" xr:uid="{00000000-0005-0000-0000-00009B020000}"/>
    <cellStyle name="Output 4" xfId="439" xr:uid="{00000000-0005-0000-0000-00009C020000}"/>
    <cellStyle name="Output 4 2" xfId="653" xr:uid="{00000000-0005-0000-0000-00009D020000}"/>
    <cellStyle name="Output 4 3" xfId="697" xr:uid="{00000000-0005-0000-0000-00009E020000}"/>
    <cellStyle name="Output 5" xfId="57" xr:uid="{00000000-0005-0000-0000-00009F020000}"/>
    <cellStyle name="Output 6" xfId="639" xr:uid="{00000000-0005-0000-0000-0000A0020000}"/>
    <cellStyle name="Output 7" xfId="725" xr:uid="{00000000-0005-0000-0000-0000A1020000}"/>
    <cellStyle name="Percent 2" xfId="110" xr:uid="{00000000-0005-0000-0000-0000A2020000}"/>
    <cellStyle name="Percent 2 2" xfId="112" xr:uid="{00000000-0005-0000-0000-0000A3020000}"/>
    <cellStyle name="Percent 2 3" xfId="210" xr:uid="{00000000-0005-0000-0000-0000A4020000}"/>
    <cellStyle name="Percent 3" xfId="109" xr:uid="{00000000-0005-0000-0000-0000A5020000}"/>
    <cellStyle name="Percent 4" xfId="196" xr:uid="{00000000-0005-0000-0000-0000A6020000}"/>
    <cellStyle name="Title 2" xfId="64" xr:uid="{00000000-0005-0000-0000-0000A7020000}"/>
    <cellStyle name="Title 2 2" xfId="178" xr:uid="{00000000-0005-0000-0000-0000A8020000}"/>
    <cellStyle name="Title 3" xfId="327" xr:uid="{00000000-0005-0000-0000-0000A9020000}"/>
    <cellStyle name="Title 4" xfId="440" xr:uid="{00000000-0005-0000-0000-0000AA020000}"/>
    <cellStyle name="Title 5" xfId="58" xr:uid="{00000000-0005-0000-0000-0000AB020000}"/>
    <cellStyle name="Total 2" xfId="80" xr:uid="{00000000-0005-0000-0000-0000AC020000}"/>
    <cellStyle name="Total 2 2" xfId="192" xr:uid="{00000000-0005-0000-0000-0000AD020000}"/>
    <cellStyle name="Total 2 2 2" xfId="231" xr:uid="{00000000-0005-0000-0000-0000AE020000}"/>
    <cellStyle name="Total 2 2 2 2" xfId="240" xr:uid="{00000000-0005-0000-0000-0000AF020000}"/>
    <cellStyle name="Total 2 2 2 2 2" xfId="275" xr:uid="{00000000-0005-0000-0000-0000B0020000}"/>
    <cellStyle name="Total 2 2 2 2 2 2" xfId="389" xr:uid="{00000000-0005-0000-0000-0000B1020000}"/>
    <cellStyle name="Total 2 2 2 2 2 2 2" xfId="703" xr:uid="{00000000-0005-0000-0000-0000B2020000}"/>
    <cellStyle name="Total 2 2 2 2 2 2 3" xfId="748" xr:uid="{00000000-0005-0000-0000-0000B3020000}"/>
    <cellStyle name="Total 2 2 2 2 2 3" xfId="619" xr:uid="{00000000-0005-0000-0000-0000B4020000}"/>
    <cellStyle name="Total 2 2 2 2 2 4" xfId="604" xr:uid="{00000000-0005-0000-0000-0000B5020000}"/>
    <cellStyle name="Total 2 2 2 2 3" xfId="600" xr:uid="{00000000-0005-0000-0000-0000B6020000}"/>
    <cellStyle name="Total 2 2 2 2 4" xfId="539" xr:uid="{00000000-0005-0000-0000-0000B7020000}"/>
    <cellStyle name="Total 2 2 2 3" xfId="250" xr:uid="{00000000-0005-0000-0000-0000B8020000}"/>
    <cellStyle name="Total 2 2 2 3 2" xfId="285" xr:uid="{00000000-0005-0000-0000-0000B9020000}"/>
    <cellStyle name="Total 2 2 2 3 2 2" xfId="399" xr:uid="{00000000-0005-0000-0000-0000BA020000}"/>
    <cellStyle name="Total 2 2 2 3 2 2 2" xfId="701" xr:uid="{00000000-0005-0000-0000-0000BB020000}"/>
    <cellStyle name="Total 2 2 2 3 2 2 3" xfId="746" xr:uid="{00000000-0005-0000-0000-0000BC020000}"/>
    <cellStyle name="Total 2 2 2 3 2 3" xfId="739" xr:uid="{00000000-0005-0000-0000-0000BD020000}"/>
    <cellStyle name="Total 2 2 2 3 2 4" xfId="765" xr:uid="{00000000-0005-0000-0000-0000BE020000}"/>
    <cellStyle name="Total 2 2 2 3 3" xfId="598" xr:uid="{00000000-0005-0000-0000-0000BF020000}"/>
    <cellStyle name="Total 2 2 2 3 4" xfId="728" xr:uid="{00000000-0005-0000-0000-0000C0020000}"/>
    <cellStyle name="Total 2 2 2 4" xfId="270" xr:uid="{00000000-0005-0000-0000-0000C1020000}"/>
    <cellStyle name="Total 2 2 2 4 2" xfId="384" xr:uid="{00000000-0005-0000-0000-0000C2020000}"/>
    <cellStyle name="Total 2 2 2 4 2 2" xfId="704" xr:uid="{00000000-0005-0000-0000-0000C3020000}"/>
    <cellStyle name="Total 2 2 2 4 2 3" xfId="749" xr:uid="{00000000-0005-0000-0000-0000C4020000}"/>
    <cellStyle name="Total 2 2 2 4 3" xfId="609" xr:uid="{00000000-0005-0000-0000-0000C5020000}"/>
    <cellStyle name="Total 2 2 2 4 4" xfId="729" xr:uid="{00000000-0005-0000-0000-0000C6020000}"/>
    <cellStyle name="Total 2 2 2 5" xfId="694" xr:uid="{00000000-0005-0000-0000-0000C7020000}"/>
    <cellStyle name="Total 2 2 2 6" xfId="742" xr:uid="{00000000-0005-0000-0000-0000C8020000}"/>
    <cellStyle name="Total 2 2 3" xfId="222" xr:uid="{00000000-0005-0000-0000-0000C9020000}"/>
    <cellStyle name="Total 2 2 3 2" xfId="241" xr:uid="{00000000-0005-0000-0000-0000CA020000}"/>
    <cellStyle name="Total 2 2 3 2 2" xfId="276" xr:uid="{00000000-0005-0000-0000-0000CB020000}"/>
    <cellStyle name="Total 2 2 3 2 2 2" xfId="390" xr:uid="{00000000-0005-0000-0000-0000CC020000}"/>
    <cellStyle name="Total 2 2 3 2 2 2 2" xfId="656" xr:uid="{00000000-0005-0000-0000-0000CD020000}"/>
    <cellStyle name="Total 2 2 3 2 2 2 3" xfId="561" xr:uid="{00000000-0005-0000-0000-0000CE020000}"/>
    <cellStyle name="Total 2 2 3 2 2 3" xfId="617" xr:uid="{00000000-0005-0000-0000-0000CF020000}"/>
    <cellStyle name="Total 2 2 3 2 2 4" xfId="611" xr:uid="{00000000-0005-0000-0000-0000D0020000}"/>
    <cellStyle name="Total 2 2 3 2 3" xfId="543" xr:uid="{00000000-0005-0000-0000-0000D1020000}"/>
    <cellStyle name="Total 2 2 3 2 4" xfId="635" xr:uid="{00000000-0005-0000-0000-0000D2020000}"/>
    <cellStyle name="Total 2 2 3 3" xfId="258" xr:uid="{00000000-0005-0000-0000-0000D3020000}"/>
    <cellStyle name="Total 2 2 3 3 2" xfId="372" xr:uid="{00000000-0005-0000-0000-0000D4020000}"/>
    <cellStyle name="Total 2 2 3 3 2 2" xfId="517" xr:uid="{00000000-0005-0000-0000-0000D5020000}"/>
    <cellStyle name="Total 2 2 3 3 2 3" xfId="661" xr:uid="{00000000-0005-0000-0000-0000D6020000}"/>
    <cellStyle name="Total 2 2 3 3 3" xfId="713" xr:uid="{00000000-0005-0000-0000-0000D7020000}"/>
    <cellStyle name="Total 2 2 3 3 4" xfId="755" xr:uid="{00000000-0005-0000-0000-0000D8020000}"/>
    <cellStyle name="Total 2 2 3 4" xfId="695" xr:uid="{00000000-0005-0000-0000-0000D9020000}"/>
    <cellStyle name="Total 2 2 3 5" xfId="743" xr:uid="{00000000-0005-0000-0000-0000DA020000}"/>
    <cellStyle name="Total 2 2 4" xfId="214" xr:uid="{00000000-0005-0000-0000-0000DB020000}"/>
    <cellStyle name="Total 2 2 4 2" xfId="257" xr:uid="{00000000-0005-0000-0000-0000DC020000}"/>
    <cellStyle name="Total 2 2 4 2 2" xfId="371" xr:uid="{00000000-0005-0000-0000-0000DD020000}"/>
    <cellStyle name="Total 2 2 4 2 2 2" xfId="557" xr:uid="{00000000-0005-0000-0000-0000DE020000}"/>
    <cellStyle name="Total 2 2 4 2 2 3" xfId="709" xr:uid="{00000000-0005-0000-0000-0000DF020000}"/>
    <cellStyle name="Total 2 2 4 2 3" xfId="526" xr:uid="{00000000-0005-0000-0000-0000E0020000}"/>
    <cellStyle name="Total 2 2 4 2 4" xfId="680" xr:uid="{00000000-0005-0000-0000-0000E1020000}"/>
    <cellStyle name="Total 2 2 4 3" xfId="601" xr:uid="{00000000-0005-0000-0000-0000E2020000}"/>
    <cellStyle name="Total 2 2 4 4" xfId="44" xr:uid="{00000000-0005-0000-0000-0000E3020000}"/>
    <cellStyle name="Total 2 2 5" xfId="255" xr:uid="{00000000-0005-0000-0000-0000E4020000}"/>
    <cellStyle name="Total 2 2 5 2" xfId="369" xr:uid="{00000000-0005-0000-0000-0000E5020000}"/>
    <cellStyle name="Total 2 2 5 2 2" xfId="660" xr:uid="{00000000-0005-0000-0000-0000E6020000}"/>
    <cellStyle name="Total 2 2 5 2 3" xfId="638" xr:uid="{00000000-0005-0000-0000-0000E7020000}"/>
    <cellStyle name="Total 2 2 5 3" xfId="597" xr:uid="{00000000-0005-0000-0000-0000E8020000}"/>
    <cellStyle name="Total 2 2 5 4" xfId="711" xr:uid="{00000000-0005-0000-0000-0000E9020000}"/>
    <cellStyle name="Total 2 2 6" xfId="532" xr:uid="{00000000-0005-0000-0000-0000EA020000}"/>
    <cellStyle name="Total 2 2 7" xfId="732" xr:uid="{00000000-0005-0000-0000-0000EB020000}"/>
    <cellStyle name="Total 2 3" xfId="179" xr:uid="{00000000-0005-0000-0000-0000EC020000}"/>
    <cellStyle name="Total 2 3 2" xfId="352" xr:uid="{00000000-0005-0000-0000-0000ED020000}"/>
    <cellStyle name="Total 2 3 2 2" xfId="519" xr:uid="{00000000-0005-0000-0000-0000EE020000}"/>
    <cellStyle name="Total 2 3 2 3" xfId="588" xr:uid="{00000000-0005-0000-0000-0000EF020000}"/>
    <cellStyle name="Total 2 3 3" xfId="602" xr:uid="{00000000-0005-0000-0000-0000F0020000}"/>
    <cellStyle name="Total 2 3 4" xfId="550" xr:uid="{00000000-0005-0000-0000-0000F1020000}"/>
    <cellStyle name="Total 3" xfId="328" xr:uid="{00000000-0005-0000-0000-0000F2020000}"/>
    <cellStyle name="Total 3 2" xfId="641" xr:uid="{00000000-0005-0000-0000-0000F3020000}"/>
    <cellStyle name="Total 3 3" xfId="622" xr:uid="{00000000-0005-0000-0000-0000F4020000}"/>
    <cellStyle name="Total 4" xfId="441" xr:uid="{00000000-0005-0000-0000-0000F5020000}"/>
    <cellStyle name="Total 4 2" xfId="731" xr:uid="{00000000-0005-0000-0000-0000F6020000}"/>
    <cellStyle name="Total 4 3" xfId="764" xr:uid="{00000000-0005-0000-0000-0000F7020000}"/>
    <cellStyle name="Total 5" xfId="59" xr:uid="{00000000-0005-0000-0000-0000F8020000}"/>
    <cellStyle name="Total 6" xfId="689" xr:uid="{00000000-0005-0000-0000-0000F9020000}"/>
    <cellStyle name="Total 7" xfId="738" xr:uid="{00000000-0005-0000-0000-0000FA020000}"/>
    <cellStyle name="Warning Text 2" xfId="77" xr:uid="{00000000-0005-0000-0000-0000FB020000}"/>
    <cellStyle name="Warning Text 2 2" xfId="180" xr:uid="{00000000-0005-0000-0000-0000FC020000}"/>
    <cellStyle name="Warning Text 3" xfId="329" xr:uid="{00000000-0005-0000-0000-0000FD020000}"/>
    <cellStyle name="Warning Text 4" xfId="442" xr:uid="{00000000-0005-0000-0000-0000FE020000}"/>
    <cellStyle name="Warning Text 5" xfId="60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c016/My%20Documents/Audit/&#1575;&#1604;&#1581;&#1587;&#1575;&#1576;%20&#1575;&#1604;&#1582;&#1578;&#1575;&#1605;&#1610;%20&#1604;&#1604;&#1583;&#1608;&#1604;&#1577;/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showWhiteSpace="0" view="pageBreakPreview" zoomScaleNormal="75" zoomScaleSheetLayoutView="100" zoomScalePageLayoutView="90" workbookViewId="0">
      <selection sqref="A1:E1"/>
    </sheetView>
  </sheetViews>
  <sheetFormatPr defaultColWidth="9.140625" defaultRowHeight="15.75"/>
  <cols>
    <col min="1" max="1" width="34.42578125" style="267" customWidth="1"/>
    <col min="2" max="2" width="8.85546875" style="267" customWidth="1"/>
    <col min="3" max="3" width="18.85546875" style="268" customWidth="1"/>
    <col min="4" max="4" width="16.140625" style="268" bestFit="1" customWidth="1"/>
    <col min="5" max="5" width="21.5703125" style="268" customWidth="1"/>
    <col min="6" max="6" width="9.140625" style="243"/>
    <col min="7" max="9" width="11" style="243" bestFit="1" customWidth="1"/>
    <col min="10" max="16384" width="9.140625" style="243"/>
  </cols>
  <sheetData>
    <row r="1" spans="1:5" ht="18" customHeight="1">
      <c r="A1" s="241" t="s">
        <v>62</v>
      </c>
      <c r="B1" s="241"/>
      <c r="C1" s="242"/>
      <c r="D1" s="242"/>
      <c r="E1" s="242"/>
    </row>
    <row r="2" spans="1:5" ht="18" customHeight="1">
      <c r="A2" s="241" t="s">
        <v>846</v>
      </c>
      <c r="B2" s="241"/>
      <c r="C2" s="242"/>
      <c r="D2" s="242"/>
      <c r="E2" s="242"/>
    </row>
    <row r="3" spans="1:5" ht="18" customHeight="1">
      <c r="A3" s="241" t="s">
        <v>1281</v>
      </c>
      <c r="B3" s="241"/>
      <c r="C3" s="241"/>
      <c r="D3" s="241"/>
      <c r="E3" s="241"/>
    </row>
    <row r="4" spans="1:5" ht="13.5" customHeight="1">
      <c r="A4" s="244"/>
      <c r="B4" s="244"/>
      <c r="C4" s="272"/>
      <c r="D4" s="272"/>
      <c r="E4" s="273" t="s">
        <v>49</v>
      </c>
    </row>
    <row r="5" spans="1:5" ht="28.5" customHeight="1">
      <c r="A5" s="271" t="s">
        <v>29</v>
      </c>
      <c r="B5" s="271" t="s">
        <v>1166</v>
      </c>
      <c r="C5" s="271" t="s">
        <v>1282</v>
      </c>
      <c r="D5" s="271" t="s">
        <v>1283</v>
      </c>
      <c r="E5" s="271" t="s">
        <v>1162</v>
      </c>
    </row>
    <row r="6" spans="1:5" s="247" customFormat="1" ht="21.75" customHeight="1">
      <c r="A6" s="22" t="s">
        <v>31</v>
      </c>
      <c r="B6" s="246"/>
      <c r="C6" s="246"/>
      <c r="D6" s="246"/>
      <c r="E6" s="246"/>
    </row>
    <row r="7" spans="1:5" s="247" customFormat="1" ht="21.75" customHeight="1">
      <c r="A7" s="248" t="s">
        <v>12</v>
      </c>
      <c r="B7" s="249" t="s">
        <v>1167</v>
      </c>
      <c r="C7" s="165">
        <v>2032047000</v>
      </c>
      <c r="D7" s="165">
        <v>2090143298</v>
      </c>
      <c r="E7" s="165">
        <v>2286068970</v>
      </c>
    </row>
    <row r="8" spans="1:5" s="247" customFormat="1" ht="21.75" customHeight="1">
      <c r="A8" s="248" t="s">
        <v>13</v>
      </c>
      <c r="B8" s="249" t="s">
        <v>1167</v>
      </c>
      <c r="C8" s="165">
        <v>506424662</v>
      </c>
      <c r="D8" s="165">
        <v>552980854</v>
      </c>
      <c r="E8" s="165">
        <v>293273315</v>
      </c>
    </row>
    <row r="9" spans="1:5" s="247" customFormat="1" ht="21.75" customHeight="1">
      <c r="A9" s="248" t="s">
        <v>14</v>
      </c>
      <c r="B9" s="249" t="s">
        <v>1167</v>
      </c>
      <c r="C9" s="165">
        <v>86330198</v>
      </c>
      <c r="D9" s="165">
        <v>77100692</v>
      </c>
      <c r="E9" s="165">
        <v>85546680</v>
      </c>
    </row>
    <row r="10" spans="1:5" s="247" customFormat="1" ht="21.75" customHeight="1">
      <c r="A10" s="248" t="s">
        <v>35</v>
      </c>
      <c r="B10" s="249" t="s">
        <v>1167</v>
      </c>
      <c r="C10" s="165">
        <v>147246431</v>
      </c>
      <c r="D10" s="165">
        <v>137994587</v>
      </c>
      <c r="E10" s="165">
        <v>70009858</v>
      </c>
    </row>
    <row r="11" spans="1:5" s="247" customFormat="1" ht="21.75" hidden="1" customHeight="1">
      <c r="A11" s="248" t="s">
        <v>15</v>
      </c>
      <c r="B11" s="249" t="s">
        <v>1167</v>
      </c>
      <c r="C11" s="165">
        <v>0</v>
      </c>
      <c r="D11" s="165">
        <v>0</v>
      </c>
      <c r="E11" s="165">
        <v>0</v>
      </c>
    </row>
    <row r="12" spans="1:5" s="247" customFormat="1" ht="21.75" customHeight="1">
      <c r="A12" s="248" t="s">
        <v>16</v>
      </c>
      <c r="B12" s="249" t="s">
        <v>1167</v>
      </c>
      <c r="C12" s="165">
        <v>326077</v>
      </c>
      <c r="D12" s="165">
        <v>267365</v>
      </c>
      <c r="E12" s="165">
        <v>269692</v>
      </c>
    </row>
    <row r="13" spans="1:5" s="247" customFormat="1" ht="21.75" customHeight="1">
      <c r="A13" s="248" t="s">
        <v>17</v>
      </c>
      <c r="B13" s="249" t="s">
        <v>1167</v>
      </c>
      <c r="C13" s="165">
        <v>43326991</v>
      </c>
      <c r="D13" s="165">
        <v>43869144</v>
      </c>
      <c r="E13" s="165">
        <v>40239166</v>
      </c>
    </row>
    <row r="14" spans="1:5" s="247" customFormat="1" ht="21.75" customHeight="1">
      <c r="A14" s="22" t="s">
        <v>30</v>
      </c>
      <c r="B14" s="250" t="s">
        <v>1168</v>
      </c>
      <c r="C14" s="274">
        <f>SUM(C7:C13)</f>
        <v>2815701359</v>
      </c>
      <c r="D14" s="274">
        <f>SUM(D7:D13)</f>
        <v>2902355940</v>
      </c>
      <c r="E14" s="274">
        <f>SUM(E7:E13)</f>
        <v>2775407681</v>
      </c>
    </row>
    <row r="15" spans="1:5" s="247" customFormat="1" ht="21.75" customHeight="1">
      <c r="A15" s="22" t="s">
        <v>25</v>
      </c>
      <c r="B15" s="252"/>
      <c r="C15" s="253"/>
      <c r="D15" s="253"/>
      <c r="E15" s="253"/>
    </row>
    <row r="16" spans="1:5" s="247" customFormat="1" ht="21.75" customHeight="1">
      <c r="A16" s="248" t="s">
        <v>18</v>
      </c>
      <c r="B16" s="254" t="s">
        <v>1169</v>
      </c>
      <c r="C16" s="64">
        <v>1402617199</v>
      </c>
      <c r="D16" s="64">
        <v>1398864073</v>
      </c>
      <c r="E16" s="64">
        <v>1447154823</v>
      </c>
    </row>
    <row r="17" spans="1:5" s="247" customFormat="1" ht="21.75" customHeight="1">
      <c r="A17" s="248" t="s">
        <v>19</v>
      </c>
      <c r="B17" s="254" t="s">
        <v>1169</v>
      </c>
      <c r="C17" s="64">
        <v>234628645</v>
      </c>
      <c r="D17" s="64">
        <v>246766332</v>
      </c>
      <c r="E17" s="64">
        <v>235986252</v>
      </c>
    </row>
    <row r="18" spans="1:5" s="247" customFormat="1" ht="21.75" customHeight="1">
      <c r="A18" s="248" t="s">
        <v>20</v>
      </c>
      <c r="B18" s="254" t="s">
        <v>1169</v>
      </c>
      <c r="C18" s="64">
        <v>126551452</v>
      </c>
      <c r="D18" s="64">
        <v>149706143</v>
      </c>
      <c r="E18" s="64">
        <v>153841828</v>
      </c>
    </row>
    <row r="19" spans="1:5" s="247" customFormat="1" ht="21.75" customHeight="1">
      <c r="A19" s="248" t="s">
        <v>21</v>
      </c>
      <c r="B19" s="254" t="s">
        <v>1169</v>
      </c>
      <c r="C19" s="64">
        <v>18832019</v>
      </c>
      <c r="D19" s="64">
        <v>26213208</v>
      </c>
      <c r="E19" s="64">
        <v>26953004</v>
      </c>
    </row>
    <row r="20" spans="1:5" s="247" customFormat="1" ht="21.75" customHeight="1">
      <c r="A20" s="248" t="s">
        <v>22</v>
      </c>
      <c r="B20" s="254" t="s">
        <v>1169</v>
      </c>
      <c r="C20" s="64">
        <v>45724535</v>
      </c>
      <c r="D20" s="64">
        <v>49655351</v>
      </c>
      <c r="E20" s="64">
        <v>61142910</v>
      </c>
    </row>
    <row r="21" spans="1:5" s="247" customFormat="1" ht="21.75" customHeight="1">
      <c r="A21" s="248" t="s">
        <v>23</v>
      </c>
      <c r="B21" s="254" t="s">
        <v>1169</v>
      </c>
      <c r="C21" s="64">
        <v>485810655</v>
      </c>
      <c r="D21" s="64">
        <v>501105176</v>
      </c>
      <c r="E21" s="64">
        <v>503759970</v>
      </c>
    </row>
    <row r="22" spans="1:5" s="247" customFormat="1" ht="21.75" customHeight="1">
      <c r="A22" s="248" t="s">
        <v>709</v>
      </c>
      <c r="B22" s="254" t="s">
        <v>1169</v>
      </c>
      <c r="C22" s="64">
        <v>963191780</v>
      </c>
      <c r="D22" s="255">
        <v>961672334</v>
      </c>
      <c r="E22" s="64">
        <v>914154329</v>
      </c>
    </row>
    <row r="23" spans="1:5" s="247" customFormat="1" ht="21.75" customHeight="1">
      <c r="A23" s="22" t="s">
        <v>32</v>
      </c>
      <c r="B23" s="254" t="s">
        <v>1170</v>
      </c>
      <c r="C23" s="274">
        <f>SUM(C16:C22)</f>
        <v>3277356285</v>
      </c>
      <c r="D23" s="274">
        <f>SUM(D16:D22)</f>
        <v>3333982617</v>
      </c>
      <c r="E23" s="274">
        <f>SUM(E16:E22)</f>
        <v>3342993116</v>
      </c>
    </row>
    <row r="24" spans="1:5" s="247" customFormat="1" ht="21.75" customHeight="1">
      <c r="A24" s="22" t="s">
        <v>24</v>
      </c>
      <c r="B24" s="254" t="s">
        <v>1171</v>
      </c>
      <c r="C24" s="275">
        <v>279410000</v>
      </c>
      <c r="D24" s="275">
        <v>252077051</v>
      </c>
      <c r="E24" s="275">
        <v>327333358</v>
      </c>
    </row>
    <row r="25" spans="1:5" s="247" customFormat="1" ht="21.75" customHeight="1">
      <c r="A25" s="22" t="s">
        <v>33</v>
      </c>
      <c r="B25" s="256">
        <v>5</v>
      </c>
      <c r="C25" s="274">
        <f>C23+C24</f>
        <v>3556766285</v>
      </c>
      <c r="D25" s="274">
        <f>D23+D24</f>
        <v>3586059668</v>
      </c>
      <c r="E25" s="274">
        <f>E23+E24</f>
        <v>3670326474</v>
      </c>
    </row>
    <row r="26" spans="1:5" s="247" customFormat="1" ht="3.75" customHeight="1">
      <c r="A26" s="22"/>
      <c r="B26" s="257"/>
      <c r="C26" s="251"/>
      <c r="D26" s="251"/>
      <c r="E26" s="251"/>
    </row>
    <row r="27" spans="1:5" s="247" customFormat="1" ht="21.75" customHeight="1" thickBot="1">
      <c r="A27" s="22" t="s">
        <v>655</v>
      </c>
      <c r="B27" s="257"/>
      <c r="C27" s="276">
        <f>C14-C25</f>
        <v>-741064926</v>
      </c>
      <c r="D27" s="276">
        <f>D14-D25</f>
        <v>-683703728</v>
      </c>
      <c r="E27" s="276">
        <f>E14-E25</f>
        <v>-894918793</v>
      </c>
    </row>
    <row r="28" spans="1:5" s="247" customFormat="1" ht="3.75" customHeight="1" thickTop="1">
      <c r="A28" s="22"/>
      <c r="B28" s="22"/>
      <c r="C28" s="23"/>
      <c r="D28" s="23"/>
      <c r="E28" s="23"/>
    </row>
    <row r="29" spans="1:5" s="247" customFormat="1" ht="6" customHeight="1">
      <c r="A29" s="22"/>
      <c r="B29" s="22"/>
      <c r="C29" s="23"/>
      <c r="D29" s="23"/>
      <c r="E29" s="23"/>
    </row>
    <row r="30" spans="1:5" s="247" customFormat="1" ht="21.75" customHeight="1">
      <c r="A30" s="258" t="s">
        <v>865</v>
      </c>
      <c r="B30" s="258"/>
      <c r="C30" s="258"/>
      <c r="D30" s="258"/>
      <c r="E30" s="258"/>
    </row>
    <row r="31" spans="1:5" s="247" customFormat="1" ht="21.75" customHeight="1">
      <c r="A31" s="22"/>
      <c r="B31" s="22"/>
      <c r="C31" s="23"/>
      <c r="D31" s="277">
        <v>2019</v>
      </c>
      <c r="E31" s="277">
        <v>2018</v>
      </c>
    </row>
    <row r="32" spans="1:5" ht="21.75" customHeight="1">
      <c r="A32" s="248" t="s">
        <v>864</v>
      </c>
      <c r="B32" s="249" t="s">
        <v>1172</v>
      </c>
      <c r="C32" s="259"/>
      <c r="D32" s="166">
        <v>8659975</v>
      </c>
      <c r="E32" s="166">
        <v>98955</v>
      </c>
    </row>
    <row r="33" spans="1:5" ht="21.75" customHeight="1">
      <c r="A33" s="248" t="s">
        <v>60</v>
      </c>
      <c r="B33" s="249" t="s">
        <v>1172</v>
      </c>
      <c r="C33" s="259"/>
      <c r="D33" s="166">
        <v>21000000</v>
      </c>
      <c r="E33" s="166">
        <v>45000000</v>
      </c>
    </row>
    <row r="34" spans="1:5" ht="21" customHeight="1" thickBot="1">
      <c r="A34" s="22" t="s">
        <v>36</v>
      </c>
      <c r="B34" s="260"/>
      <c r="C34" s="261"/>
      <c r="D34" s="278">
        <f>SUM(D32:D33)</f>
        <v>29659975</v>
      </c>
      <c r="E34" s="279">
        <f>SUM(E32:E33)</f>
        <v>45098955</v>
      </c>
    </row>
    <row r="35" spans="1:5" thickTop="1">
      <c r="A35" s="262"/>
      <c r="B35" s="262"/>
      <c r="C35" s="245"/>
      <c r="D35" s="245"/>
      <c r="E35" s="263"/>
    </row>
    <row r="36" spans="1:5">
      <c r="A36" s="264"/>
      <c r="B36" s="264"/>
      <c r="C36" s="265"/>
      <c r="D36" s="266" t="s">
        <v>1163</v>
      </c>
      <c r="E36" s="266"/>
    </row>
    <row r="37" spans="1:5">
      <c r="D37" s="266" t="s">
        <v>1164</v>
      </c>
      <c r="E37" s="266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3958333333333301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WhiteSpace="0" view="pageLayout" zoomScaleNormal="100" workbookViewId="0">
      <selection activeCell="G4" sqref="G4"/>
    </sheetView>
  </sheetViews>
  <sheetFormatPr defaultColWidth="9.140625" defaultRowHeight="12.75"/>
  <cols>
    <col min="1" max="4" width="9.140625" style="5"/>
    <col min="5" max="5" width="24.5703125" style="5" customWidth="1"/>
    <col min="6" max="6" width="15.5703125" style="5" customWidth="1"/>
    <col min="7" max="7" width="21.5703125" style="5" customWidth="1"/>
    <col min="8" max="16384" width="9.140625" style="5"/>
  </cols>
  <sheetData>
    <row r="1" spans="1:7" ht="21.75" customHeight="1">
      <c r="A1" s="211" t="s">
        <v>11</v>
      </c>
      <c r="B1" s="212"/>
      <c r="C1" s="212"/>
      <c r="D1" s="212"/>
      <c r="E1" s="212"/>
      <c r="F1" s="212"/>
      <c r="G1" s="212"/>
    </row>
    <row r="2" spans="1:7" ht="13.5" customHeight="1">
      <c r="A2" s="89"/>
      <c r="B2" s="90"/>
      <c r="C2" s="90"/>
      <c r="D2" s="90"/>
      <c r="E2" s="90"/>
      <c r="F2" s="90"/>
      <c r="G2" s="40" t="s">
        <v>49</v>
      </c>
    </row>
    <row r="3" spans="1:7" ht="32.25" customHeight="1">
      <c r="A3" s="213" t="s">
        <v>29</v>
      </c>
      <c r="B3" s="213"/>
      <c r="C3" s="213"/>
      <c r="D3" s="213"/>
      <c r="E3" s="213"/>
      <c r="F3" s="131">
        <f>G3+1</f>
        <v>2018</v>
      </c>
      <c r="G3" s="131">
        <v>2017</v>
      </c>
    </row>
    <row r="4" spans="1:7" ht="18.75" customHeight="1">
      <c r="A4" s="85" t="s">
        <v>75</v>
      </c>
      <c r="B4" s="86"/>
      <c r="C4" s="86"/>
      <c r="D4" s="86"/>
      <c r="E4" s="86"/>
      <c r="F4" s="86"/>
      <c r="G4" s="86"/>
    </row>
    <row r="5" spans="1:7" ht="18.75" customHeight="1">
      <c r="A5" s="7" t="s">
        <v>72</v>
      </c>
      <c r="F5" s="116">
        <v>2271373555</v>
      </c>
      <c r="G5" s="117">
        <v>1771260183</v>
      </c>
    </row>
    <row r="6" spans="1:7" ht="18.75" customHeight="1">
      <c r="A6" s="7" t="s">
        <v>73</v>
      </c>
      <c r="F6" s="118">
        <v>-2085813879</v>
      </c>
      <c r="G6" s="119">
        <v>-1492617008</v>
      </c>
    </row>
    <row r="7" spans="1:7" ht="18.75" customHeight="1">
      <c r="A7" s="87" t="s">
        <v>74</v>
      </c>
      <c r="B7" s="88"/>
      <c r="C7" s="88"/>
      <c r="D7" s="88"/>
      <c r="E7" s="88"/>
      <c r="F7" s="120">
        <f>SUM(F5:F6)</f>
        <v>185559676</v>
      </c>
      <c r="G7" s="120">
        <f>SUM(G5:G6)</f>
        <v>278643175</v>
      </c>
    </row>
    <row r="8" spans="1:7" ht="18.75" customHeight="1">
      <c r="A8" s="7"/>
      <c r="F8" s="121"/>
      <c r="G8" s="121"/>
    </row>
    <row r="9" spans="1:7" ht="18.75" customHeight="1">
      <c r="A9" s="85" t="s">
        <v>76</v>
      </c>
      <c r="B9" s="86"/>
      <c r="C9" s="86"/>
      <c r="D9" s="86"/>
      <c r="E9" s="86"/>
      <c r="F9" s="122"/>
      <c r="G9" s="122"/>
    </row>
    <row r="10" spans="1:7" ht="18.75" customHeight="1">
      <c r="A10" s="7" t="s">
        <v>72</v>
      </c>
      <c r="F10" s="123">
        <v>1086573086</v>
      </c>
      <c r="G10" s="124">
        <v>821916124</v>
      </c>
    </row>
    <row r="11" spans="1:7" ht="18.75" customHeight="1">
      <c r="A11" s="7" t="s">
        <v>73</v>
      </c>
      <c r="F11" s="123">
        <v>-99065219</v>
      </c>
      <c r="G11" s="124">
        <v>-98245176</v>
      </c>
    </row>
    <row r="12" spans="1:7" ht="18.75" customHeight="1">
      <c r="A12" s="7" t="s">
        <v>366</v>
      </c>
      <c r="F12" s="125">
        <v>-20920270</v>
      </c>
      <c r="G12" s="126">
        <v>-14056467</v>
      </c>
    </row>
    <row r="13" spans="1:7" ht="18.75" customHeight="1">
      <c r="A13" s="87" t="s">
        <v>74</v>
      </c>
      <c r="B13" s="88"/>
      <c r="C13" s="88"/>
      <c r="D13" s="88"/>
      <c r="E13" s="88"/>
      <c r="F13" s="127">
        <f>SUM(F10:F12)</f>
        <v>966587597</v>
      </c>
      <c r="G13" s="127">
        <f>SUM(G10:G12)</f>
        <v>709614481</v>
      </c>
    </row>
    <row r="14" spans="1:7" ht="18.75" customHeight="1">
      <c r="A14" s="7"/>
      <c r="F14" s="128"/>
      <c r="G14" s="128"/>
    </row>
    <row r="15" spans="1:7" ht="18.75" customHeight="1">
      <c r="A15" s="85" t="s">
        <v>77</v>
      </c>
      <c r="B15" s="85"/>
      <c r="C15" s="85"/>
      <c r="D15" s="85"/>
      <c r="E15" s="85"/>
      <c r="F15" s="129">
        <v>495675259</v>
      </c>
      <c r="G15" s="129">
        <v>443340791</v>
      </c>
    </row>
    <row r="16" spans="1:7" ht="18.75" customHeight="1">
      <c r="A16" s="7"/>
      <c r="F16" s="130"/>
      <c r="G16" s="130"/>
    </row>
    <row r="17" spans="1:7" ht="18.75" customHeight="1">
      <c r="A17" s="85" t="s">
        <v>78</v>
      </c>
      <c r="B17" s="85"/>
      <c r="C17" s="85"/>
      <c r="D17" s="85"/>
      <c r="E17" s="85"/>
      <c r="F17" s="129">
        <v>4695378</v>
      </c>
      <c r="G17" s="129">
        <v>4863606</v>
      </c>
    </row>
    <row r="18" spans="1:7" ht="18.75" customHeight="1">
      <c r="A18" s="7"/>
      <c r="F18" s="130"/>
      <c r="G18" s="130"/>
    </row>
    <row r="19" spans="1:7" ht="18.75" customHeight="1">
      <c r="A19" s="214" t="s">
        <v>671</v>
      </c>
      <c r="B19" s="214"/>
      <c r="C19" s="214"/>
      <c r="D19" s="214"/>
      <c r="E19" s="214"/>
      <c r="F19" s="164">
        <v>0</v>
      </c>
      <c r="G19" s="164">
        <v>0</v>
      </c>
    </row>
    <row r="20" spans="1:7" ht="4.5" customHeight="1">
      <c r="A20" s="7"/>
      <c r="F20" s="128"/>
      <c r="G20" s="128"/>
    </row>
    <row r="21" spans="1:7" ht="18.75" customHeight="1">
      <c r="A21" s="209" t="s">
        <v>79</v>
      </c>
      <c r="B21" s="209"/>
      <c r="C21" s="209"/>
      <c r="D21" s="209"/>
      <c r="E21" s="210"/>
      <c r="F21" s="114">
        <f>F7+F13+F15+F17+F19</f>
        <v>1652517910</v>
      </c>
      <c r="G21" s="114">
        <f>G7+G13+G15+G17+G19</f>
        <v>1436462053</v>
      </c>
    </row>
  </sheetData>
  <mergeCells count="4">
    <mergeCell ref="A21:E21"/>
    <mergeCell ref="A1:G1"/>
    <mergeCell ref="A3:E3"/>
    <mergeCell ref="A19:E19"/>
  </mergeCells>
  <phoneticPr fontId="17" type="noConversion"/>
  <pageMargins left="0.28000000000000003" right="0.27" top="0.83333333333333304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L115"/>
  <sheetViews>
    <sheetView showWhiteSpace="0" view="pageBreakPreview" zoomScaleNormal="90" zoomScaleSheetLayoutView="100" zoomScalePageLayoutView="107" workbookViewId="0">
      <selection activeCell="D65" sqref="D65"/>
    </sheetView>
  </sheetViews>
  <sheetFormatPr defaultColWidth="9.140625" defaultRowHeight="17.25" customHeight="1"/>
  <cols>
    <col min="1" max="1" width="46.85546875" style="29" bestFit="1" customWidth="1"/>
    <col min="2" max="3" width="15" style="29" bestFit="1" customWidth="1"/>
    <col min="4" max="4" width="7.42578125" style="184" customWidth="1"/>
    <col min="5" max="5" width="14.85546875" style="29" customWidth="1"/>
    <col min="6" max="6" width="15" style="29" bestFit="1" customWidth="1"/>
    <col min="7" max="7" width="6" style="184" bestFit="1" customWidth="1"/>
    <col min="8" max="8" width="13.28515625" style="29" bestFit="1" customWidth="1"/>
    <col min="9" max="9" width="12.85546875" style="29" customWidth="1"/>
    <col min="10" max="10" width="6.42578125" style="184" customWidth="1"/>
    <col min="11" max="16384" width="9.140625" style="29"/>
  </cols>
  <sheetData>
    <row r="1" spans="1:10" s="30" customFormat="1" ht="26.25" customHeight="1">
      <c r="A1" s="215" t="s">
        <v>1173</v>
      </c>
      <c r="B1" s="216"/>
      <c r="C1" s="216"/>
      <c r="D1" s="216"/>
      <c r="E1" s="216"/>
      <c r="F1" s="216"/>
      <c r="G1" s="216"/>
      <c r="H1" s="216"/>
      <c r="I1" s="216"/>
      <c r="J1" s="184"/>
    </row>
    <row r="2" spans="1:10" ht="16.5" customHeight="1">
      <c r="J2" s="188" t="s">
        <v>49</v>
      </c>
    </row>
    <row r="3" spans="1:10" ht="15" customHeight="1">
      <c r="A3" s="221" t="s">
        <v>71</v>
      </c>
      <c r="B3" s="217" t="s">
        <v>50</v>
      </c>
      <c r="C3" s="218"/>
      <c r="D3" s="219"/>
      <c r="E3" s="218" t="s">
        <v>34</v>
      </c>
      <c r="F3" s="218"/>
      <c r="G3" s="220"/>
      <c r="H3" s="218" t="s">
        <v>64</v>
      </c>
      <c r="I3" s="218"/>
      <c r="J3" s="220"/>
    </row>
    <row r="4" spans="1:10" s="31" customFormat="1" ht="28.5" customHeight="1">
      <c r="A4" s="221"/>
      <c r="B4" s="57" t="s">
        <v>48</v>
      </c>
      <c r="C4" s="57" t="s">
        <v>27</v>
      </c>
      <c r="D4" s="185" t="s">
        <v>70</v>
      </c>
      <c r="E4" s="57" t="s">
        <v>48</v>
      </c>
      <c r="F4" s="57" t="s">
        <v>27</v>
      </c>
      <c r="G4" s="185" t="s">
        <v>63</v>
      </c>
      <c r="H4" s="57" t="s">
        <v>48</v>
      </c>
      <c r="I4" s="57" t="s">
        <v>27</v>
      </c>
      <c r="J4" s="185" t="s">
        <v>63</v>
      </c>
    </row>
    <row r="5" spans="1:10" s="32" customFormat="1" ht="15">
      <c r="A5" s="98" t="s">
        <v>868</v>
      </c>
      <c r="B5" s="181">
        <v>0</v>
      </c>
      <c r="C5" s="181">
        <v>0</v>
      </c>
      <c r="D5" s="183">
        <v>0</v>
      </c>
      <c r="E5" s="181">
        <v>18022010</v>
      </c>
      <c r="F5" s="181">
        <v>18041000</v>
      </c>
      <c r="G5" s="183">
        <v>99.894739759436831</v>
      </c>
      <c r="H5" s="181">
        <v>277369</v>
      </c>
      <c r="I5" s="181">
        <v>277369</v>
      </c>
      <c r="J5" s="183">
        <v>100</v>
      </c>
    </row>
    <row r="6" spans="1:10" s="32" customFormat="1" ht="15">
      <c r="A6" s="98" t="s">
        <v>1286</v>
      </c>
      <c r="B6" s="181">
        <v>0</v>
      </c>
      <c r="C6" s="181">
        <v>0</v>
      </c>
      <c r="D6" s="183">
        <v>0</v>
      </c>
      <c r="E6" s="181">
        <v>539567214</v>
      </c>
      <c r="F6" s="181">
        <v>482050000</v>
      </c>
      <c r="G6" s="183">
        <v>111.93179421221866</v>
      </c>
      <c r="H6" s="181">
        <v>0</v>
      </c>
      <c r="I6" s="181">
        <v>0</v>
      </c>
      <c r="J6" s="183">
        <v>0</v>
      </c>
    </row>
    <row r="7" spans="1:10" s="32" customFormat="1" ht="15">
      <c r="A7" s="98" t="s">
        <v>40</v>
      </c>
      <c r="B7" s="181">
        <v>48206905</v>
      </c>
      <c r="C7" s="181">
        <v>54141942</v>
      </c>
      <c r="D7" s="183">
        <v>89.038004953719621</v>
      </c>
      <c r="E7" s="181">
        <v>357622683</v>
      </c>
      <c r="F7" s="181">
        <v>360007540</v>
      </c>
      <c r="G7" s="183">
        <v>99.337553596794109</v>
      </c>
      <c r="H7" s="181">
        <v>10770461</v>
      </c>
      <c r="I7" s="181">
        <v>11000000</v>
      </c>
      <c r="J7" s="183">
        <v>97.913281818181815</v>
      </c>
    </row>
    <row r="8" spans="1:10" s="32" customFormat="1" ht="15">
      <c r="A8" s="98" t="s">
        <v>41</v>
      </c>
      <c r="B8" s="181">
        <v>0</v>
      </c>
      <c r="C8" s="181">
        <v>0</v>
      </c>
      <c r="D8" s="183">
        <v>0</v>
      </c>
      <c r="E8" s="181">
        <v>34116000</v>
      </c>
      <c r="F8" s="181">
        <v>34116000</v>
      </c>
      <c r="G8" s="183">
        <v>100</v>
      </c>
      <c r="H8" s="181">
        <v>0</v>
      </c>
      <c r="I8" s="181">
        <v>0</v>
      </c>
      <c r="J8" s="183">
        <v>0</v>
      </c>
    </row>
    <row r="9" spans="1:10" s="32" customFormat="1" ht="15">
      <c r="A9" s="98" t="s">
        <v>166</v>
      </c>
      <c r="B9" s="181">
        <v>582</v>
      </c>
      <c r="C9" s="181">
        <v>5000</v>
      </c>
      <c r="D9" s="183">
        <v>11.64</v>
      </c>
      <c r="E9" s="181">
        <v>1888536</v>
      </c>
      <c r="F9" s="181">
        <v>2225000</v>
      </c>
      <c r="G9" s="183">
        <v>84.878022471910114</v>
      </c>
      <c r="H9" s="181">
        <v>0</v>
      </c>
      <c r="I9" s="181">
        <v>0</v>
      </c>
      <c r="J9" s="183">
        <v>0</v>
      </c>
    </row>
    <row r="10" spans="1:10" s="32" customFormat="1" ht="15">
      <c r="A10" s="98" t="s">
        <v>42</v>
      </c>
      <c r="B10" s="181">
        <v>1328079</v>
      </c>
      <c r="C10" s="181">
        <v>2055000</v>
      </c>
      <c r="D10" s="183">
        <v>64.626715328467156</v>
      </c>
      <c r="E10" s="181">
        <v>38892485</v>
      </c>
      <c r="F10" s="181">
        <v>38893000</v>
      </c>
      <c r="G10" s="183">
        <v>99.998675854266835</v>
      </c>
      <c r="H10" s="181">
        <v>1345702</v>
      </c>
      <c r="I10" s="181">
        <v>1773600</v>
      </c>
      <c r="J10" s="183">
        <v>75.874041497519173</v>
      </c>
    </row>
    <row r="11" spans="1:10" s="32" customFormat="1" ht="15">
      <c r="A11" s="98" t="s">
        <v>866</v>
      </c>
      <c r="B11" s="181">
        <v>31521759</v>
      </c>
      <c r="C11" s="181">
        <v>33197200</v>
      </c>
      <c r="D11" s="183">
        <v>94.953065318761816</v>
      </c>
      <c r="E11" s="181">
        <v>10473901</v>
      </c>
      <c r="F11" s="181">
        <v>10576576</v>
      </c>
      <c r="G11" s="183">
        <v>99.029222689838363</v>
      </c>
      <c r="H11" s="181">
        <v>273456</v>
      </c>
      <c r="I11" s="181">
        <v>475400</v>
      </c>
      <c r="J11" s="183">
        <v>57.521245267143463</v>
      </c>
    </row>
    <row r="12" spans="1:10" s="32" customFormat="1" ht="15">
      <c r="A12" s="98" t="s">
        <v>43</v>
      </c>
      <c r="B12" s="181">
        <v>462137</v>
      </c>
      <c r="C12" s="181">
        <v>605440</v>
      </c>
      <c r="D12" s="183">
        <v>76.33076770613107</v>
      </c>
      <c r="E12" s="181">
        <v>296191995</v>
      </c>
      <c r="F12" s="181">
        <v>296191995</v>
      </c>
      <c r="G12" s="183">
        <v>100</v>
      </c>
      <c r="H12" s="181">
        <v>6866817</v>
      </c>
      <c r="I12" s="181">
        <v>6866817</v>
      </c>
      <c r="J12" s="183">
        <v>100</v>
      </c>
    </row>
    <row r="13" spans="1:10" s="32" customFormat="1" ht="15">
      <c r="A13" s="98" t="s">
        <v>44</v>
      </c>
      <c r="B13" s="181">
        <v>31754468</v>
      </c>
      <c r="C13" s="181">
        <v>37865000</v>
      </c>
      <c r="D13" s="183">
        <v>83.86232140499142</v>
      </c>
      <c r="E13" s="181">
        <v>231656516</v>
      </c>
      <c r="F13" s="181">
        <v>233267400</v>
      </c>
      <c r="G13" s="183">
        <v>99.309426006377237</v>
      </c>
      <c r="H13" s="181">
        <v>3602948</v>
      </c>
      <c r="I13" s="181">
        <v>4416700</v>
      </c>
      <c r="J13" s="183">
        <v>81.575565467430437</v>
      </c>
    </row>
    <row r="14" spans="1:10" s="32" customFormat="1" ht="15">
      <c r="A14" s="98" t="s">
        <v>872</v>
      </c>
      <c r="B14" s="181">
        <v>6933340</v>
      </c>
      <c r="C14" s="181">
        <v>4950000</v>
      </c>
      <c r="D14" s="183">
        <v>140.06747474747473</v>
      </c>
      <c r="E14" s="181">
        <v>6225809</v>
      </c>
      <c r="F14" s="181">
        <v>6750224</v>
      </c>
      <c r="G14" s="183">
        <v>92.231146699724334</v>
      </c>
      <c r="H14" s="181">
        <v>2811923</v>
      </c>
      <c r="I14" s="181">
        <v>3000000</v>
      </c>
      <c r="J14" s="183">
        <v>93.730766666666668</v>
      </c>
    </row>
    <row r="15" spans="1:10" s="32" customFormat="1" ht="15">
      <c r="A15" s="98" t="s">
        <v>1159</v>
      </c>
      <c r="B15" s="181">
        <v>42779</v>
      </c>
      <c r="C15" s="181">
        <v>1500000</v>
      </c>
      <c r="D15" s="183">
        <v>2.8519333333333332</v>
      </c>
      <c r="E15" s="181">
        <v>11515797</v>
      </c>
      <c r="F15" s="181">
        <v>12064692</v>
      </c>
      <c r="G15" s="183">
        <v>95.450401883446347</v>
      </c>
      <c r="H15" s="181">
        <v>2332133</v>
      </c>
      <c r="I15" s="181">
        <v>3731500</v>
      </c>
      <c r="J15" s="183">
        <v>62.498539461342631</v>
      </c>
    </row>
    <row r="16" spans="1:10" s="32" customFormat="1" ht="15">
      <c r="A16" s="98" t="s">
        <v>867</v>
      </c>
      <c r="B16" s="181">
        <v>0</v>
      </c>
      <c r="C16" s="181">
        <v>0</v>
      </c>
      <c r="D16" s="183">
        <v>0</v>
      </c>
      <c r="E16" s="181">
        <v>2060101</v>
      </c>
      <c r="F16" s="181">
        <v>1890000</v>
      </c>
      <c r="G16" s="183">
        <v>109.0000529100529</v>
      </c>
      <c r="H16" s="181">
        <v>0</v>
      </c>
      <c r="I16" s="181">
        <v>0</v>
      </c>
      <c r="J16" s="183">
        <v>0</v>
      </c>
    </row>
    <row r="17" spans="1:246" s="32" customFormat="1" ht="15">
      <c r="A17" s="167" t="s">
        <v>965</v>
      </c>
      <c r="B17" s="181">
        <v>3740</v>
      </c>
      <c r="C17" s="181">
        <v>29000</v>
      </c>
      <c r="D17" s="183">
        <v>12.896551724137931</v>
      </c>
      <c r="E17" s="181">
        <v>12934111</v>
      </c>
      <c r="F17" s="181">
        <v>13370000</v>
      </c>
      <c r="G17" s="183">
        <v>96.739798055347791</v>
      </c>
      <c r="H17" s="181">
        <v>335138</v>
      </c>
      <c r="I17" s="181">
        <v>403700</v>
      </c>
      <c r="J17" s="183">
        <v>83.016596482536542</v>
      </c>
    </row>
    <row r="18" spans="1:246" s="32" customFormat="1" ht="15">
      <c r="A18" s="98" t="s">
        <v>860</v>
      </c>
      <c r="B18" s="181">
        <v>0</v>
      </c>
      <c r="C18" s="181">
        <v>0</v>
      </c>
      <c r="D18" s="183">
        <v>0</v>
      </c>
      <c r="E18" s="181">
        <v>450920</v>
      </c>
      <c r="F18" s="181">
        <v>449000</v>
      </c>
      <c r="G18" s="183">
        <v>100.42761692650335</v>
      </c>
      <c r="H18" s="181">
        <v>0</v>
      </c>
      <c r="I18" s="181">
        <v>0</v>
      </c>
      <c r="J18" s="183">
        <v>0</v>
      </c>
    </row>
    <row r="19" spans="1:246" s="32" customFormat="1" ht="15">
      <c r="A19" s="98" t="s">
        <v>861</v>
      </c>
      <c r="B19" s="181">
        <v>34193939</v>
      </c>
      <c r="C19" s="181">
        <v>36881500</v>
      </c>
      <c r="D19" s="183">
        <v>92.712983474099488</v>
      </c>
      <c r="E19" s="181">
        <v>10342346</v>
      </c>
      <c r="F19" s="181">
        <v>10378020</v>
      </c>
      <c r="G19" s="183">
        <v>99.656254275863802</v>
      </c>
      <c r="H19" s="181">
        <v>1748568</v>
      </c>
      <c r="I19" s="181">
        <v>3199400</v>
      </c>
      <c r="J19" s="183">
        <v>54.652997437019444</v>
      </c>
    </row>
    <row r="20" spans="1:246" s="35" customFormat="1" ht="15">
      <c r="A20" s="98" t="s">
        <v>167</v>
      </c>
      <c r="B20" s="181">
        <v>287826</v>
      </c>
      <c r="C20" s="181">
        <v>35000</v>
      </c>
      <c r="D20" s="183">
        <v>822.3599999999999</v>
      </c>
      <c r="E20" s="181">
        <v>4274787</v>
      </c>
      <c r="F20" s="181">
        <v>4442000</v>
      </c>
      <c r="G20" s="183">
        <v>96.235637100405228</v>
      </c>
      <c r="H20" s="181">
        <v>93657742</v>
      </c>
      <c r="I20" s="181">
        <v>93657742</v>
      </c>
      <c r="J20" s="183">
        <v>100</v>
      </c>
      <c r="K20" s="34"/>
      <c r="L20" s="21"/>
      <c r="M20" s="32"/>
      <c r="N20" s="32"/>
      <c r="O20" s="34"/>
      <c r="P20" s="33"/>
      <c r="Q20" s="32"/>
      <c r="R20" s="32"/>
      <c r="S20" s="34"/>
      <c r="T20" s="21"/>
      <c r="U20" s="32"/>
      <c r="V20" s="32"/>
      <c r="W20" s="34"/>
      <c r="X20" s="21"/>
      <c r="Y20" s="32"/>
      <c r="Z20" s="32"/>
      <c r="AA20" s="34"/>
      <c r="AB20" s="33"/>
      <c r="AC20" s="32"/>
      <c r="AD20" s="32"/>
      <c r="AE20" s="34"/>
      <c r="AF20" s="21"/>
      <c r="AG20" s="32"/>
      <c r="AH20" s="32"/>
      <c r="AI20" s="34"/>
      <c r="AJ20" s="21"/>
      <c r="AK20" s="32"/>
      <c r="AL20" s="32"/>
      <c r="AM20" s="34"/>
      <c r="AN20" s="33"/>
      <c r="AO20" s="32"/>
      <c r="AP20" s="32"/>
      <c r="AQ20" s="34"/>
      <c r="AR20" s="21"/>
      <c r="AS20" s="32"/>
      <c r="AT20" s="32"/>
      <c r="AU20" s="34"/>
      <c r="AV20" s="21"/>
      <c r="AW20" s="32"/>
      <c r="AX20" s="32"/>
      <c r="AY20" s="34"/>
      <c r="AZ20" s="33"/>
      <c r="BA20" s="32"/>
      <c r="BB20" s="32"/>
      <c r="BC20" s="34"/>
      <c r="BD20" s="21"/>
      <c r="BE20" s="32"/>
      <c r="BF20" s="32"/>
      <c r="BG20" s="34"/>
      <c r="BH20" s="21"/>
      <c r="BI20" s="32"/>
      <c r="BJ20" s="32"/>
      <c r="BK20" s="34"/>
      <c r="BL20" s="33"/>
      <c r="BM20" s="32"/>
      <c r="BN20" s="32"/>
      <c r="BO20" s="34"/>
      <c r="BP20" s="21"/>
      <c r="BQ20" s="32"/>
      <c r="BR20" s="32"/>
      <c r="BS20" s="34"/>
      <c r="BT20" s="21"/>
      <c r="BU20" s="32"/>
      <c r="BV20" s="32"/>
      <c r="BW20" s="34"/>
      <c r="BX20" s="33"/>
      <c r="BY20" s="32"/>
      <c r="BZ20" s="32"/>
      <c r="CA20" s="34"/>
      <c r="CB20" s="21"/>
      <c r="CC20" s="32"/>
      <c r="CD20" s="32"/>
      <c r="CE20" s="34"/>
      <c r="CF20" s="21"/>
      <c r="CG20" s="32"/>
      <c r="CH20" s="32"/>
      <c r="CI20" s="34"/>
      <c r="CJ20" s="33"/>
      <c r="CK20" s="32"/>
      <c r="CL20" s="32"/>
      <c r="CM20" s="34"/>
      <c r="CN20" s="21"/>
      <c r="CO20" s="32"/>
      <c r="CP20" s="32"/>
      <c r="CQ20" s="34"/>
      <c r="CR20" s="21"/>
      <c r="CS20" s="32"/>
      <c r="CT20" s="32"/>
      <c r="CU20" s="34"/>
      <c r="CV20" s="33"/>
      <c r="CW20" s="32"/>
      <c r="CX20" s="32"/>
      <c r="CY20" s="34"/>
      <c r="CZ20" s="21"/>
      <c r="DA20" s="32"/>
      <c r="DB20" s="32"/>
      <c r="DC20" s="34"/>
      <c r="DD20" s="21"/>
      <c r="DE20" s="32"/>
      <c r="DF20" s="32"/>
      <c r="DG20" s="34"/>
      <c r="DH20" s="33"/>
      <c r="DI20" s="32"/>
      <c r="DJ20" s="32"/>
      <c r="DK20" s="34"/>
      <c r="DL20" s="21"/>
      <c r="DM20" s="32"/>
      <c r="DN20" s="32"/>
      <c r="DO20" s="34"/>
      <c r="DP20" s="21"/>
      <c r="DQ20" s="32"/>
      <c r="DR20" s="32"/>
      <c r="DS20" s="34"/>
      <c r="DT20" s="33"/>
      <c r="DU20" s="32"/>
      <c r="DV20" s="32"/>
      <c r="DW20" s="34"/>
      <c r="DX20" s="21"/>
      <c r="DY20" s="32"/>
      <c r="DZ20" s="32"/>
      <c r="EA20" s="34"/>
      <c r="EB20" s="21"/>
      <c r="EC20" s="32"/>
      <c r="ED20" s="32"/>
      <c r="EE20" s="34"/>
      <c r="EF20" s="33"/>
      <c r="EG20" s="32"/>
      <c r="EH20" s="32"/>
      <c r="EI20" s="34"/>
      <c r="EJ20" s="21"/>
      <c r="EK20" s="32"/>
      <c r="EL20" s="32"/>
      <c r="EM20" s="34"/>
      <c r="EN20" s="21"/>
      <c r="EO20" s="32"/>
      <c r="EP20" s="32"/>
      <c r="EQ20" s="34"/>
      <c r="ER20" s="33"/>
      <c r="ES20" s="32"/>
      <c r="ET20" s="32"/>
      <c r="EU20" s="34"/>
      <c r="EV20" s="21"/>
      <c r="EW20" s="32"/>
      <c r="EX20" s="32"/>
      <c r="EY20" s="34"/>
      <c r="EZ20" s="21"/>
      <c r="FA20" s="32"/>
      <c r="FB20" s="32"/>
      <c r="FC20" s="34"/>
      <c r="FD20" s="33"/>
      <c r="FE20" s="32"/>
      <c r="FF20" s="32"/>
      <c r="FG20" s="34"/>
      <c r="FH20" s="21"/>
      <c r="FI20" s="32"/>
      <c r="FJ20" s="32"/>
      <c r="FK20" s="34"/>
      <c r="FL20" s="21"/>
      <c r="FM20" s="32"/>
      <c r="FN20" s="32"/>
      <c r="FO20" s="34"/>
      <c r="FP20" s="33"/>
      <c r="FQ20" s="32"/>
      <c r="FR20" s="32"/>
      <c r="FS20" s="34"/>
      <c r="FT20" s="21"/>
      <c r="FU20" s="32"/>
      <c r="FV20" s="32"/>
      <c r="FW20" s="34"/>
      <c r="FX20" s="21"/>
      <c r="FY20" s="32"/>
      <c r="FZ20" s="32"/>
      <c r="GA20" s="34"/>
      <c r="GB20" s="33"/>
      <c r="GC20" s="32"/>
      <c r="GD20" s="32"/>
      <c r="GE20" s="34"/>
      <c r="GF20" s="21"/>
      <c r="GG20" s="32"/>
      <c r="GH20" s="32"/>
      <c r="GI20" s="34"/>
      <c r="GJ20" s="21"/>
      <c r="GK20" s="32"/>
      <c r="GL20" s="32"/>
      <c r="GM20" s="34"/>
      <c r="GN20" s="33"/>
      <c r="GO20" s="32"/>
      <c r="GP20" s="32"/>
      <c r="GQ20" s="34"/>
      <c r="GR20" s="21"/>
      <c r="GS20" s="32"/>
      <c r="GT20" s="32"/>
      <c r="GU20" s="34"/>
      <c r="GV20" s="21"/>
      <c r="GW20" s="32"/>
      <c r="GX20" s="32"/>
      <c r="GY20" s="34"/>
      <c r="GZ20" s="33"/>
      <c r="HA20" s="32"/>
      <c r="HB20" s="32"/>
      <c r="HC20" s="34"/>
      <c r="HD20" s="21"/>
      <c r="HE20" s="32"/>
      <c r="HF20" s="32"/>
      <c r="HG20" s="34"/>
      <c r="HH20" s="21"/>
      <c r="HI20" s="32"/>
      <c r="HJ20" s="32"/>
      <c r="HK20" s="34"/>
      <c r="HL20" s="33"/>
      <c r="HM20" s="32"/>
      <c r="HN20" s="32"/>
      <c r="HO20" s="34"/>
      <c r="HP20" s="21"/>
      <c r="HQ20" s="32"/>
      <c r="HR20" s="32"/>
      <c r="HS20" s="34"/>
      <c r="HT20" s="21"/>
      <c r="HU20" s="32"/>
      <c r="HV20" s="32"/>
      <c r="HW20" s="34"/>
      <c r="HX20" s="33"/>
      <c r="HY20" s="32"/>
      <c r="HZ20" s="32"/>
      <c r="IA20" s="34"/>
      <c r="IB20" s="21"/>
      <c r="IC20" s="32"/>
      <c r="ID20" s="32"/>
      <c r="IE20" s="34"/>
      <c r="IF20" s="21"/>
      <c r="IG20" s="32"/>
      <c r="IH20" s="32"/>
      <c r="II20" s="34"/>
      <c r="IJ20" s="33"/>
      <c r="IK20" s="32"/>
      <c r="IL20" s="32"/>
    </row>
    <row r="21" spans="1:246" s="32" customFormat="1" ht="15">
      <c r="A21" s="98" t="s">
        <v>719</v>
      </c>
      <c r="B21" s="181">
        <v>0</v>
      </c>
      <c r="C21" s="181">
        <v>0</v>
      </c>
      <c r="D21" s="183">
        <v>0</v>
      </c>
      <c r="E21" s="181">
        <v>1688816</v>
      </c>
      <c r="F21" s="181">
        <v>3215000</v>
      </c>
      <c r="G21" s="183">
        <v>52.529269051321926</v>
      </c>
      <c r="H21" s="181">
        <v>5000000</v>
      </c>
      <c r="I21" s="181">
        <v>5000000</v>
      </c>
      <c r="J21" s="183">
        <v>100</v>
      </c>
    </row>
    <row r="22" spans="1:246" s="32" customFormat="1" ht="15">
      <c r="A22" s="38" t="s">
        <v>869</v>
      </c>
      <c r="B22" s="181">
        <v>0</v>
      </c>
      <c r="C22" s="181">
        <v>0</v>
      </c>
      <c r="D22" s="183">
        <v>0</v>
      </c>
      <c r="E22" s="181">
        <v>2894456</v>
      </c>
      <c r="F22" s="181">
        <v>3186000</v>
      </c>
      <c r="G22" s="183">
        <v>90.849215317011925</v>
      </c>
      <c r="H22" s="181">
        <v>40100</v>
      </c>
      <c r="I22" s="181">
        <v>45000</v>
      </c>
      <c r="J22" s="183">
        <v>89.111111111111114</v>
      </c>
    </row>
    <row r="23" spans="1:246" s="35" customFormat="1" ht="15">
      <c r="A23" s="167" t="s">
        <v>870</v>
      </c>
      <c r="B23" s="181">
        <v>0</v>
      </c>
      <c r="C23" s="181">
        <v>0</v>
      </c>
      <c r="D23" s="183">
        <v>0</v>
      </c>
      <c r="E23" s="181">
        <v>559782</v>
      </c>
      <c r="F23" s="181">
        <v>576000</v>
      </c>
      <c r="G23" s="183">
        <v>97.184375000000003</v>
      </c>
      <c r="H23" s="181">
        <v>0</v>
      </c>
      <c r="I23" s="181">
        <v>0</v>
      </c>
      <c r="J23" s="183">
        <v>0</v>
      </c>
      <c r="K23" s="34"/>
      <c r="L23" s="21"/>
      <c r="M23" s="32"/>
      <c r="N23" s="32"/>
      <c r="O23" s="34"/>
      <c r="P23" s="33"/>
      <c r="Q23" s="32"/>
      <c r="R23" s="32"/>
      <c r="S23" s="34"/>
      <c r="T23" s="21"/>
      <c r="U23" s="32"/>
      <c r="V23" s="32"/>
      <c r="W23" s="34"/>
      <c r="X23" s="21"/>
      <c r="Y23" s="32"/>
      <c r="Z23" s="32"/>
      <c r="AA23" s="34"/>
      <c r="AB23" s="33"/>
      <c r="AC23" s="32"/>
      <c r="AD23" s="32"/>
      <c r="AE23" s="34"/>
      <c r="AF23" s="21"/>
      <c r="AG23" s="32"/>
      <c r="AH23" s="32"/>
      <c r="AI23" s="34"/>
      <c r="AJ23" s="21"/>
      <c r="AK23" s="32"/>
      <c r="AL23" s="32"/>
      <c r="AM23" s="34"/>
      <c r="AN23" s="33"/>
      <c r="AO23" s="32"/>
      <c r="AP23" s="32"/>
      <c r="AQ23" s="34"/>
      <c r="AR23" s="21"/>
      <c r="AS23" s="32"/>
      <c r="AT23" s="32"/>
      <c r="AU23" s="34"/>
      <c r="AV23" s="21"/>
      <c r="AW23" s="32"/>
      <c r="AX23" s="32"/>
      <c r="AY23" s="34"/>
      <c r="AZ23" s="33"/>
      <c r="BA23" s="32"/>
      <c r="BB23" s="32"/>
      <c r="BC23" s="34"/>
      <c r="BD23" s="21"/>
      <c r="BE23" s="32"/>
      <c r="BF23" s="32"/>
      <c r="BG23" s="34"/>
      <c r="BH23" s="21"/>
      <c r="BI23" s="32"/>
      <c r="BJ23" s="32"/>
      <c r="BK23" s="34"/>
      <c r="BL23" s="33"/>
      <c r="BM23" s="32"/>
      <c r="BN23" s="32"/>
      <c r="BO23" s="34"/>
      <c r="BP23" s="21"/>
      <c r="BQ23" s="32"/>
      <c r="BR23" s="32"/>
      <c r="BS23" s="34"/>
      <c r="BT23" s="21"/>
      <c r="BU23" s="32"/>
      <c r="BV23" s="32"/>
      <c r="BW23" s="34"/>
      <c r="BX23" s="33"/>
      <c r="BY23" s="32"/>
      <c r="BZ23" s="32"/>
      <c r="CA23" s="34"/>
      <c r="CB23" s="21"/>
      <c r="CC23" s="32"/>
      <c r="CD23" s="32"/>
      <c r="CE23" s="34"/>
      <c r="CF23" s="21"/>
      <c r="CG23" s="32"/>
      <c r="CH23" s="32"/>
      <c r="CI23" s="34"/>
      <c r="CJ23" s="33"/>
      <c r="CK23" s="32"/>
      <c r="CL23" s="32"/>
      <c r="CM23" s="34"/>
      <c r="CN23" s="21"/>
      <c r="CO23" s="32"/>
      <c r="CP23" s="32"/>
      <c r="CQ23" s="34"/>
      <c r="CR23" s="21"/>
      <c r="CS23" s="32"/>
      <c r="CT23" s="32"/>
      <c r="CU23" s="34"/>
      <c r="CV23" s="33"/>
      <c r="CW23" s="32"/>
      <c r="CX23" s="32"/>
      <c r="CY23" s="34"/>
      <c r="CZ23" s="21"/>
      <c r="DA23" s="32"/>
      <c r="DB23" s="32"/>
      <c r="DC23" s="34"/>
      <c r="DD23" s="21"/>
      <c r="DE23" s="32"/>
      <c r="DF23" s="32"/>
      <c r="DG23" s="34"/>
      <c r="DH23" s="33"/>
      <c r="DI23" s="32"/>
      <c r="DJ23" s="32"/>
      <c r="DK23" s="34"/>
      <c r="DL23" s="21"/>
      <c r="DM23" s="32"/>
      <c r="DN23" s="32"/>
      <c r="DO23" s="34"/>
      <c r="DP23" s="21"/>
      <c r="DQ23" s="32"/>
      <c r="DR23" s="32"/>
      <c r="DS23" s="34"/>
      <c r="DT23" s="33"/>
      <c r="DU23" s="32"/>
      <c r="DV23" s="32"/>
      <c r="DW23" s="34"/>
      <c r="DX23" s="21"/>
      <c r="DY23" s="32"/>
      <c r="DZ23" s="32"/>
      <c r="EA23" s="34"/>
      <c r="EB23" s="21"/>
      <c r="EC23" s="32"/>
      <c r="ED23" s="32"/>
      <c r="EE23" s="34"/>
      <c r="EF23" s="33"/>
      <c r="EG23" s="32"/>
      <c r="EH23" s="32"/>
      <c r="EI23" s="34"/>
      <c r="EJ23" s="21"/>
      <c r="EK23" s="32"/>
      <c r="EL23" s="32"/>
      <c r="EM23" s="34"/>
      <c r="EN23" s="21"/>
      <c r="EO23" s="32"/>
      <c r="EP23" s="32"/>
      <c r="EQ23" s="34"/>
      <c r="ER23" s="33"/>
      <c r="ES23" s="32"/>
      <c r="ET23" s="32"/>
      <c r="EU23" s="34"/>
      <c r="EV23" s="21"/>
      <c r="EW23" s="32"/>
      <c r="EX23" s="32"/>
      <c r="EY23" s="34"/>
      <c r="EZ23" s="21"/>
      <c r="FA23" s="32"/>
      <c r="FB23" s="32"/>
      <c r="FC23" s="34"/>
      <c r="FD23" s="33"/>
      <c r="FE23" s="32"/>
      <c r="FF23" s="32"/>
      <c r="FG23" s="34"/>
      <c r="FH23" s="21"/>
      <c r="FI23" s="32"/>
      <c r="FJ23" s="32"/>
      <c r="FK23" s="34"/>
      <c r="FL23" s="21"/>
      <c r="FM23" s="32"/>
      <c r="FN23" s="32"/>
      <c r="FO23" s="34"/>
      <c r="FP23" s="33"/>
      <c r="FQ23" s="32"/>
      <c r="FR23" s="32"/>
      <c r="FS23" s="34"/>
      <c r="FT23" s="21"/>
      <c r="FU23" s="32"/>
      <c r="FV23" s="32"/>
      <c r="FW23" s="34"/>
      <c r="FX23" s="21"/>
      <c r="FY23" s="32"/>
      <c r="FZ23" s="32"/>
      <c r="GA23" s="34"/>
      <c r="GB23" s="33"/>
      <c r="GC23" s="32"/>
      <c r="GD23" s="32"/>
      <c r="GE23" s="34"/>
      <c r="GF23" s="21"/>
      <c r="GG23" s="32"/>
      <c r="GH23" s="32"/>
      <c r="GI23" s="34"/>
      <c r="GJ23" s="21"/>
      <c r="GK23" s="32"/>
      <c r="GL23" s="32"/>
      <c r="GM23" s="34"/>
      <c r="GN23" s="33"/>
      <c r="GO23" s="32"/>
      <c r="GP23" s="32"/>
      <c r="GQ23" s="34"/>
      <c r="GR23" s="21"/>
      <c r="GS23" s="32"/>
      <c r="GT23" s="32"/>
      <c r="GU23" s="34"/>
      <c r="GV23" s="21"/>
      <c r="GW23" s="32"/>
      <c r="GX23" s="32"/>
      <c r="GY23" s="34"/>
      <c r="GZ23" s="33"/>
      <c r="HA23" s="32"/>
      <c r="HB23" s="32"/>
      <c r="HC23" s="34"/>
      <c r="HD23" s="21"/>
      <c r="HE23" s="32"/>
      <c r="HF23" s="32"/>
      <c r="HG23" s="34"/>
      <c r="HH23" s="21"/>
      <c r="HI23" s="32"/>
      <c r="HJ23" s="32"/>
      <c r="HK23" s="34"/>
      <c r="HL23" s="33"/>
      <c r="HM23" s="32"/>
      <c r="HN23" s="32"/>
      <c r="HO23" s="34"/>
      <c r="HP23" s="21"/>
      <c r="HQ23" s="32"/>
      <c r="HR23" s="32"/>
      <c r="HS23" s="34"/>
      <c r="HT23" s="21"/>
      <c r="HU23" s="32"/>
      <c r="HV23" s="32"/>
      <c r="HW23" s="34"/>
      <c r="HX23" s="33"/>
      <c r="HY23" s="32"/>
      <c r="HZ23" s="32"/>
      <c r="IA23" s="34"/>
      <c r="IB23" s="21"/>
      <c r="IC23" s="32"/>
      <c r="ID23" s="32"/>
      <c r="IE23" s="34"/>
      <c r="IF23" s="21"/>
      <c r="IG23" s="32"/>
      <c r="IH23" s="32"/>
      <c r="II23" s="34"/>
      <c r="IJ23" s="33"/>
      <c r="IK23" s="32"/>
      <c r="IL23" s="32"/>
    </row>
    <row r="24" spans="1:246" s="32" customFormat="1" ht="15">
      <c r="A24" s="98" t="s">
        <v>1183</v>
      </c>
      <c r="B24" s="181">
        <v>0</v>
      </c>
      <c r="C24" s="181">
        <v>0</v>
      </c>
      <c r="D24" s="183">
        <v>0</v>
      </c>
      <c r="E24" s="181">
        <v>205795</v>
      </c>
      <c r="F24" s="181">
        <v>231000</v>
      </c>
      <c r="G24" s="183">
        <v>89.088744588744589</v>
      </c>
      <c r="H24" s="181">
        <v>0</v>
      </c>
      <c r="I24" s="181">
        <v>0</v>
      </c>
      <c r="J24" s="183">
        <v>0</v>
      </c>
    </row>
    <row r="25" spans="1:246" s="32" customFormat="1" ht="15">
      <c r="A25" s="98" t="s">
        <v>880</v>
      </c>
      <c r="B25" s="181">
        <v>2016959</v>
      </c>
      <c r="C25" s="181">
        <v>1832440</v>
      </c>
      <c r="D25" s="183">
        <v>110.06957935866933</v>
      </c>
      <c r="E25" s="181">
        <v>4609802</v>
      </c>
      <c r="F25" s="181">
        <v>4638000</v>
      </c>
      <c r="G25" s="183">
        <v>99.3920224234584</v>
      </c>
      <c r="H25" s="181">
        <v>126915</v>
      </c>
      <c r="I25" s="181">
        <v>670000</v>
      </c>
      <c r="J25" s="183">
        <v>18.942537313432837</v>
      </c>
    </row>
    <row r="26" spans="1:246" s="32" customFormat="1" ht="15">
      <c r="A26" s="98" t="s">
        <v>1287</v>
      </c>
      <c r="B26" s="181">
        <v>0</v>
      </c>
      <c r="C26" s="181">
        <v>0</v>
      </c>
      <c r="D26" s="183">
        <v>0</v>
      </c>
      <c r="E26" s="181">
        <v>20300415</v>
      </c>
      <c r="F26" s="181">
        <v>19636000</v>
      </c>
      <c r="G26" s="183">
        <v>103.38365756773274</v>
      </c>
      <c r="H26" s="181">
        <v>0</v>
      </c>
      <c r="I26" s="181">
        <v>0</v>
      </c>
      <c r="J26" s="183">
        <v>0</v>
      </c>
    </row>
    <row r="27" spans="1:246" s="32" customFormat="1" ht="15">
      <c r="A27" s="98" t="s">
        <v>871</v>
      </c>
      <c r="B27" s="181">
        <v>5549684</v>
      </c>
      <c r="C27" s="181">
        <v>6000000</v>
      </c>
      <c r="D27" s="183">
        <v>92.494733333333329</v>
      </c>
      <c r="E27" s="181">
        <v>41626008</v>
      </c>
      <c r="F27" s="181">
        <v>41911000</v>
      </c>
      <c r="G27" s="183">
        <v>99.320006680823653</v>
      </c>
      <c r="H27" s="181">
        <v>37349228</v>
      </c>
      <c r="I27" s="181">
        <v>38595200</v>
      </c>
      <c r="J27" s="183">
        <v>96.77169181659896</v>
      </c>
    </row>
    <row r="28" spans="1:246" s="32" customFormat="1" ht="15">
      <c r="A28" s="98" t="s">
        <v>1288</v>
      </c>
      <c r="B28" s="181">
        <v>0</v>
      </c>
      <c r="C28" s="181">
        <v>0</v>
      </c>
      <c r="D28" s="183">
        <v>0</v>
      </c>
      <c r="E28" s="181">
        <v>141000000</v>
      </c>
      <c r="F28" s="181">
        <v>141000000</v>
      </c>
      <c r="G28" s="183">
        <v>100</v>
      </c>
      <c r="H28" s="181">
        <v>0</v>
      </c>
      <c r="I28" s="181">
        <v>0</v>
      </c>
      <c r="J28" s="183">
        <v>0</v>
      </c>
    </row>
    <row r="29" spans="1:246" s="32" customFormat="1" ht="15">
      <c r="A29" s="98" t="s">
        <v>845</v>
      </c>
      <c r="B29" s="181">
        <v>50830271</v>
      </c>
      <c r="C29" s="181">
        <v>50444000</v>
      </c>
      <c r="D29" s="183">
        <v>100.76574220918246</v>
      </c>
      <c r="E29" s="181">
        <v>29824103</v>
      </c>
      <c r="F29" s="181">
        <v>29846517</v>
      </c>
      <c r="G29" s="183">
        <v>99.924902460143002</v>
      </c>
      <c r="H29" s="181">
        <v>3983551</v>
      </c>
      <c r="I29" s="181">
        <v>3983551</v>
      </c>
      <c r="J29" s="183">
        <v>100</v>
      </c>
    </row>
    <row r="30" spans="1:246" s="32" customFormat="1" ht="15">
      <c r="A30" s="98" t="s">
        <v>47</v>
      </c>
      <c r="B30" s="181">
        <v>35557</v>
      </c>
      <c r="C30" s="181">
        <v>0</v>
      </c>
      <c r="D30" s="183">
        <v>0</v>
      </c>
      <c r="E30" s="181">
        <v>42094000</v>
      </c>
      <c r="F30" s="181">
        <v>42094000</v>
      </c>
      <c r="G30" s="183">
        <v>100</v>
      </c>
      <c r="H30" s="181">
        <v>2039699</v>
      </c>
      <c r="I30" s="181">
        <v>6355300</v>
      </c>
      <c r="J30" s="183">
        <v>32.094456595282679</v>
      </c>
    </row>
    <row r="31" spans="1:246" s="32" customFormat="1" ht="15">
      <c r="A31" s="98" t="s">
        <v>45</v>
      </c>
      <c r="B31" s="181">
        <v>0</v>
      </c>
      <c r="C31" s="181">
        <v>0</v>
      </c>
      <c r="D31" s="183">
        <v>0</v>
      </c>
      <c r="E31" s="181">
        <v>1580235</v>
      </c>
      <c r="F31" s="181">
        <v>1635000</v>
      </c>
      <c r="G31" s="183">
        <v>96.650458715596329</v>
      </c>
      <c r="H31" s="181">
        <v>0</v>
      </c>
      <c r="I31" s="181">
        <v>0</v>
      </c>
      <c r="J31" s="183">
        <v>0</v>
      </c>
    </row>
    <row r="32" spans="1:246" ht="15">
      <c r="A32" s="98" t="s">
        <v>706</v>
      </c>
      <c r="B32" s="181">
        <v>0</v>
      </c>
      <c r="C32" s="181">
        <v>0</v>
      </c>
      <c r="D32" s="183">
        <v>0</v>
      </c>
      <c r="E32" s="181">
        <v>1424051</v>
      </c>
      <c r="F32" s="181">
        <v>1408316</v>
      </c>
      <c r="G32" s="183">
        <v>101.11729185779328</v>
      </c>
      <c r="H32" s="181">
        <v>0</v>
      </c>
      <c r="I32" s="181">
        <v>0</v>
      </c>
      <c r="J32" s="183">
        <v>0</v>
      </c>
    </row>
    <row r="33" spans="1:10" ht="15">
      <c r="A33" s="98" t="s">
        <v>1174</v>
      </c>
      <c r="B33" s="181">
        <v>0</v>
      </c>
      <c r="C33" s="181">
        <v>0</v>
      </c>
      <c r="D33" s="183">
        <v>0</v>
      </c>
      <c r="E33" s="181">
        <v>923882</v>
      </c>
      <c r="F33" s="181">
        <v>1266000</v>
      </c>
      <c r="G33" s="183">
        <v>72.97646129541863</v>
      </c>
      <c r="H33" s="181">
        <v>895688</v>
      </c>
      <c r="I33" s="181">
        <v>895688</v>
      </c>
      <c r="J33" s="183">
        <v>100</v>
      </c>
    </row>
    <row r="34" spans="1:10" ht="15">
      <c r="A34" s="98" t="s">
        <v>1141</v>
      </c>
      <c r="B34" s="181">
        <v>990131</v>
      </c>
      <c r="C34" s="181">
        <v>2000000</v>
      </c>
      <c r="D34" s="183">
        <v>49.506549999999997</v>
      </c>
      <c r="E34" s="181">
        <v>18368885</v>
      </c>
      <c r="F34" s="181">
        <v>19125790</v>
      </c>
      <c r="G34" s="183">
        <v>96.042490270990115</v>
      </c>
      <c r="H34" s="181">
        <v>4516011</v>
      </c>
      <c r="I34" s="181">
        <v>4777600</v>
      </c>
      <c r="J34" s="183">
        <v>94.524677662424651</v>
      </c>
    </row>
    <row r="35" spans="1:10" ht="15">
      <c r="A35" s="98" t="s">
        <v>873</v>
      </c>
      <c r="B35" s="181">
        <v>720578</v>
      </c>
      <c r="C35" s="181">
        <v>775000</v>
      </c>
      <c r="D35" s="183">
        <v>92.977806451612892</v>
      </c>
      <c r="E35" s="181">
        <v>907310</v>
      </c>
      <c r="F35" s="181">
        <v>985160</v>
      </c>
      <c r="G35" s="183">
        <v>92.097730317917907</v>
      </c>
      <c r="H35" s="181">
        <v>113360</v>
      </c>
      <c r="I35" s="181">
        <v>200000</v>
      </c>
      <c r="J35" s="183">
        <v>56.68</v>
      </c>
    </row>
    <row r="36" spans="1:10" ht="15">
      <c r="A36" s="98" t="s">
        <v>1305</v>
      </c>
      <c r="B36" s="181">
        <v>155009110</v>
      </c>
      <c r="C36" s="181">
        <v>154095878</v>
      </c>
      <c r="D36" s="183">
        <v>100.59263882451157</v>
      </c>
      <c r="E36" s="181">
        <v>1277218070</v>
      </c>
      <c r="F36" s="181">
        <v>1266715964</v>
      </c>
      <c r="G36" s="183">
        <v>100.82908136460496</v>
      </c>
      <c r="H36" s="181">
        <v>26793539</v>
      </c>
      <c r="I36" s="181">
        <v>37630714</v>
      </c>
      <c r="J36" s="183">
        <v>71.201250659235427</v>
      </c>
    </row>
    <row r="37" spans="1:10" ht="15">
      <c r="A37" s="98" t="s">
        <v>896</v>
      </c>
      <c r="B37" s="181">
        <v>0</v>
      </c>
      <c r="C37" s="181">
        <v>0</v>
      </c>
      <c r="D37" s="183">
        <v>0</v>
      </c>
      <c r="E37" s="181">
        <v>172341</v>
      </c>
      <c r="F37" s="181">
        <v>184000</v>
      </c>
      <c r="G37" s="183">
        <v>93.66358695652174</v>
      </c>
      <c r="H37" s="181">
        <v>0</v>
      </c>
      <c r="I37" s="181">
        <v>0</v>
      </c>
      <c r="J37" s="183">
        <v>0</v>
      </c>
    </row>
    <row r="38" spans="1:10" ht="15">
      <c r="A38" s="98" t="s">
        <v>1306</v>
      </c>
      <c r="B38" s="181">
        <v>2090143298</v>
      </c>
      <c r="C38" s="181">
        <v>2032047000</v>
      </c>
      <c r="D38" s="183">
        <v>102.85900365493515</v>
      </c>
      <c r="E38" s="181">
        <v>0</v>
      </c>
      <c r="F38" s="181">
        <v>0</v>
      </c>
      <c r="G38" s="183">
        <v>0</v>
      </c>
      <c r="H38" s="181">
        <v>0</v>
      </c>
      <c r="I38" s="181">
        <v>0</v>
      </c>
      <c r="J38" s="183">
        <v>0</v>
      </c>
    </row>
    <row r="39" spans="1:10" ht="15">
      <c r="A39" s="98" t="s">
        <v>862</v>
      </c>
      <c r="B39" s="181">
        <v>315283</v>
      </c>
      <c r="C39" s="181">
        <v>230700</v>
      </c>
      <c r="D39" s="183">
        <v>136.66363242306025</v>
      </c>
      <c r="E39" s="181">
        <v>7086075</v>
      </c>
      <c r="F39" s="181">
        <v>7264000</v>
      </c>
      <c r="G39" s="183">
        <v>97.550591960352421</v>
      </c>
      <c r="H39" s="181">
        <v>7037945</v>
      </c>
      <c r="I39" s="181">
        <v>7867800</v>
      </c>
      <c r="J39" s="183">
        <v>89.452515315590134</v>
      </c>
    </row>
    <row r="40" spans="1:10" ht="15">
      <c r="A40" s="98" t="s">
        <v>874</v>
      </c>
      <c r="B40" s="181">
        <v>0</v>
      </c>
      <c r="C40" s="181">
        <v>0</v>
      </c>
      <c r="D40" s="183">
        <v>0</v>
      </c>
      <c r="E40" s="181">
        <v>727732</v>
      </c>
      <c r="F40" s="181">
        <v>775583</v>
      </c>
      <c r="G40" s="183">
        <v>93.830318611934501</v>
      </c>
      <c r="H40" s="181">
        <v>2082065</v>
      </c>
      <c r="I40" s="181">
        <v>2082065</v>
      </c>
      <c r="J40" s="183">
        <v>100</v>
      </c>
    </row>
    <row r="41" spans="1:10" ht="15">
      <c r="A41" s="98" t="s">
        <v>875</v>
      </c>
      <c r="B41" s="181">
        <v>75</v>
      </c>
      <c r="C41" s="181">
        <v>0</v>
      </c>
      <c r="D41" s="183">
        <v>0</v>
      </c>
      <c r="E41" s="181">
        <v>3303881</v>
      </c>
      <c r="F41" s="181">
        <v>3320000</v>
      </c>
      <c r="G41" s="183">
        <v>99.514487951807226</v>
      </c>
      <c r="H41" s="181">
        <v>0</v>
      </c>
      <c r="I41" s="181">
        <v>0</v>
      </c>
      <c r="J41" s="183">
        <v>0</v>
      </c>
    </row>
    <row r="42" spans="1:10" ht="15">
      <c r="A42" s="98" t="s">
        <v>966</v>
      </c>
      <c r="B42" s="181">
        <v>655</v>
      </c>
      <c r="C42" s="181">
        <v>0</v>
      </c>
      <c r="D42" s="183">
        <v>0</v>
      </c>
      <c r="E42" s="181">
        <v>3814772</v>
      </c>
      <c r="F42" s="181">
        <v>3897000</v>
      </c>
      <c r="G42" s="183">
        <v>97.889966641005898</v>
      </c>
      <c r="H42" s="181">
        <v>0</v>
      </c>
      <c r="I42" s="181">
        <v>0</v>
      </c>
      <c r="J42" s="183">
        <v>0</v>
      </c>
    </row>
    <row r="43" spans="1:10" ht="15">
      <c r="A43" s="98" t="s">
        <v>46</v>
      </c>
      <c r="B43" s="181">
        <v>0</v>
      </c>
      <c r="C43" s="181">
        <v>0</v>
      </c>
      <c r="D43" s="183">
        <v>0</v>
      </c>
      <c r="E43" s="181">
        <v>5647098</v>
      </c>
      <c r="F43" s="181">
        <v>5687677</v>
      </c>
      <c r="G43" s="183">
        <v>99.28654528026118</v>
      </c>
      <c r="H43" s="181">
        <v>94033</v>
      </c>
      <c r="I43" s="181">
        <v>233300</v>
      </c>
      <c r="J43" s="183">
        <v>40.305615087869697</v>
      </c>
    </row>
    <row r="44" spans="1:10" ht="15">
      <c r="A44" s="98" t="s">
        <v>876</v>
      </c>
      <c r="B44" s="181">
        <v>0</v>
      </c>
      <c r="C44" s="181">
        <v>0</v>
      </c>
      <c r="D44" s="183">
        <v>0</v>
      </c>
      <c r="E44" s="181">
        <v>1052086</v>
      </c>
      <c r="F44" s="181">
        <v>1128000</v>
      </c>
      <c r="G44" s="183">
        <v>93.270035460992901</v>
      </c>
      <c r="H44" s="181">
        <v>0</v>
      </c>
      <c r="I44" s="181">
        <v>0</v>
      </c>
      <c r="J44" s="183">
        <v>0</v>
      </c>
    </row>
    <row r="45" spans="1:10" ht="15">
      <c r="A45" s="98" t="s">
        <v>1179</v>
      </c>
      <c r="B45" s="181">
        <v>3539184</v>
      </c>
      <c r="C45" s="181">
        <v>3598300</v>
      </c>
      <c r="D45" s="183">
        <v>98.357113081177232</v>
      </c>
      <c r="E45" s="181">
        <v>11366779</v>
      </c>
      <c r="F45" s="181">
        <v>11383480</v>
      </c>
      <c r="G45" s="183">
        <v>99.853287395418619</v>
      </c>
      <c r="H45" s="181">
        <v>2167404</v>
      </c>
      <c r="I45" s="181">
        <v>3600500</v>
      </c>
      <c r="J45" s="183">
        <v>60.197305929731982</v>
      </c>
    </row>
    <row r="46" spans="1:10" ht="15">
      <c r="A46" s="98" t="s">
        <v>877</v>
      </c>
      <c r="B46" s="181">
        <v>105</v>
      </c>
      <c r="C46" s="181">
        <v>0</v>
      </c>
      <c r="D46" s="183">
        <v>0</v>
      </c>
      <c r="E46" s="181">
        <v>13380757</v>
      </c>
      <c r="F46" s="181">
        <v>13525000</v>
      </c>
      <c r="G46" s="183">
        <v>98.933508317929764</v>
      </c>
      <c r="H46" s="181">
        <v>0</v>
      </c>
      <c r="I46" s="181">
        <v>0</v>
      </c>
      <c r="J46" s="183">
        <v>0</v>
      </c>
    </row>
    <row r="47" spans="1:10" ht="15">
      <c r="A47" s="98" t="s">
        <v>720</v>
      </c>
      <c r="B47" s="181">
        <v>1485</v>
      </c>
      <c r="C47" s="181">
        <v>0</v>
      </c>
      <c r="D47" s="183">
        <v>0</v>
      </c>
      <c r="E47" s="181">
        <v>12912363</v>
      </c>
      <c r="F47" s="181">
        <v>12912000</v>
      </c>
      <c r="G47" s="183">
        <v>100.00281133828996</v>
      </c>
      <c r="H47" s="181">
        <v>104015</v>
      </c>
      <c r="I47" s="181">
        <v>170000</v>
      </c>
      <c r="J47" s="183">
        <v>61.185294117647061</v>
      </c>
    </row>
    <row r="48" spans="1:10" ht="15">
      <c r="A48" s="98" t="s">
        <v>878</v>
      </c>
      <c r="B48" s="181">
        <v>8550</v>
      </c>
      <c r="C48" s="181">
        <v>10000</v>
      </c>
      <c r="D48" s="183">
        <v>85.5</v>
      </c>
      <c r="E48" s="181">
        <v>3963947</v>
      </c>
      <c r="F48" s="181">
        <v>3881000</v>
      </c>
      <c r="G48" s="183">
        <v>102.13725843854678</v>
      </c>
      <c r="H48" s="181">
        <v>173875</v>
      </c>
      <c r="I48" s="181">
        <v>589600</v>
      </c>
      <c r="J48" s="183">
        <v>29.490332428765264</v>
      </c>
    </row>
    <row r="49" spans="1:10" ht="15">
      <c r="A49" s="98" t="s">
        <v>967</v>
      </c>
      <c r="B49" s="181">
        <v>14253275</v>
      </c>
      <c r="C49" s="181">
        <v>21901000</v>
      </c>
      <c r="D49" s="183">
        <v>65.080475777361769</v>
      </c>
      <c r="E49" s="181">
        <v>7551821</v>
      </c>
      <c r="F49" s="181">
        <v>7690000</v>
      </c>
      <c r="G49" s="183">
        <v>98.203133940182056</v>
      </c>
      <c r="H49" s="181">
        <v>1480933</v>
      </c>
      <c r="I49" s="181">
        <v>2124100</v>
      </c>
      <c r="J49" s="183">
        <v>69.720493385433841</v>
      </c>
    </row>
    <row r="50" spans="1:10" ht="15">
      <c r="A50" s="98" t="s">
        <v>968</v>
      </c>
      <c r="B50" s="181">
        <v>25</v>
      </c>
      <c r="C50" s="181">
        <v>0</v>
      </c>
      <c r="D50" s="183">
        <v>0</v>
      </c>
      <c r="E50" s="181">
        <v>1132015</v>
      </c>
      <c r="F50" s="181">
        <v>1188000</v>
      </c>
      <c r="G50" s="183">
        <v>95.287457912457924</v>
      </c>
      <c r="H50" s="181">
        <v>0</v>
      </c>
      <c r="I50" s="181">
        <v>0</v>
      </c>
      <c r="J50" s="183">
        <v>0</v>
      </c>
    </row>
    <row r="51" spans="1:10" ht="15">
      <c r="A51" s="98" t="s">
        <v>1165</v>
      </c>
      <c r="B51" s="181">
        <v>1405</v>
      </c>
      <c r="C51" s="181">
        <v>0</v>
      </c>
      <c r="D51" s="183">
        <v>0</v>
      </c>
      <c r="E51" s="181">
        <v>7636947</v>
      </c>
      <c r="F51" s="181">
        <v>8807610</v>
      </c>
      <c r="G51" s="183">
        <v>86.708505485597115</v>
      </c>
      <c r="H51" s="181">
        <v>1422980</v>
      </c>
      <c r="I51" s="181">
        <v>1422980</v>
      </c>
      <c r="J51" s="183">
        <v>100</v>
      </c>
    </row>
    <row r="52" spans="1:10" ht="15">
      <c r="A52" s="98" t="s">
        <v>1177</v>
      </c>
      <c r="B52" s="181">
        <v>100376567</v>
      </c>
      <c r="C52" s="181">
        <v>154845800</v>
      </c>
      <c r="D52" s="183">
        <v>64.823564475110075</v>
      </c>
      <c r="E52" s="181">
        <v>16437162</v>
      </c>
      <c r="F52" s="181">
        <v>19983000</v>
      </c>
      <c r="G52" s="183">
        <v>82.255727368263024</v>
      </c>
      <c r="H52" s="181">
        <v>1067352</v>
      </c>
      <c r="I52" s="181">
        <v>2000000</v>
      </c>
      <c r="J52" s="183">
        <v>53.367600000000003</v>
      </c>
    </row>
    <row r="53" spans="1:10" ht="15">
      <c r="A53" s="98" t="s">
        <v>1289</v>
      </c>
      <c r="B53" s="181">
        <v>0</v>
      </c>
      <c r="C53" s="181">
        <v>0</v>
      </c>
      <c r="D53" s="183">
        <v>0</v>
      </c>
      <c r="E53" s="181">
        <v>28263737</v>
      </c>
      <c r="F53" s="181">
        <v>25000000</v>
      </c>
      <c r="G53" s="183">
        <v>113.054948</v>
      </c>
      <c r="H53" s="181">
        <v>0</v>
      </c>
      <c r="I53" s="181">
        <v>0</v>
      </c>
      <c r="J53" s="183">
        <v>0</v>
      </c>
    </row>
    <row r="54" spans="1:10" ht="15">
      <c r="A54" s="98" t="s">
        <v>1176</v>
      </c>
      <c r="B54" s="181">
        <v>311620</v>
      </c>
      <c r="C54" s="181">
        <v>500900</v>
      </c>
      <c r="D54" s="183">
        <v>62.212018366939517</v>
      </c>
      <c r="E54" s="181">
        <v>2705940</v>
      </c>
      <c r="F54" s="181">
        <v>3134000</v>
      </c>
      <c r="G54" s="183">
        <v>86.341416719846848</v>
      </c>
      <c r="H54" s="181">
        <v>277890</v>
      </c>
      <c r="I54" s="181">
        <v>700000</v>
      </c>
      <c r="J54" s="183">
        <v>39.698571428571427</v>
      </c>
    </row>
    <row r="55" spans="1:10" ht="15">
      <c r="A55" s="98" t="s">
        <v>1178</v>
      </c>
      <c r="B55" s="181">
        <v>0</v>
      </c>
      <c r="C55" s="181">
        <v>0</v>
      </c>
      <c r="D55" s="183">
        <v>0</v>
      </c>
      <c r="E55" s="181">
        <v>1956336</v>
      </c>
      <c r="F55" s="181">
        <v>2398000</v>
      </c>
      <c r="G55" s="183">
        <v>81.581984987489577</v>
      </c>
      <c r="H55" s="181">
        <v>336736</v>
      </c>
      <c r="I55" s="181">
        <v>712900</v>
      </c>
      <c r="J55" s="183">
        <v>47.234675270023843</v>
      </c>
    </row>
    <row r="56" spans="1:10" ht="15">
      <c r="A56" s="98" t="s">
        <v>1290</v>
      </c>
      <c r="B56" s="181">
        <v>0</v>
      </c>
      <c r="C56" s="181">
        <v>0</v>
      </c>
      <c r="D56" s="183">
        <v>0</v>
      </c>
      <c r="E56" s="181">
        <v>37973242</v>
      </c>
      <c r="F56" s="181">
        <v>35698000</v>
      </c>
      <c r="G56" s="183">
        <v>106.37358395428316</v>
      </c>
      <c r="H56" s="181">
        <v>0</v>
      </c>
      <c r="I56" s="181">
        <v>0</v>
      </c>
      <c r="J56" s="183">
        <v>0</v>
      </c>
    </row>
    <row r="57" spans="1:10" ht="17.25" customHeight="1">
      <c r="A57" s="98" t="s">
        <v>897</v>
      </c>
      <c r="B57" s="181">
        <v>1956428</v>
      </c>
      <c r="C57" s="181">
        <v>2500000</v>
      </c>
      <c r="D57" s="183">
        <v>78.25712</v>
      </c>
      <c r="E57" s="181">
        <v>2610446</v>
      </c>
      <c r="F57" s="181">
        <v>2585741</v>
      </c>
      <c r="G57" s="183">
        <v>100.95543211791127</v>
      </c>
      <c r="H57" s="181">
        <v>0</v>
      </c>
      <c r="I57" s="181">
        <v>0</v>
      </c>
      <c r="J57" s="183">
        <v>0</v>
      </c>
    </row>
    <row r="58" spans="1:10" ht="17.25" customHeight="1">
      <c r="A58" s="98" t="s">
        <v>1285</v>
      </c>
      <c r="B58" s="181">
        <v>321560081</v>
      </c>
      <c r="C58" s="181">
        <v>213655259</v>
      </c>
      <c r="D58" s="183">
        <v>150.50417317366384</v>
      </c>
      <c r="E58" s="181">
        <v>2429239</v>
      </c>
      <c r="F58" s="181">
        <v>4000000</v>
      </c>
      <c r="G58" s="183">
        <v>60.730975000000001</v>
      </c>
      <c r="H58" s="181">
        <v>30951475</v>
      </c>
      <c r="I58" s="181">
        <v>30951474</v>
      </c>
      <c r="J58" s="183">
        <v>100.00000323086391</v>
      </c>
    </row>
    <row r="59" spans="1:10" ht="17.25" customHeight="1">
      <c r="A59" s="98" t="s">
        <v>1175</v>
      </c>
      <c r="B59" s="181">
        <v>60</v>
      </c>
      <c r="C59" s="181">
        <v>0</v>
      </c>
      <c r="D59" s="183">
        <v>0</v>
      </c>
      <c r="E59" s="181">
        <v>397080</v>
      </c>
      <c r="F59" s="181">
        <v>732000</v>
      </c>
      <c r="G59" s="183">
        <v>54.245901639344261</v>
      </c>
      <c r="H59" s="181">
        <v>0</v>
      </c>
      <c r="I59" s="181">
        <v>0</v>
      </c>
      <c r="J59" s="183">
        <v>0</v>
      </c>
    </row>
    <row r="60" spans="1:10" ht="17.25" customHeight="1">
      <c r="A60" s="132" t="s">
        <v>28</v>
      </c>
      <c r="B60" s="168">
        <f>SUM(B5:B59)</f>
        <v>2902355940</v>
      </c>
      <c r="C60" s="168">
        <f>SUM(C5:C59)</f>
        <v>2815701359</v>
      </c>
      <c r="D60" s="186">
        <f>B60/C60*100</f>
        <v>103.07754871527908</v>
      </c>
      <c r="E60" s="168">
        <f>SUM(E5:E59)</f>
        <v>3333982617</v>
      </c>
      <c r="F60" s="168">
        <f>SUM(F5:F59)</f>
        <v>3277356285</v>
      </c>
      <c r="G60" s="186">
        <f>E60/F60*100</f>
        <v>101.72780519039601</v>
      </c>
      <c r="H60" s="168">
        <f>SUM(H5:H59)</f>
        <v>252077051</v>
      </c>
      <c r="I60" s="168">
        <f>SUM(I5:I59)</f>
        <v>279410000</v>
      </c>
      <c r="J60" s="186">
        <f>H60/I60*100</f>
        <v>90.217619627071329</v>
      </c>
    </row>
    <row r="61" spans="1:10" ht="17.25" customHeight="1">
      <c r="A61" s="30"/>
      <c r="B61" s="30"/>
      <c r="C61" s="30"/>
      <c r="D61" s="187"/>
      <c r="E61" s="30"/>
      <c r="F61" s="30"/>
      <c r="G61" s="187"/>
      <c r="H61" s="30"/>
      <c r="I61" s="30"/>
      <c r="J61" s="187"/>
    </row>
    <row r="62" spans="1:10" ht="17.25" customHeight="1">
      <c r="A62" s="30"/>
      <c r="B62" s="30"/>
      <c r="C62" s="30"/>
      <c r="D62" s="187"/>
      <c r="E62" s="30"/>
      <c r="F62" s="30"/>
      <c r="G62" s="187"/>
      <c r="H62" s="30"/>
      <c r="I62" s="30"/>
      <c r="J62" s="187"/>
    </row>
    <row r="63" spans="1:10" ht="17.25" customHeight="1">
      <c r="A63" s="30"/>
      <c r="B63" s="30"/>
      <c r="C63" s="30"/>
      <c r="D63" s="187"/>
      <c r="E63" s="30"/>
      <c r="F63" s="30"/>
      <c r="G63" s="187"/>
      <c r="H63" s="30"/>
      <c r="I63" s="30"/>
      <c r="J63" s="187"/>
    </row>
    <row r="64" spans="1:10" ht="17.25" customHeight="1">
      <c r="A64" s="30"/>
      <c r="B64" s="30"/>
      <c r="C64" s="30"/>
      <c r="D64" s="187"/>
      <c r="E64" s="30"/>
      <c r="F64" s="30"/>
      <c r="G64" s="187"/>
      <c r="H64" s="30"/>
      <c r="I64" s="30"/>
      <c r="J64" s="187"/>
    </row>
    <row r="65" spans="1:10" ht="17.25" customHeight="1">
      <c r="A65" s="30"/>
      <c r="B65" s="30"/>
      <c r="C65" s="30"/>
      <c r="D65" s="187"/>
      <c r="E65" s="30"/>
      <c r="F65" s="30"/>
      <c r="G65" s="187"/>
      <c r="H65" s="30"/>
      <c r="I65" s="30"/>
      <c r="J65" s="187"/>
    </row>
    <row r="66" spans="1:10" ht="17.25" customHeight="1">
      <c r="A66" s="30"/>
      <c r="B66" s="30"/>
      <c r="C66" s="30"/>
      <c r="D66" s="187"/>
      <c r="E66" s="30"/>
      <c r="F66" s="30"/>
      <c r="G66" s="187"/>
      <c r="H66" s="30"/>
      <c r="I66" s="30"/>
      <c r="J66" s="187"/>
    </row>
    <row r="67" spans="1:10" ht="17.25" customHeight="1">
      <c r="A67" s="30"/>
      <c r="B67" s="30"/>
      <c r="C67" s="30"/>
      <c r="D67" s="187"/>
      <c r="E67" s="30"/>
      <c r="F67" s="30"/>
      <c r="G67" s="187"/>
      <c r="H67" s="30"/>
      <c r="I67" s="30"/>
      <c r="J67" s="187"/>
    </row>
    <row r="68" spans="1:10" ht="17.25" customHeight="1">
      <c r="A68" s="30"/>
      <c r="B68" s="30"/>
      <c r="C68" s="30"/>
      <c r="D68" s="187"/>
      <c r="E68" s="30"/>
      <c r="F68" s="30"/>
      <c r="G68" s="187"/>
      <c r="H68" s="30"/>
      <c r="I68" s="30"/>
      <c r="J68" s="187"/>
    </row>
    <row r="69" spans="1:10" ht="17.25" customHeight="1">
      <c r="A69" s="30"/>
      <c r="B69" s="30" t="s">
        <v>722</v>
      </c>
      <c r="C69" s="30"/>
      <c r="D69" s="187"/>
      <c r="E69" s="30"/>
      <c r="F69" s="30"/>
      <c r="G69" s="187"/>
      <c r="H69" s="30"/>
      <c r="I69" s="30"/>
      <c r="J69" s="187"/>
    </row>
    <row r="70" spans="1:10" ht="17.25" customHeight="1">
      <c r="A70" s="30"/>
      <c r="B70" s="30"/>
      <c r="C70" s="30"/>
      <c r="D70" s="187"/>
      <c r="E70" s="30"/>
      <c r="F70" s="30"/>
      <c r="G70" s="187"/>
      <c r="H70" s="30"/>
      <c r="I70" s="30"/>
      <c r="J70" s="187"/>
    </row>
    <row r="71" spans="1:10" ht="17.25" customHeight="1">
      <c r="A71" s="30"/>
      <c r="B71" s="30"/>
      <c r="C71" s="30"/>
      <c r="D71" s="187"/>
      <c r="E71" s="30"/>
      <c r="F71" s="30"/>
      <c r="G71" s="187"/>
      <c r="H71" s="30"/>
      <c r="I71" s="30"/>
      <c r="J71" s="187"/>
    </row>
    <row r="72" spans="1:10" ht="17.25" customHeight="1">
      <c r="A72" s="30"/>
      <c r="B72" s="30"/>
      <c r="C72" s="30"/>
      <c r="D72" s="187"/>
      <c r="E72" s="30"/>
      <c r="F72" s="30"/>
      <c r="G72" s="187"/>
      <c r="H72" s="30"/>
      <c r="I72" s="30"/>
      <c r="J72" s="187"/>
    </row>
    <row r="73" spans="1:10" ht="17.25" customHeight="1">
      <c r="A73" s="30"/>
      <c r="B73" s="30"/>
      <c r="C73" s="30"/>
      <c r="D73" s="187"/>
      <c r="E73" s="30"/>
      <c r="F73" s="30"/>
      <c r="G73" s="187"/>
      <c r="H73" s="30"/>
      <c r="I73" s="30"/>
      <c r="J73" s="187"/>
    </row>
    <row r="74" spans="1:10" ht="17.25" customHeight="1">
      <c r="A74" s="30"/>
      <c r="B74" s="30"/>
      <c r="C74" s="30"/>
      <c r="D74" s="187"/>
      <c r="E74" s="30"/>
      <c r="F74" s="30"/>
      <c r="G74" s="187"/>
      <c r="H74" s="30"/>
      <c r="I74" s="30"/>
      <c r="J74" s="187"/>
    </row>
    <row r="75" spans="1:10" ht="17.25" customHeight="1">
      <c r="A75" s="30"/>
      <c r="B75" s="30"/>
      <c r="C75" s="30"/>
      <c r="D75" s="187"/>
      <c r="E75" s="30"/>
      <c r="F75" s="30"/>
      <c r="G75" s="187"/>
      <c r="H75" s="30"/>
      <c r="I75" s="30"/>
      <c r="J75" s="187"/>
    </row>
    <row r="76" spans="1:10" ht="17.25" customHeight="1">
      <c r="A76" s="30"/>
      <c r="B76" s="30"/>
      <c r="C76" s="30"/>
      <c r="D76" s="187"/>
      <c r="E76" s="30"/>
      <c r="F76" s="30"/>
      <c r="G76" s="187"/>
      <c r="H76" s="30"/>
      <c r="I76" s="30"/>
      <c r="J76" s="187"/>
    </row>
    <row r="77" spans="1:10" ht="17.25" customHeight="1">
      <c r="A77" s="30"/>
      <c r="B77" s="30"/>
      <c r="C77" s="30"/>
      <c r="D77" s="187"/>
      <c r="E77" s="30"/>
      <c r="F77" s="30"/>
      <c r="G77" s="187"/>
      <c r="H77" s="30"/>
      <c r="I77" s="30"/>
      <c r="J77" s="187"/>
    </row>
    <row r="78" spans="1:10" ht="17.25" customHeight="1">
      <c r="A78" s="30"/>
      <c r="B78" s="30"/>
      <c r="C78" s="30"/>
      <c r="D78" s="187"/>
      <c r="E78" s="30"/>
      <c r="F78" s="30"/>
      <c r="G78" s="187"/>
      <c r="H78" s="30"/>
      <c r="I78" s="30"/>
      <c r="J78" s="187"/>
    </row>
    <row r="79" spans="1:10" ht="17.25" customHeight="1">
      <c r="A79" s="30"/>
      <c r="B79" s="30"/>
      <c r="C79" s="30"/>
      <c r="D79" s="187"/>
      <c r="E79" s="30"/>
      <c r="F79" s="30"/>
      <c r="G79" s="187"/>
      <c r="H79" s="30"/>
      <c r="I79" s="30"/>
      <c r="J79" s="187"/>
    </row>
    <row r="80" spans="1:10" ht="17.25" customHeight="1">
      <c r="A80" s="30"/>
      <c r="B80" s="30"/>
      <c r="C80" s="30"/>
      <c r="D80" s="187"/>
      <c r="E80" s="30"/>
      <c r="F80" s="30"/>
      <c r="G80" s="187"/>
      <c r="H80" s="30"/>
      <c r="I80" s="30"/>
      <c r="J80" s="187"/>
    </row>
    <row r="81" spans="1:10" ht="17.25" customHeight="1">
      <c r="A81" s="30"/>
      <c r="B81" s="30"/>
      <c r="C81" s="30"/>
      <c r="D81" s="187"/>
      <c r="E81" s="30"/>
      <c r="F81" s="30"/>
      <c r="G81" s="187"/>
      <c r="H81" s="30"/>
      <c r="I81" s="30"/>
      <c r="J81" s="187"/>
    </row>
    <row r="82" spans="1:10" ht="17.25" customHeight="1">
      <c r="A82" s="30"/>
      <c r="B82" s="30"/>
      <c r="C82" s="30"/>
      <c r="D82" s="187"/>
      <c r="E82" s="30"/>
      <c r="F82" s="30"/>
      <c r="G82" s="187"/>
      <c r="H82" s="30"/>
      <c r="I82" s="30"/>
      <c r="J82" s="187"/>
    </row>
    <row r="83" spans="1:10" ht="17.25" customHeight="1">
      <c r="A83" s="30"/>
      <c r="B83" s="30"/>
      <c r="C83" s="30"/>
      <c r="D83" s="187"/>
      <c r="E83" s="30"/>
      <c r="F83" s="30"/>
      <c r="G83" s="187"/>
      <c r="H83" s="30"/>
      <c r="I83" s="30"/>
      <c r="J83" s="187"/>
    </row>
    <row r="84" spans="1:10" ht="17.25" customHeight="1">
      <c r="A84" s="30"/>
      <c r="B84" s="30"/>
      <c r="C84" s="30"/>
      <c r="D84" s="187"/>
      <c r="E84" s="30"/>
      <c r="F84" s="30"/>
      <c r="G84" s="187"/>
      <c r="H84" s="30"/>
      <c r="I84" s="30"/>
      <c r="J84" s="187"/>
    </row>
    <row r="85" spans="1:10" ht="17.25" customHeight="1">
      <c r="A85" s="30"/>
      <c r="B85" s="30"/>
      <c r="C85" s="30"/>
      <c r="D85" s="187"/>
      <c r="E85" s="30"/>
      <c r="F85" s="30"/>
      <c r="G85" s="187"/>
      <c r="H85" s="30"/>
      <c r="I85" s="30"/>
      <c r="J85" s="187"/>
    </row>
    <row r="86" spans="1:10" ht="17.25" customHeight="1">
      <c r="A86" s="30"/>
      <c r="B86" s="30"/>
      <c r="C86" s="30"/>
      <c r="D86" s="187"/>
      <c r="E86" s="30"/>
      <c r="F86" s="30"/>
      <c r="G86" s="187"/>
      <c r="H86" s="30"/>
      <c r="I86" s="30"/>
      <c r="J86" s="187"/>
    </row>
    <row r="87" spans="1:10" ht="17.25" customHeight="1">
      <c r="A87" s="30"/>
      <c r="B87" s="30"/>
      <c r="C87" s="30"/>
      <c r="D87" s="187"/>
      <c r="E87" s="30"/>
      <c r="F87" s="30"/>
      <c r="G87" s="187"/>
      <c r="H87" s="30"/>
      <c r="I87" s="30"/>
      <c r="J87" s="187"/>
    </row>
    <row r="88" spans="1:10" ht="17.25" customHeight="1">
      <c r="A88" s="30"/>
      <c r="B88" s="30"/>
      <c r="C88" s="30"/>
      <c r="D88" s="187"/>
      <c r="E88" s="30"/>
      <c r="F88" s="30"/>
      <c r="G88" s="187"/>
      <c r="H88" s="30"/>
      <c r="I88" s="30"/>
      <c r="J88" s="187"/>
    </row>
    <row r="89" spans="1:10" ht="17.25" customHeight="1">
      <c r="A89" s="30"/>
      <c r="B89" s="30"/>
      <c r="C89" s="30"/>
      <c r="D89" s="187"/>
      <c r="E89" s="30"/>
      <c r="F89" s="30"/>
      <c r="G89" s="187"/>
      <c r="H89" s="30"/>
      <c r="I89" s="30"/>
      <c r="J89" s="187"/>
    </row>
    <row r="90" spans="1:10" ht="17.25" customHeight="1">
      <c r="A90" s="30"/>
      <c r="B90" s="30"/>
      <c r="C90" s="30"/>
      <c r="D90" s="187"/>
      <c r="E90" s="30"/>
      <c r="F90" s="30"/>
      <c r="G90" s="187"/>
      <c r="H90" s="30"/>
      <c r="I90" s="30"/>
      <c r="J90" s="187"/>
    </row>
    <row r="91" spans="1:10" ht="17.25" customHeight="1">
      <c r="A91" s="30"/>
      <c r="B91" s="30"/>
      <c r="C91" s="30"/>
      <c r="D91" s="187"/>
      <c r="E91" s="30"/>
      <c r="F91" s="30"/>
      <c r="G91" s="187"/>
      <c r="H91" s="30"/>
      <c r="I91" s="30"/>
      <c r="J91" s="187"/>
    </row>
    <row r="92" spans="1:10" ht="17.25" customHeight="1">
      <c r="A92" s="30"/>
      <c r="B92" s="30"/>
      <c r="C92" s="30"/>
      <c r="D92" s="187"/>
      <c r="E92" s="30"/>
      <c r="F92" s="30"/>
      <c r="G92" s="187"/>
      <c r="H92" s="30"/>
      <c r="I92" s="30"/>
      <c r="J92" s="187"/>
    </row>
    <row r="93" spans="1:10" ht="17.25" customHeight="1">
      <c r="A93" s="30"/>
      <c r="B93" s="30"/>
      <c r="C93" s="30"/>
      <c r="D93" s="187"/>
      <c r="E93" s="30"/>
      <c r="F93" s="30"/>
      <c r="G93" s="187"/>
      <c r="H93" s="30"/>
      <c r="I93" s="30"/>
      <c r="J93" s="187"/>
    </row>
    <row r="94" spans="1:10" ht="17.25" customHeight="1">
      <c r="A94" s="30"/>
      <c r="B94" s="30"/>
      <c r="C94" s="30"/>
      <c r="D94" s="187"/>
      <c r="E94" s="30"/>
      <c r="F94" s="30"/>
      <c r="G94" s="187"/>
      <c r="H94" s="30"/>
      <c r="I94" s="30"/>
      <c r="J94" s="187"/>
    </row>
    <row r="95" spans="1:10" ht="17.25" customHeight="1">
      <c r="A95" s="30"/>
      <c r="B95" s="30"/>
      <c r="C95" s="30"/>
      <c r="D95" s="187"/>
      <c r="E95" s="30"/>
      <c r="F95" s="30"/>
      <c r="G95" s="187"/>
      <c r="H95" s="30"/>
      <c r="I95" s="30"/>
      <c r="J95" s="187"/>
    </row>
    <row r="96" spans="1:10" ht="17.25" customHeight="1">
      <c r="A96" s="30"/>
      <c r="B96" s="30"/>
      <c r="C96" s="30"/>
      <c r="D96" s="187"/>
      <c r="E96" s="30"/>
      <c r="F96" s="30"/>
      <c r="G96" s="187"/>
      <c r="H96" s="30"/>
      <c r="I96" s="30"/>
      <c r="J96" s="187"/>
    </row>
    <row r="97" spans="1:10" ht="17.25" customHeight="1">
      <c r="A97" s="30"/>
      <c r="B97" s="30"/>
      <c r="C97" s="30"/>
      <c r="D97" s="187"/>
      <c r="E97" s="30"/>
      <c r="F97" s="30"/>
      <c r="G97" s="187"/>
      <c r="H97" s="30"/>
      <c r="I97" s="30"/>
      <c r="J97" s="187"/>
    </row>
    <row r="98" spans="1:10" ht="17.25" customHeight="1">
      <c r="A98" s="30"/>
      <c r="B98" s="30"/>
      <c r="C98" s="30"/>
      <c r="D98" s="187"/>
      <c r="E98" s="30"/>
      <c r="F98" s="30"/>
      <c r="G98" s="187"/>
      <c r="H98" s="30"/>
      <c r="I98" s="30"/>
      <c r="J98" s="187"/>
    </row>
    <row r="99" spans="1:10" ht="17.25" customHeight="1">
      <c r="A99" s="30"/>
      <c r="B99" s="30"/>
      <c r="C99" s="30"/>
      <c r="D99" s="187"/>
      <c r="E99" s="30"/>
      <c r="F99" s="30"/>
      <c r="G99" s="187"/>
      <c r="H99" s="30"/>
      <c r="I99" s="30"/>
      <c r="J99" s="187"/>
    </row>
    <row r="100" spans="1:10" ht="17.25" customHeight="1">
      <c r="A100" s="30"/>
      <c r="B100" s="30"/>
      <c r="C100" s="30"/>
      <c r="D100" s="187"/>
      <c r="E100" s="30"/>
      <c r="F100" s="30"/>
      <c r="G100" s="187"/>
      <c r="H100" s="30"/>
      <c r="I100" s="30"/>
      <c r="J100" s="187"/>
    </row>
    <row r="101" spans="1:10" ht="17.25" customHeight="1">
      <c r="A101" s="30"/>
      <c r="B101" s="30"/>
      <c r="C101" s="30"/>
      <c r="D101" s="187"/>
      <c r="E101" s="30"/>
      <c r="F101" s="30"/>
      <c r="G101" s="187"/>
      <c r="H101" s="30"/>
      <c r="I101" s="30"/>
      <c r="J101" s="187"/>
    </row>
    <row r="102" spans="1:10" ht="17.25" customHeight="1">
      <c r="A102" s="30"/>
      <c r="B102" s="30"/>
      <c r="C102" s="30"/>
      <c r="D102" s="187"/>
      <c r="E102" s="30"/>
      <c r="F102" s="30"/>
      <c r="G102" s="187"/>
      <c r="H102" s="30"/>
      <c r="I102" s="30"/>
      <c r="J102" s="187"/>
    </row>
    <row r="103" spans="1:10" ht="17.25" customHeight="1">
      <c r="A103" s="30"/>
      <c r="B103" s="30"/>
      <c r="C103" s="30"/>
      <c r="D103" s="187"/>
      <c r="E103" s="30"/>
      <c r="F103" s="30"/>
      <c r="G103" s="187"/>
      <c r="H103" s="30"/>
      <c r="I103" s="30"/>
      <c r="J103" s="187"/>
    </row>
    <row r="104" spans="1:10" ht="17.25" customHeight="1">
      <c r="A104" s="30"/>
      <c r="B104" s="30"/>
      <c r="C104" s="30"/>
      <c r="D104" s="187"/>
      <c r="E104" s="30"/>
      <c r="F104" s="30"/>
      <c r="G104" s="187"/>
      <c r="H104" s="30"/>
      <c r="I104" s="30"/>
      <c r="J104" s="187"/>
    </row>
    <row r="105" spans="1:10" ht="17.25" customHeight="1">
      <c r="A105" s="30"/>
      <c r="B105" s="30"/>
      <c r="C105" s="30"/>
      <c r="D105" s="187"/>
      <c r="E105" s="30"/>
      <c r="F105" s="30"/>
      <c r="G105" s="187"/>
      <c r="H105" s="30"/>
      <c r="I105" s="30"/>
      <c r="J105" s="187"/>
    </row>
    <row r="106" spans="1:10" ht="17.25" customHeight="1">
      <c r="A106" s="30"/>
      <c r="B106" s="30"/>
      <c r="C106" s="30"/>
      <c r="D106" s="187"/>
      <c r="E106" s="30"/>
      <c r="F106" s="30"/>
      <c r="G106" s="187"/>
      <c r="H106" s="30"/>
      <c r="I106" s="30"/>
      <c r="J106" s="187"/>
    </row>
    <row r="107" spans="1:10" ht="17.25" customHeight="1">
      <c r="A107" s="30"/>
      <c r="B107" s="30"/>
      <c r="C107" s="30"/>
      <c r="D107" s="187"/>
      <c r="E107" s="30"/>
      <c r="F107" s="30"/>
      <c r="G107" s="187"/>
      <c r="H107" s="30"/>
      <c r="I107" s="30"/>
      <c r="J107" s="187"/>
    </row>
    <row r="108" spans="1:10" ht="17.25" customHeight="1">
      <c r="A108" s="30"/>
      <c r="B108" s="30"/>
      <c r="C108" s="30"/>
      <c r="D108" s="187"/>
      <c r="E108" s="30"/>
      <c r="F108" s="30"/>
      <c r="G108" s="187"/>
      <c r="H108" s="30"/>
      <c r="I108" s="30"/>
      <c r="J108" s="187"/>
    </row>
    <row r="109" spans="1:10" ht="17.25" customHeight="1">
      <c r="A109" s="30"/>
      <c r="B109" s="30"/>
      <c r="C109" s="30"/>
      <c r="D109" s="187"/>
      <c r="E109" s="30"/>
      <c r="F109" s="30"/>
      <c r="G109" s="187"/>
      <c r="H109" s="30"/>
      <c r="I109" s="30"/>
      <c r="J109" s="187"/>
    </row>
    <row r="110" spans="1:10" ht="17.25" customHeight="1">
      <c r="A110" s="30"/>
      <c r="B110" s="30"/>
      <c r="C110" s="30"/>
      <c r="D110" s="187"/>
      <c r="E110" s="30"/>
      <c r="F110" s="30"/>
      <c r="G110" s="187"/>
      <c r="H110" s="30"/>
      <c r="I110" s="30"/>
      <c r="J110" s="187"/>
    </row>
    <row r="111" spans="1:10" ht="17.25" customHeight="1">
      <c r="A111" s="30"/>
      <c r="B111" s="30"/>
      <c r="C111" s="30"/>
      <c r="D111" s="187"/>
      <c r="E111" s="30"/>
      <c r="F111" s="30"/>
      <c r="G111" s="187"/>
      <c r="H111" s="30"/>
      <c r="I111" s="30"/>
      <c r="J111" s="187"/>
    </row>
    <row r="112" spans="1:10" ht="17.25" customHeight="1">
      <c r="A112" s="30"/>
      <c r="B112" s="30"/>
      <c r="C112" s="30"/>
      <c r="D112" s="187"/>
      <c r="E112" s="30"/>
      <c r="F112" s="30"/>
      <c r="G112" s="187"/>
      <c r="H112" s="30"/>
      <c r="I112" s="30"/>
      <c r="J112" s="187"/>
    </row>
    <row r="113" spans="1:10" ht="17.25" customHeight="1">
      <c r="A113" s="30"/>
      <c r="B113" s="30"/>
      <c r="C113" s="30"/>
      <c r="D113" s="187"/>
      <c r="E113" s="30"/>
      <c r="F113" s="30"/>
      <c r="G113" s="187"/>
      <c r="H113" s="30"/>
      <c r="I113" s="30"/>
      <c r="J113" s="187"/>
    </row>
    <row r="114" spans="1:10" ht="17.25" customHeight="1">
      <c r="A114" s="30"/>
      <c r="B114" s="30"/>
      <c r="C114" s="30"/>
      <c r="D114" s="187"/>
      <c r="E114" s="30"/>
      <c r="F114" s="30"/>
      <c r="G114" s="187"/>
      <c r="H114" s="30"/>
      <c r="I114" s="30"/>
      <c r="J114" s="187"/>
    </row>
    <row r="115" spans="1:10" ht="17.25" customHeight="1">
      <c r="A115" s="30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2019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40"/>
  <sheetViews>
    <sheetView showWhiteSpace="0" view="pageBreakPreview" zoomScaleNormal="100" zoomScaleSheetLayoutView="100" zoomScalePageLayoutView="98" workbookViewId="0">
      <selection sqref="A1:J1"/>
    </sheetView>
  </sheetViews>
  <sheetFormatPr defaultColWidth="9.140625" defaultRowHeight="12.75"/>
  <cols>
    <col min="1" max="1" width="46" style="5" bestFit="1" customWidth="1"/>
    <col min="2" max="2" width="15.42578125" style="6" bestFit="1" customWidth="1"/>
    <col min="3" max="3" width="13.7109375" style="6" bestFit="1" customWidth="1"/>
    <col min="4" max="4" width="12.5703125" style="6" bestFit="1" customWidth="1"/>
    <col min="5" max="5" width="13.7109375" style="6" bestFit="1" customWidth="1"/>
    <col min="6" max="6" width="9.5703125" style="6" hidden="1" customWidth="1"/>
    <col min="7" max="7" width="12.7109375" style="6" bestFit="1" customWidth="1"/>
    <col min="8" max="8" width="12.5703125" style="6" bestFit="1" customWidth="1"/>
    <col min="9" max="10" width="15.42578125" style="6" bestFit="1" customWidth="1"/>
    <col min="11" max="11" width="15.42578125" style="5" bestFit="1" customWidth="1"/>
    <col min="12" max="16384" width="9.140625" style="5"/>
  </cols>
  <sheetData>
    <row r="1" spans="1:101" s="36" customFormat="1" ht="21.75" customHeight="1">
      <c r="A1" s="211" t="s">
        <v>1188</v>
      </c>
      <c r="B1" s="212"/>
      <c r="C1" s="212"/>
      <c r="D1" s="212"/>
      <c r="E1" s="212"/>
      <c r="F1" s="212"/>
      <c r="G1" s="212"/>
      <c r="H1" s="212"/>
      <c r="I1" s="212"/>
      <c r="J1" s="21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</row>
    <row r="2" spans="1:101" ht="14.25" customHeight="1">
      <c r="A2" s="28"/>
      <c r="B2" s="50"/>
      <c r="C2" s="50"/>
      <c r="D2" s="50"/>
      <c r="E2" s="50"/>
      <c r="F2" s="50"/>
      <c r="G2" s="50"/>
      <c r="H2" s="50"/>
      <c r="I2" s="50"/>
      <c r="J2" s="50"/>
      <c r="K2" s="40" t="s">
        <v>49</v>
      </c>
    </row>
    <row r="3" spans="1:101" s="6" customFormat="1" ht="39" customHeight="1">
      <c r="A3" s="58" t="s">
        <v>65</v>
      </c>
      <c r="B3" s="58" t="s">
        <v>12</v>
      </c>
      <c r="C3" s="58" t="s">
        <v>13</v>
      </c>
      <c r="D3" s="58" t="s">
        <v>667</v>
      </c>
      <c r="E3" s="58" t="s">
        <v>707</v>
      </c>
      <c r="F3" s="58" t="s">
        <v>15</v>
      </c>
      <c r="G3" s="58" t="s">
        <v>16</v>
      </c>
      <c r="H3" s="58" t="s">
        <v>668</v>
      </c>
      <c r="I3" s="58" t="s">
        <v>26</v>
      </c>
      <c r="J3" s="58" t="s">
        <v>27</v>
      </c>
      <c r="K3" s="58" t="s">
        <v>1284</v>
      </c>
    </row>
    <row r="4" spans="1:101" s="37" customFormat="1">
      <c r="A4" s="98" t="s">
        <v>40</v>
      </c>
      <c r="B4" s="169">
        <v>0</v>
      </c>
      <c r="C4" s="170">
        <v>42655419</v>
      </c>
      <c r="D4" s="170">
        <v>4680580</v>
      </c>
      <c r="E4" s="170">
        <v>58500</v>
      </c>
      <c r="F4" s="169">
        <v>0</v>
      </c>
      <c r="G4" s="170">
        <v>12807</v>
      </c>
      <c r="H4" s="170">
        <v>799599</v>
      </c>
      <c r="I4" s="170">
        <v>48206905</v>
      </c>
      <c r="J4" s="170">
        <v>54141942</v>
      </c>
      <c r="K4" s="171">
        <v>55620734</v>
      </c>
    </row>
    <row r="5" spans="1:101" s="37" customFormat="1">
      <c r="A5" s="98" t="s">
        <v>166</v>
      </c>
      <c r="B5" s="169">
        <v>0</v>
      </c>
      <c r="C5" s="169">
        <v>0</v>
      </c>
      <c r="D5" s="170">
        <v>582</v>
      </c>
      <c r="E5" s="169">
        <v>0</v>
      </c>
      <c r="F5" s="169">
        <v>0</v>
      </c>
      <c r="G5" s="169">
        <v>0</v>
      </c>
      <c r="H5" s="169">
        <v>0</v>
      </c>
      <c r="I5" s="170">
        <v>582</v>
      </c>
      <c r="J5" s="170">
        <v>5000</v>
      </c>
      <c r="K5" s="171">
        <v>1027</v>
      </c>
    </row>
    <row r="6" spans="1:101" s="37" customFormat="1">
      <c r="A6" s="98" t="s">
        <v>42</v>
      </c>
      <c r="B6" s="169">
        <v>0</v>
      </c>
      <c r="C6" s="170">
        <v>988867</v>
      </c>
      <c r="D6" s="169">
        <v>0</v>
      </c>
      <c r="E6" s="169">
        <v>0</v>
      </c>
      <c r="F6" s="169">
        <v>0</v>
      </c>
      <c r="G6" s="169">
        <v>10697</v>
      </c>
      <c r="H6" s="169">
        <v>328515</v>
      </c>
      <c r="I6" s="170">
        <v>1328079</v>
      </c>
      <c r="J6" s="170">
        <v>2055000</v>
      </c>
      <c r="K6" s="171">
        <v>474000</v>
      </c>
    </row>
    <row r="7" spans="1:101" s="37" customFormat="1">
      <c r="A7" s="98" t="s">
        <v>866</v>
      </c>
      <c r="B7" s="169">
        <v>0</v>
      </c>
      <c r="C7" s="170">
        <v>10612439</v>
      </c>
      <c r="D7" s="170">
        <v>6474</v>
      </c>
      <c r="E7" s="170">
        <v>34523</v>
      </c>
      <c r="F7" s="169">
        <v>0</v>
      </c>
      <c r="G7" s="171" t="s">
        <v>169</v>
      </c>
      <c r="H7" s="170">
        <v>20868323</v>
      </c>
      <c r="I7" s="170">
        <v>31521759</v>
      </c>
      <c r="J7" s="170">
        <v>33197200</v>
      </c>
      <c r="K7" s="171">
        <v>28728844</v>
      </c>
    </row>
    <row r="8" spans="1:101" s="37" customFormat="1">
      <c r="A8" s="98" t="s">
        <v>879</v>
      </c>
      <c r="B8" s="169">
        <v>0</v>
      </c>
      <c r="C8" s="170">
        <v>10970</v>
      </c>
      <c r="D8" s="170">
        <v>167221</v>
      </c>
      <c r="E8" s="169">
        <v>0</v>
      </c>
      <c r="F8" s="169">
        <v>0</v>
      </c>
      <c r="G8" s="170">
        <v>40280</v>
      </c>
      <c r="H8" s="170">
        <v>243666</v>
      </c>
      <c r="I8" s="170">
        <v>462137</v>
      </c>
      <c r="J8" s="170">
        <v>605440</v>
      </c>
      <c r="K8" s="171">
        <v>457594</v>
      </c>
    </row>
    <row r="9" spans="1:101" s="37" customFormat="1">
      <c r="A9" s="98" t="s">
        <v>44</v>
      </c>
      <c r="B9" s="169">
        <v>0</v>
      </c>
      <c r="C9" s="170">
        <v>270</v>
      </c>
      <c r="D9" s="170">
        <v>31110718</v>
      </c>
      <c r="E9" s="170">
        <v>211740</v>
      </c>
      <c r="F9" s="169">
        <v>0</v>
      </c>
      <c r="G9" s="170">
        <v>12595</v>
      </c>
      <c r="H9" s="170">
        <v>419145</v>
      </c>
      <c r="I9" s="170">
        <v>31754468</v>
      </c>
      <c r="J9" s="170">
        <v>37865000</v>
      </c>
      <c r="K9" s="171">
        <v>37876341</v>
      </c>
    </row>
    <row r="10" spans="1:101" s="37" customFormat="1">
      <c r="A10" s="98" t="s">
        <v>872</v>
      </c>
      <c r="B10" s="169">
        <v>0</v>
      </c>
      <c r="C10" s="170">
        <v>5793771</v>
      </c>
      <c r="D10" s="170">
        <v>962847</v>
      </c>
      <c r="E10" s="170">
        <v>145841</v>
      </c>
      <c r="F10" s="169">
        <v>0</v>
      </c>
      <c r="G10" s="170">
        <v>30677</v>
      </c>
      <c r="H10" s="170">
        <v>204</v>
      </c>
      <c r="I10" s="170">
        <v>6933340</v>
      </c>
      <c r="J10" s="170">
        <v>4950000</v>
      </c>
      <c r="K10" s="171">
        <v>3370776</v>
      </c>
    </row>
    <row r="11" spans="1:101" s="37" customFormat="1">
      <c r="A11" s="98" t="s">
        <v>1159</v>
      </c>
      <c r="B11" s="169">
        <v>0</v>
      </c>
      <c r="C11" s="170">
        <v>145</v>
      </c>
      <c r="D11" s="169">
        <v>33660</v>
      </c>
      <c r="E11" s="170">
        <v>6419</v>
      </c>
      <c r="F11" s="169">
        <v>0</v>
      </c>
      <c r="G11" s="169">
        <v>2555</v>
      </c>
      <c r="H11" s="171" t="s">
        <v>169</v>
      </c>
      <c r="I11" s="170">
        <v>42779</v>
      </c>
      <c r="J11" s="170">
        <v>1500000</v>
      </c>
      <c r="K11" s="171">
        <v>29600</v>
      </c>
    </row>
    <row r="12" spans="1:101" s="37" customFormat="1">
      <c r="A12" s="82" t="s">
        <v>965</v>
      </c>
      <c r="B12" s="169">
        <v>0</v>
      </c>
      <c r="C12" s="170">
        <v>2825</v>
      </c>
      <c r="D12" s="169">
        <v>915</v>
      </c>
      <c r="E12" s="169">
        <v>0</v>
      </c>
      <c r="F12" s="169">
        <v>0</v>
      </c>
      <c r="G12" s="171" t="s">
        <v>169</v>
      </c>
      <c r="H12" s="172">
        <v>0</v>
      </c>
      <c r="I12" s="170">
        <v>3740</v>
      </c>
      <c r="J12" s="170">
        <v>29000</v>
      </c>
      <c r="K12" s="171">
        <v>8321</v>
      </c>
    </row>
    <row r="13" spans="1:101" s="37" customFormat="1">
      <c r="A13" s="98" t="s">
        <v>861</v>
      </c>
      <c r="B13" s="169">
        <v>0</v>
      </c>
      <c r="C13" s="170">
        <v>20422335</v>
      </c>
      <c r="D13" s="170">
        <v>582598</v>
      </c>
      <c r="E13" s="170">
        <v>12927988</v>
      </c>
      <c r="F13" s="169">
        <v>0</v>
      </c>
      <c r="G13" s="169">
        <v>0</v>
      </c>
      <c r="H13" s="170">
        <v>261018</v>
      </c>
      <c r="I13" s="170">
        <v>34193939</v>
      </c>
      <c r="J13" s="170">
        <v>36881500</v>
      </c>
      <c r="K13" s="171">
        <v>31482445</v>
      </c>
    </row>
    <row r="14" spans="1:101" s="38" customFormat="1">
      <c r="A14" s="98" t="s">
        <v>167</v>
      </c>
      <c r="B14" s="169">
        <v>0</v>
      </c>
      <c r="C14" s="170">
        <v>287826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70">
        <v>287826</v>
      </c>
      <c r="J14" s="170">
        <v>35000</v>
      </c>
      <c r="K14" s="171">
        <v>116376</v>
      </c>
    </row>
    <row r="15" spans="1:101" s="38" customFormat="1">
      <c r="A15" s="98" t="s">
        <v>880</v>
      </c>
      <c r="B15" s="169">
        <v>0</v>
      </c>
      <c r="C15" s="170">
        <v>1790483</v>
      </c>
      <c r="D15" s="169">
        <v>92168</v>
      </c>
      <c r="E15" s="170">
        <v>106583</v>
      </c>
      <c r="F15" s="169">
        <v>0</v>
      </c>
      <c r="G15" s="169">
        <v>404</v>
      </c>
      <c r="H15" s="169">
        <v>27321</v>
      </c>
      <c r="I15" s="170">
        <v>2016959</v>
      </c>
      <c r="J15" s="170">
        <v>1832440</v>
      </c>
      <c r="K15" s="171">
        <v>1414484.1983071</v>
      </c>
    </row>
    <row r="16" spans="1:101" s="38" customFormat="1">
      <c r="A16" s="98" t="s">
        <v>871</v>
      </c>
      <c r="B16" s="169">
        <v>0</v>
      </c>
      <c r="C16" s="170">
        <v>3659721</v>
      </c>
      <c r="D16" s="170">
        <v>122476</v>
      </c>
      <c r="E16" s="169">
        <v>1393480</v>
      </c>
      <c r="F16" s="169">
        <v>0</v>
      </c>
      <c r="G16" s="170">
        <v>77229</v>
      </c>
      <c r="H16" s="170">
        <v>296778</v>
      </c>
      <c r="I16" s="170">
        <v>5549684</v>
      </c>
      <c r="J16" s="170">
        <v>6000000</v>
      </c>
      <c r="K16" s="171">
        <v>4736860</v>
      </c>
    </row>
    <row r="17" spans="1:11" s="38" customFormat="1">
      <c r="A17" s="98" t="s">
        <v>845</v>
      </c>
      <c r="B17" s="169">
        <v>0</v>
      </c>
      <c r="C17" s="170">
        <v>4244360</v>
      </c>
      <c r="D17" s="170">
        <v>35106841</v>
      </c>
      <c r="E17" s="170">
        <v>11281625</v>
      </c>
      <c r="F17" s="169">
        <v>0</v>
      </c>
      <c r="G17" s="169">
        <v>1885</v>
      </c>
      <c r="H17" s="170">
        <v>195560</v>
      </c>
      <c r="I17" s="170">
        <v>50830271</v>
      </c>
      <c r="J17" s="170">
        <v>50444000</v>
      </c>
      <c r="K17" s="171">
        <v>53682096</v>
      </c>
    </row>
    <row r="18" spans="1:11" s="38" customFormat="1">
      <c r="A18" s="98" t="s">
        <v>47</v>
      </c>
      <c r="B18" s="169">
        <v>0</v>
      </c>
      <c r="C18" s="172" t="s">
        <v>169</v>
      </c>
      <c r="D18" s="171" t="s">
        <v>169</v>
      </c>
      <c r="E18" s="171" t="s">
        <v>169</v>
      </c>
      <c r="F18" s="169">
        <v>0</v>
      </c>
      <c r="G18" s="169">
        <v>0</v>
      </c>
      <c r="H18" s="170">
        <v>35557</v>
      </c>
      <c r="I18" s="170">
        <v>35557</v>
      </c>
      <c r="J18" s="171" t="s">
        <v>169</v>
      </c>
      <c r="K18" s="171" t="s">
        <v>169</v>
      </c>
    </row>
    <row r="19" spans="1:11" s="38" customFormat="1">
      <c r="A19" s="98" t="s">
        <v>45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  <c r="J19" s="169">
        <v>0</v>
      </c>
      <c r="K19" s="171">
        <v>98</v>
      </c>
    </row>
    <row r="20" spans="1:11" s="38" customFormat="1">
      <c r="A20" s="98" t="s">
        <v>1161</v>
      </c>
      <c r="B20" s="169">
        <v>0</v>
      </c>
      <c r="C20" s="170">
        <v>319086</v>
      </c>
      <c r="D20" s="170">
        <v>607783</v>
      </c>
      <c r="E20" s="170">
        <v>8950</v>
      </c>
      <c r="F20" s="169">
        <v>0</v>
      </c>
      <c r="G20" s="169">
        <v>0</v>
      </c>
      <c r="H20" s="170">
        <v>54312</v>
      </c>
      <c r="I20" s="170">
        <v>990131</v>
      </c>
      <c r="J20" s="170">
        <v>2000000</v>
      </c>
      <c r="K20" s="171">
        <v>1279947</v>
      </c>
    </row>
    <row r="21" spans="1:11" s="38" customFormat="1">
      <c r="A21" s="98" t="s">
        <v>873</v>
      </c>
      <c r="B21" s="169">
        <v>0</v>
      </c>
      <c r="C21" s="169">
        <v>522778</v>
      </c>
      <c r="D21" s="169">
        <v>197100</v>
      </c>
      <c r="E21" s="169">
        <v>0</v>
      </c>
      <c r="F21" s="169">
        <v>0</v>
      </c>
      <c r="G21" s="169">
        <v>700</v>
      </c>
      <c r="H21" s="169">
        <v>0</v>
      </c>
      <c r="I21" s="170">
        <v>720578</v>
      </c>
      <c r="J21" s="169">
        <v>775000</v>
      </c>
      <c r="K21" s="171">
        <v>685130</v>
      </c>
    </row>
    <row r="22" spans="1:11" s="38" customFormat="1">
      <c r="A22" s="98" t="s">
        <v>23</v>
      </c>
      <c r="B22" s="169">
        <v>0</v>
      </c>
      <c r="C22" s="170">
        <v>26335725</v>
      </c>
      <c r="D22" s="170">
        <v>932484</v>
      </c>
      <c r="E22" s="170">
        <v>111756196</v>
      </c>
      <c r="F22" s="169">
        <v>0</v>
      </c>
      <c r="G22" s="169">
        <v>3100</v>
      </c>
      <c r="H22" s="170">
        <v>15981605</v>
      </c>
      <c r="I22" s="170">
        <v>155009110</v>
      </c>
      <c r="J22" s="170">
        <v>154095878</v>
      </c>
      <c r="K22" s="171">
        <v>86781471</v>
      </c>
    </row>
    <row r="23" spans="1:11" s="38" customFormat="1">
      <c r="A23" s="98" t="s">
        <v>1291</v>
      </c>
      <c r="B23" s="169">
        <v>2090143298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70">
        <v>2090143298</v>
      </c>
      <c r="J23" s="170">
        <v>2032047000</v>
      </c>
      <c r="K23" s="171">
        <v>2286068970</v>
      </c>
    </row>
    <row r="24" spans="1:11" s="38" customFormat="1">
      <c r="A24" s="98" t="s">
        <v>862</v>
      </c>
      <c r="B24" s="169">
        <v>0</v>
      </c>
      <c r="C24" s="170">
        <v>229082</v>
      </c>
      <c r="D24" s="170">
        <v>13082</v>
      </c>
      <c r="E24" s="169">
        <v>61700</v>
      </c>
      <c r="F24" s="169">
        <v>0</v>
      </c>
      <c r="G24" s="172">
        <v>0</v>
      </c>
      <c r="H24" s="169">
        <v>11419</v>
      </c>
      <c r="I24" s="170">
        <v>315283</v>
      </c>
      <c r="J24" s="169">
        <v>230700</v>
      </c>
      <c r="K24" s="171">
        <v>346347</v>
      </c>
    </row>
    <row r="25" spans="1:11" s="38" customFormat="1">
      <c r="A25" s="98" t="s">
        <v>875</v>
      </c>
      <c r="B25" s="169">
        <v>0</v>
      </c>
      <c r="C25" s="173">
        <v>45</v>
      </c>
      <c r="D25" s="169">
        <v>0</v>
      </c>
      <c r="E25" s="169">
        <v>0</v>
      </c>
      <c r="F25" s="169">
        <v>0</v>
      </c>
      <c r="G25" s="169">
        <v>30</v>
      </c>
      <c r="H25" s="169">
        <v>0</v>
      </c>
      <c r="I25" s="170">
        <v>75</v>
      </c>
      <c r="J25" s="169">
        <v>0</v>
      </c>
      <c r="K25" s="172">
        <v>210</v>
      </c>
    </row>
    <row r="26" spans="1:11" s="38" customFormat="1">
      <c r="A26" s="98" t="s">
        <v>966</v>
      </c>
      <c r="B26" s="169">
        <v>0</v>
      </c>
      <c r="C26" s="173">
        <v>90</v>
      </c>
      <c r="D26" s="169">
        <v>474</v>
      </c>
      <c r="E26" s="169">
        <v>0</v>
      </c>
      <c r="F26" s="169">
        <v>0</v>
      </c>
      <c r="G26" s="169">
        <v>91</v>
      </c>
      <c r="H26" s="169">
        <v>0</v>
      </c>
      <c r="I26" s="170">
        <v>655</v>
      </c>
      <c r="J26" s="169">
        <v>0</v>
      </c>
      <c r="K26" s="172">
        <v>804</v>
      </c>
    </row>
    <row r="27" spans="1:11" s="38" customFormat="1">
      <c r="A27" s="98" t="s">
        <v>46</v>
      </c>
      <c r="B27" s="169">
        <v>0</v>
      </c>
      <c r="C27" s="171" t="s">
        <v>169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71" t="s">
        <v>169</v>
      </c>
      <c r="J27" s="169">
        <v>0</v>
      </c>
      <c r="K27" s="172">
        <v>270</v>
      </c>
    </row>
    <row r="28" spans="1:11" s="38" customFormat="1">
      <c r="A28" s="98" t="s">
        <v>1179</v>
      </c>
      <c r="B28" s="169">
        <v>0</v>
      </c>
      <c r="C28" s="170">
        <v>3448068</v>
      </c>
      <c r="D28" s="169">
        <v>76853</v>
      </c>
      <c r="E28" s="169">
        <v>0</v>
      </c>
      <c r="F28" s="169">
        <v>0</v>
      </c>
      <c r="G28" s="169">
        <v>1976</v>
      </c>
      <c r="H28" s="170">
        <v>12287</v>
      </c>
      <c r="I28" s="170">
        <v>3539184</v>
      </c>
      <c r="J28" s="170">
        <v>3598300</v>
      </c>
      <c r="K28" s="171">
        <v>2686605</v>
      </c>
    </row>
    <row r="29" spans="1:11" s="38" customFormat="1">
      <c r="A29" s="98" t="s">
        <v>877</v>
      </c>
      <c r="B29" s="169">
        <v>0</v>
      </c>
      <c r="C29" s="170">
        <v>105</v>
      </c>
      <c r="D29" s="169">
        <v>0</v>
      </c>
      <c r="E29" s="169">
        <v>0</v>
      </c>
      <c r="F29" s="169"/>
      <c r="G29" s="169">
        <v>0</v>
      </c>
      <c r="H29" s="171" t="s">
        <v>169</v>
      </c>
      <c r="I29" s="170">
        <v>105</v>
      </c>
      <c r="J29" s="171" t="s">
        <v>169</v>
      </c>
      <c r="K29" s="171" t="s">
        <v>169</v>
      </c>
    </row>
    <row r="30" spans="1:11" s="38" customFormat="1">
      <c r="A30" s="98" t="s">
        <v>720</v>
      </c>
      <c r="B30" s="169">
        <v>0</v>
      </c>
      <c r="C30" s="169">
        <v>0</v>
      </c>
      <c r="D30" s="169">
        <v>1335</v>
      </c>
      <c r="E30" s="169">
        <v>0</v>
      </c>
      <c r="F30" s="169">
        <v>0</v>
      </c>
      <c r="G30" s="169">
        <v>150</v>
      </c>
      <c r="H30" s="169">
        <v>0</v>
      </c>
      <c r="I30" s="170">
        <v>1485</v>
      </c>
      <c r="J30" s="169">
        <v>0</v>
      </c>
      <c r="K30" s="171">
        <v>2706</v>
      </c>
    </row>
    <row r="31" spans="1:11" s="38" customFormat="1">
      <c r="A31" s="98" t="s">
        <v>878</v>
      </c>
      <c r="B31" s="169">
        <v>0</v>
      </c>
      <c r="C31" s="170">
        <v>8550</v>
      </c>
      <c r="D31" s="169">
        <v>0</v>
      </c>
      <c r="E31" s="169">
        <v>0</v>
      </c>
      <c r="F31" s="169">
        <v>0</v>
      </c>
      <c r="G31" s="169">
        <v>0</v>
      </c>
      <c r="H31" s="171" t="s">
        <v>169</v>
      </c>
      <c r="I31" s="170">
        <v>8550</v>
      </c>
      <c r="J31" s="170">
        <v>10000</v>
      </c>
      <c r="K31" s="171">
        <v>8275</v>
      </c>
    </row>
    <row r="32" spans="1:11" ht="14.25" customHeight="1">
      <c r="A32" s="98" t="s">
        <v>967</v>
      </c>
      <c r="B32" s="169">
        <v>0</v>
      </c>
      <c r="C32" s="173">
        <v>13963481</v>
      </c>
      <c r="D32" s="173">
        <v>162194</v>
      </c>
      <c r="E32" s="169">
        <v>0</v>
      </c>
      <c r="F32" s="169">
        <v>0</v>
      </c>
      <c r="G32" s="169">
        <v>0</v>
      </c>
      <c r="H32" s="173">
        <v>127600</v>
      </c>
      <c r="I32" s="173">
        <v>14253275</v>
      </c>
      <c r="J32" s="173">
        <v>21901000</v>
      </c>
      <c r="K32" s="173">
        <v>16865351</v>
      </c>
    </row>
    <row r="33" spans="1:11" ht="14.25" customHeight="1">
      <c r="A33" s="98" t="s">
        <v>968</v>
      </c>
      <c r="B33" s="169">
        <v>0</v>
      </c>
      <c r="C33" s="200" t="s">
        <v>169</v>
      </c>
      <c r="D33" s="200" t="s">
        <v>169</v>
      </c>
      <c r="E33" s="169">
        <v>0</v>
      </c>
      <c r="F33" s="169">
        <v>0</v>
      </c>
      <c r="G33" s="169">
        <v>25</v>
      </c>
      <c r="H33" s="200" t="s">
        <v>169</v>
      </c>
      <c r="I33" s="173">
        <v>25</v>
      </c>
      <c r="J33" s="200" t="s">
        <v>169</v>
      </c>
      <c r="K33" s="200">
        <v>10</v>
      </c>
    </row>
    <row r="34" spans="1:11">
      <c r="A34" s="98" t="s">
        <v>1165</v>
      </c>
      <c r="B34" s="169">
        <v>0</v>
      </c>
      <c r="C34" s="173">
        <v>240</v>
      </c>
      <c r="D34" s="169">
        <v>0</v>
      </c>
      <c r="E34" s="169">
        <v>1040</v>
      </c>
      <c r="F34" s="169">
        <v>0</v>
      </c>
      <c r="G34" s="169">
        <v>125</v>
      </c>
      <c r="H34" s="169">
        <v>0</v>
      </c>
      <c r="I34" s="173">
        <v>1405</v>
      </c>
      <c r="J34" s="200" t="s">
        <v>169</v>
      </c>
      <c r="K34" s="173">
        <v>8903</v>
      </c>
    </row>
    <row r="35" spans="1:11">
      <c r="A35" s="98" t="s">
        <v>168</v>
      </c>
      <c r="B35" s="169">
        <v>0</v>
      </c>
      <c r="C35" s="173">
        <v>94008659</v>
      </c>
      <c r="D35" s="173">
        <v>2241667</v>
      </c>
      <c r="E35" s="169">
        <v>2</v>
      </c>
      <c r="F35" s="169">
        <v>0</v>
      </c>
      <c r="G35" s="174">
        <v>71869</v>
      </c>
      <c r="H35" s="173">
        <v>4054370</v>
      </c>
      <c r="I35" s="173">
        <v>100376567</v>
      </c>
      <c r="J35" s="173">
        <v>154845800</v>
      </c>
      <c r="K35" s="173">
        <v>160215987</v>
      </c>
    </row>
    <row r="36" spans="1:11">
      <c r="A36" s="98" t="s">
        <v>1176</v>
      </c>
      <c r="B36" s="169">
        <v>0</v>
      </c>
      <c r="C36" s="173">
        <v>311450</v>
      </c>
      <c r="D36" s="200" t="s">
        <v>169</v>
      </c>
      <c r="E36" s="169">
        <v>0</v>
      </c>
      <c r="F36" s="169">
        <v>0</v>
      </c>
      <c r="G36" s="174">
        <v>170</v>
      </c>
      <c r="H36" s="200" t="s">
        <v>169</v>
      </c>
      <c r="I36" s="173">
        <v>311620</v>
      </c>
      <c r="J36" s="200">
        <v>500900</v>
      </c>
      <c r="K36" s="200">
        <v>219365</v>
      </c>
    </row>
    <row r="37" spans="1:11">
      <c r="A37" s="98" t="s">
        <v>897</v>
      </c>
      <c r="B37" s="169">
        <v>0</v>
      </c>
      <c r="C37" s="173">
        <v>1803923</v>
      </c>
      <c r="D37" s="173">
        <v>640</v>
      </c>
      <c r="E37" s="169">
        <v>0</v>
      </c>
      <c r="F37" s="169">
        <v>0</v>
      </c>
      <c r="G37" s="169">
        <v>0</v>
      </c>
      <c r="H37" s="173">
        <v>151865</v>
      </c>
      <c r="I37" s="173">
        <v>1956428</v>
      </c>
      <c r="J37" s="173">
        <v>2500000</v>
      </c>
      <c r="K37" s="169">
        <v>2237674</v>
      </c>
    </row>
    <row r="38" spans="1:11">
      <c r="A38" s="98" t="s">
        <v>1285</v>
      </c>
      <c r="B38" s="169">
        <v>0</v>
      </c>
      <c r="C38" s="173">
        <v>321560081</v>
      </c>
      <c r="D38" s="200" t="s">
        <v>169</v>
      </c>
      <c r="E38" s="169">
        <v>0</v>
      </c>
      <c r="F38" s="169"/>
      <c r="G38" s="169">
        <v>0</v>
      </c>
      <c r="H38" s="200" t="s">
        <v>169</v>
      </c>
      <c r="I38" s="173">
        <v>321560081</v>
      </c>
      <c r="J38" s="173">
        <v>213655259</v>
      </c>
      <c r="K38" s="169">
        <v>0</v>
      </c>
    </row>
    <row r="39" spans="1:11">
      <c r="A39" s="98" t="s">
        <v>1175</v>
      </c>
      <c r="B39" s="169">
        <v>0</v>
      </c>
      <c r="C39" s="173">
        <v>60</v>
      </c>
      <c r="D39" s="200" t="s">
        <v>169</v>
      </c>
      <c r="E39" s="169">
        <v>0</v>
      </c>
      <c r="F39" s="169">
        <v>0</v>
      </c>
      <c r="G39" s="169">
        <v>0</v>
      </c>
      <c r="H39" s="200" t="s">
        <v>169</v>
      </c>
      <c r="I39" s="173">
        <v>60</v>
      </c>
      <c r="J39" s="200" t="s">
        <v>169</v>
      </c>
      <c r="K39" s="169">
        <v>60</v>
      </c>
    </row>
    <row r="40" spans="1:11">
      <c r="A40" s="133" t="s">
        <v>28</v>
      </c>
      <c r="B40" s="175">
        <f t="shared" ref="B40:K40" si="0">SUM(B4:B39)</f>
        <v>2090143298</v>
      </c>
      <c r="C40" s="175">
        <f t="shared" si="0"/>
        <v>552980854</v>
      </c>
      <c r="D40" s="175">
        <f t="shared" si="0"/>
        <v>77100692</v>
      </c>
      <c r="E40" s="175">
        <f t="shared" si="0"/>
        <v>137994587</v>
      </c>
      <c r="F40" s="175">
        <f t="shared" si="0"/>
        <v>0</v>
      </c>
      <c r="G40" s="175">
        <f t="shared" si="0"/>
        <v>267365</v>
      </c>
      <c r="H40" s="175">
        <f t="shared" si="0"/>
        <v>43869144</v>
      </c>
      <c r="I40" s="175">
        <f t="shared" si="0"/>
        <v>2902355940</v>
      </c>
      <c r="J40" s="175">
        <f t="shared" si="0"/>
        <v>2815701359</v>
      </c>
      <c r="K40" s="175">
        <f t="shared" si="0"/>
        <v>2775407681.198307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scale="83" orientation="landscape" horizontalDpi="300" verticalDpi="300" r:id="rId1"/>
  <headerFooter>
    <oddHeader>&amp;R&amp;"Times New Roman,Regular"Kingdom of Bahrain
Consolidated Final Account
For The Year Ended 31 December 2019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3"/>
  <sheetViews>
    <sheetView showWhiteSpace="0" view="pageBreakPreview" zoomScaleNormal="90" zoomScaleSheetLayoutView="100" workbookViewId="0">
      <selection sqref="A1:I1"/>
    </sheetView>
  </sheetViews>
  <sheetFormatPr defaultColWidth="9.140625" defaultRowHeight="12.75" outlineLevelRow="1"/>
  <cols>
    <col min="1" max="2" width="3.5703125" style="56" bestFit="1" customWidth="1"/>
    <col min="3" max="3" width="3.85546875" style="56" bestFit="1" customWidth="1"/>
    <col min="4" max="4" width="5.42578125" style="56" bestFit="1" customWidth="1"/>
    <col min="5" max="5" width="47.85546875" style="56" bestFit="1" customWidth="1"/>
    <col min="6" max="7" width="11.42578125" style="56" bestFit="1" customWidth="1"/>
    <col min="8" max="8" width="11.85546875" style="56" customWidth="1"/>
    <col min="9" max="9" width="11.140625" style="56" bestFit="1" customWidth="1"/>
    <col min="10" max="16384" width="9.140625" style="56"/>
  </cols>
  <sheetData>
    <row r="1" spans="1:9" ht="21.75" customHeight="1">
      <c r="A1" s="211" t="s">
        <v>1189</v>
      </c>
      <c r="B1" s="212"/>
      <c r="C1" s="212"/>
      <c r="D1" s="222"/>
      <c r="E1" s="222"/>
      <c r="F1" s="222"/>
      <c r="G1" s="222"/>
      <c r="H1" s="222"/>
      <c r="I1" s="222"/>
    </row>
    <row r="2" spans="1:9" ht="14.25" customHeight="1">
      <c r="I2" s="91" t="s">
        <v>49</v>
      </c>
    </row>
    <row r="3" spans="1:9">
      <c r="A3" s="223" t="s">
        <v>80</v>
      </c>
      <c r="B3" s="224"/>
      <c r="C3" s="224"/>
      <c r="D3" s="224"/>
      <c r="E3" s="225" t="s">
        <v>29</v>
      </c>
      <c r="F3" s="223">
        <v>2019</v>
      </c>
      <c r="G3" s="223"/>
      <c r="H3" s="223"/>
      <c r="I3" s="227" t="s">
        <v>1162</v>
      </c>
    </row>
    <row r="4" spans="1:9" ht="12.75" customHeight="1">
      <c r="A4" s="67" t="s">
        <v>680</v>
      </c>
      <c r="B4" s="67" t="s">
        <v>699</v>
      </c>
      <c r="C4" s="67" t="s">
        <v>677</v>
      </c>
      <c r="D4" s="67" t="s">
        <v>698</v>
      </c>
      <c r="E4" s="226"/>
      <c r="F4" s="67" t="s">
        <v>27</v>
      </c>
      <c r="G4" s="67" t="s">
        <v>48</v>
      </c>
      <c r="H4" s="67" t="s">
        <v>81</v>
      </c>
      <c r="I4" s="228"/>
    </row>
    <row r="5" spans="1:9" outlineLevel="1">
      <c r="A5" s="93" t="s">
        <v>170</v>
      </c>
      <c r="B5" s="93" t="s">
        <v>171</v>
      </c>
      <c r="C5" s="93" t="s">
        <v>171</v>
      </c>
      <c r="D5" s="93" t="s">
        <v>172</v>
      </c>
      <c r="E5" s="94" t="s">
        <v>173</v>
      </c>
      <c r="F5" s="176">
        <v>265118041</v>
      </c>
      <c r="G5" s="176">
        <v>129563620</v>
      </c>
      <c r="H5" s="176">
        <f>G5-F5</f>
        <v>-135554421</v>
      </c>
      <c r="I5" s="176">
        <v>454107672</v>
      </c>
    </row>
    <row r="6" spans="1:9" ht="15" customHeight="1" outlineLevel="1">
      <c r="A6" s="93" t="s">
        <v>170</v>
      </c>
      <c r="B6" s="93" t="s">
        <v>171</v>
      </c>
      <c r="C6" s="93" t="s">
        <v>171</v>
      </c>
      <c r="D6" s="93" t="s">
        <v>174</v>
      </c>
      <c r="E6" s="94" t="s">
        <v>1423</v>
      </c>
      <c r="F6" s="176">
        <v>1159758662</v>
      </c>
      <c r="G6" s="176">
        <v>1386475415</v>
      </c>
      <c r="H6" s="176">
        <f t="shared" ref="H6:H69" si="0">G6-F6</f>
        <v>226716753</v>
      </c>
      <c r="I6" s="176">
        <v>1350190341</v>
      </c>
    </row>
    <row r="7" spans="1:9" ht="15" customHeight="1" outlineLevel="1">
      <c r="A7" s="93" t="s">
        <v>170</v>
      </c>
      <c r="B7" s="93" t="s">
        <v>171</v>
      </c>
      <c r="C7" s="93" t="s">
        <v>171</v>
      </c>
      <c r="D7" s="93" t="s">
        <v>175</v>
      </c>
      <c r="E7" s="94" t="s">
        <v>176</v>
      </c>
      <c r="F7" s="176">
        <v>-20586000</v>
      </c>
      <c r="G7" s="176">
        <v>-23333401</v>
      </c>
      <c r="H7" s="176">
        <f t="shared" si="0"/>
        <v>-2747401</v>
      </c>
      <c r="I7" s="176">
        <v>-19469985</v>
      </c>
    </row>
    <row r="8" spans="1:9" ht="15" customHeight="1" outlineLevel="1">
      <c r="A8" s="93" t="s">
        <v>170</v>
      </c>
      <c r="B8" s="93" t="s">
        <v>171</v>
      </c>
      <c r="C8" s="93" t="s">
        <v>177</v>
      </c>
      <c r="D8" s="93" t="s">
        <v>178</v>
      </c>
      <c r="E8" s="94" t="s">
        <v>179</v>
      </c>
      <c r="F8" s="176">
        <v>52162300</v>
      </c>
      <c r="G8" s="176">
        <v>24488858</v>
      </c>
      <c r="H8" s="176">
        <f t="shared" si="0"/>
        <v>-27673442</v>
      </c>
      <c r="I8" s="176">
        <v>12216885</v>
      </c>
    </row>
    <row r="9" spans="1:9" ht="15" customHeight="1" outlineLevel="1">
      <c r="A9" s="93" t="s">
        <v>170</v>
      </c>
      <c r="B9" s="93" t="s">
        <v>171</v>
      </c>
      <c r="C9" s="93" t="s">
        <v>177</v>
      </c>
      <c r="D9" s="93" t="s">
        <v>180</v>
      </c>
      <c r="E9" s="94" t="s">
        <v>181</v>
      </c>
      <c r="F9" s="176">
        <v>163146056</v>
      </c>
      <c r="G9" s="176">
        <v>127701666</v>
      </c>
      <c r="H9" s="176">
        <f t="shared" si="0"/>
        <v>-35444390</v>
      </c>
      <c r="I9" s="176">
        <v>132899026</v>
      </c>
    </row>
    <row r="10" spans="1:9" ht="15" customHeight="1" outlineLevel="1">
      <c r="A10" s="93" t="s">
        <v>170</v>
      </c>
      <c r="B10" s="93" t="s">
        <v>171</v>
      </c>
      <c r="C10" s="93" t="s">
        <v>177</v>
      </c>
      <c r="D10" s="93" t="s">
        <v>182</v>
      </c>
      <c r="E10" s="94" t="s">
        <v>183</v>
      </c>
      <c r="F10" s="176">
        <v>50771594</v>
      </c>
      <c r="G10" s="176">
        <v>41038712</v>
      </c>
      <c r="H10" s="176">
        <f t="shared" si="0"/>
        <v>-9732882</v>
      </c>
      <c r="I10" s="176">
        <v>49752905</v>
      </c>
    </row>
    <row r="11" spans="1:9" ht="15" customHeight="1" outlineLevel="1">
      <c r="A11" s="93" t="s">
        <v>170</v>
      </c>
      <c r="B11" s="93" t="s">
        <v>171</v>
      </c>
      <c r="C11" s="93" t="s">
        <v>177</v>
      </c>
      <c r="D11" s="93" t="s">
        <v>184</v>
      </c>
      <c r="E11" s="94" t="s">
        <v>185</v>
      </c>
      <c r="F11" s="176">
        <v>11518986</v>
      </c>
      <c r="G11" s="176">
        <v>24533850</v>
      </c>
      <c r="H11" s="176">
        <f t="shared" si="0"/>
        <v>13014864</v>
      </c>
      <c r="I11" s="176">
        <v>20487114</v>
      </c>
    </row>
    <row r="12" spans="1:9" ht="15" customHeight="1" outlineLevel="1">
      <c r="A12" s="93" t="s">
        <v>170</v>
      </c>
      <c r="B12" s="93" t="s">
        <v>171</v>
      </c>
      <c r="C12" s="93" t="s">
        <v>177</v>
      </c>
      <c r="D12" s="93" t="s">
        <v>186</v>
      </c>
      <c r="E12" s="94" t="s">
        <v>187</v>
      </c>
      <c r="F12" s="176">
        <v>342000208</v>
      </c>
      <c r="G12" s="176">
        <v>354707900</v>
      </c>
      <c r="H12" s="176">
        <f t="shared" si="0"/>
        <v>12707692</v>
      </c>
      <c r="I12" s="176">
        <v>278474548</v>
      </c>
    </row>
    <row r="13" spans="1:9" ht="15" customHeight="1" outlineLevel="1">
      <c r="A13" s="93" t="s">
        <v>170</v>
      </c>
      <c r="B13" s="93" t="s">
        <v>171</v>
      </c>
      <c r="C13" s="93" t="s">
        <v>188</v>
      </c>
      <c r="D13" s="93" t="s">
        <v>189</v>
      </c>
      <c r="E13" s="94" t="s">
        <v>82</v>
      </c>
      <c r="F13" s="176">
        <v>2162466</v>
      </c>
      <c r="G13" s="176">
        <v>3024263</v>
      </c>
      <c r="H13" s="176">
        <f t="shared" si="0"/>
        <v>861797</v>
      </c>
      <c r="I13" s="176">
        <v>2427000</v>
      </c>
    </row>
    <row r="14" spans="1:9" ht="15" customHeight="1" outlineLevel="1">
      <c r="A14" s="93" t="s">
        <v>170</v>
      </c>
      <c r="B14" s="93" t="s">
        <v>171</v>
      </c>
      <c r="C14" s="93" t="s">
        <v>188</v>
      </c>
      <c r="D14" s="93" t="s">
        <v>1308</v>
      </c>
      <c r="E14" s="94" t="s">
        <v>1309</v>
      </c>
      <c r="F14" s="176">
        <v>0</v>
      </c>
      <c r="G14" s="176">
        <v>16920000</v>
      </c>
      <c r="H14" s="176">
        <f t="shared" si="0"/>
        <v>16920000</v>
      </c>
      <c r="I14" s="176">
        <v>0</v>
      </c>
    </row>
    <row r="15" spans="1:9" ht="15" customHeight="1" outlineLevel="1">
      <c r="A15" s="93" t="s">
        <v>170</v>
      </c>
      <c r="B15" s="93" t="s">
        <v>171</v>
      </c>
      <c r="C15" s="93" t="s">
        <v>188</v>
      </c>
      <c r="D15" s="93" t="s">
        <v>190</v>
      </c>
      <c r="E15" s="94" t="s">
        <v>83</v>
      </c>
      <c r="F15" s="176">
        <v>5994687</v>
      </c>
      <c r="G15" s="176">
        <v>5022415</v>
      </c>
      <c r="H15" s="176">
        <f t="shared" si="0"/>
        <v>-972272</v>
      </c>
      <c r="I15" s="176">
        <v>4983464</v>
      </c>
    </row>
    <row r="16" spans="1:9" ht="15" customHeight="1" outlineLevel="1">
      <c r="A16" s="93" t="s">
        <v>170</v>
      </c>
      <c r="B16" s="93" t="s">
        <v>177</v>
      </c>
      <c r="C16" s="93" t="s">
        <v>177</v>
      </c>
      <c r="D16" s="93" t="s">
        <v>192</v>
      </c>
      <c r="E16" s="94" t="s">
        <v>193</v>
      </c>
      <c r="F16" s="176">
        <v>72840300</v>
      </c>
      <c r="G16" s="176">
        <v>46517323</v>
      </c>
      <c r="H16" s="176">
        <f t="shared" si="0"/>
        <v>-26322977</v>
      </c>
      <c r="I16" s="176">
        <v>69934642</v>
      </c>
    </row>
    <row r="17" spans="1:9" ht="15" customHeight="1" outlineLevel="1">
      <c r="A17" s="93" t="s">
        <v>170</v>
      </c>
      <c r="B17" s="93" t="s">
        <v>177</v>
      </c>
      <c r="C17" s="93" t="s">
        <v>177</v>
      </c>
      <c r="D17" s="93" t="s">
        <v>194</v>
      </c>
      <c r="E17" s="94" t="s">
        <v>195</v>
      </c>
      <c r="F17" s="176">
        <v>20000000</v>
      </c>
      <c r="G17" s="176">
        <v>11995507</v>
      </c>
      <c r="H17" s="176">
        <f t="shared" si="0"/>
        <v>-8004493</v>
      </c>
      <c r="I17" s="176">
        <v>14970675</v>
      </c>
    </row>
    <row r="18" spans="1:9" outlineLevel="1">
      <c r="A18" s="93" t="s">
        <v>170</v>
      </c>
      <c r="B18" s="93" t="s">
        <v>177</v>
      </c>
      <c r="C18" s="93" t="s">
        <v>177</v>
      </c>
      <c r="D18" s="93" t="s">
        <v>196</v>
      </c>
      <c r="E18" s="94" t="s">
        <v>197</v>
      </c>
      <c r="F18" s="176">
        <v>45000000</v>
      </c>
      <c r="G18" s="176">
        <v>16660253</v>
      </c>
      <c r="H18" s="176">
        <f t="shared" si="0"/>
        <v>-28339747</v>
      </c>
      <c r="I18" s="176">
        <v>12878440</v>
      </c>
    </row>
    <row r="19" spans="1:9" ht="15" customHeight="1" outlineLevel="1">
      <c r="A19" s="93" t="s">
        <v>170</v>
      </c>
      <c r="B19" s="93" t="s">
        <v>177</v>
      </c>
      <c r="C19" s="93" t="s">
        <v>177</v>
      </c>
      <c r="D19" s="93" t="s">
        <v>198</v>
      </c>
      <c r="E19" s="94" t="s">
        <v>199</v>
      </c>
      <c r="F19" s="176">
        <v>0</v>
      </c>
      <c r="G19" s="176">
        <v>62</v>
      </c>
      <c r="H19" s="176">
        <f t="shared" si="0"/>
        <v>62</v>
      </c>
      <c r="I19" s="176">
        <v>8451</v>
      </c>
    </row>
    <row r="20" spans="1:9" ht="15" customHeight="1" outlineLevel="1">
      <c r="A20" s="93" t="s">
        <v>170</v>
      </c>
      <c r="B20" s="93" t="s">
        <v>177</v>
      </c>
      <c r="C20" s="93" t="s">
        <v>177</v>
      </c>
      <c r="D20" s="93" t="s">
        <v>200</v>
      </c>
      <c r="E20" s="94" t="s">
        <v>201</v>
      </c>
      <c r="F20" s="176">
        <v>200000</v>
      </c>
      <c r="G20" s="176">
        <v>46290</v>
      </c>
      <c r="H20" s="176">
        <f t="shared" si="0"/>
        <v>-153710</v>
      </c>
      <c r="I20" s="176">
        <v>162374</v>
      </c>
    </row>
    <row r="21" spans="1:9" ht="15" customHeight="1" outlineLevel="1">
      <c r="A21" s="93" t="s">
        <v>170</v>
      </c>
      <c r="B21" s="93" t="s">
        <v>177</v>
      </c>
      <c r="C21" s="93" t="s">
        <v>177</v>
      </c>
      <c r="D21" s="93" t="s">
        <v>202</v>
      </c>
      <c r="E21" s="94" t="s">
        <v>84</v>
      </c>
      <c r="F21" s="176">
        <v>900000</v>
      </c>
      <c r="G21" s="176">
        <v>892684</v>
      </c>
      <c r="H21" s="176">
        <f t="shared" si="0"/>
        <v>-7316</v>
      </c>
      <c r="I21" s="176">
        <v>974915</v>
      </c>
    </row>
    <row r="22" spans="1:9" ht="15" customHeight="1" outlineLevel="1">
      <c r="A22" s="93" t="s">
        <v>170</v>
      </c>
      <c r="B22" s="93" t="s">
        <v>177</v>
      </c>
      <c r="C22" s="93" t="s">
        <v>177</v>
      </c>
      <c r="D22" s="93" t="s">
        <v>1310</v>
      </c>
      <c r="E22" s="94" t="s">
        <v>1311</v>
      </c>
      <c r="F22" s="176">
        <v>285600</v>
      </c>
      <c r="G22" s="176">
        <v>8262313</v>
      </c>
      <c r="H22" s="176">
        <f t="shared" si="0"/>
        <v>7976713</v>
      </c>
      <c r="I22" s="176">
        <v>0</v>
      </c>
    </row>
    <row r="23" spans="1:9" ht="15" customHeight="1" outlineLevel="1">
      <c r="A23" s="93" t="s">
        <v>170</v>
      </c>
      <c r="B23" s="93" t="s">
        <v>177</v>
      </c>
      <c r="C23" s="93" t="s">
        <v>177</v>
      </c>
      <c r="D23" s="93" t="s">
        <v>1312</v>
      </c>
      <c r="E23" s="94" t="s">
        <v>1313</v>
      </c>
      <c r="F23" s="176">
        <v>1722400</v>
      </c>
      <c r="G23" s="176">
        <v>6504755</v>
      </c>
      <c r="H23" s="176">
        <f t="shared" si="0"/>
        <v>4782355</v>
      </c>
      <c r="I23" s="176">
        <v>0</v>
      </c>
    </row>
    <row r="24" spans="1:9" ht="15" customHeight="1" outlineLevel="1">
      <c r="A24" s="93" t="s">
        <v>170</v>
      </c>
      <c r="B24" s="93" t="s">
        <v>177</v>
      </c>
      <c r="C24" s="93" t="s">
        <v>177</v>
      </c>
      <c r="D24" s="93" t="s">
        <v>1192</v>
      </c>
      <c r="E24" s="94" t="s">
        <v>1193</v>
      </c>
      <c r="F24" s="176">
        <v>125200</v>
      </c>
      <c r="G24" s="176">
        <v>293824</v>
      </c>
      <c r="H24" s="176">
        <f t="shared" si="0"/>
        <v>168624</v>
      </c>
      <c r="I24" s="176">
        <v>1132</v>
      </c>
    </row>
    <row r="25" spans="1:9" ht="15" customHeight="1" outlineLevel="1">
      <c r="A25" s="93" t="s">
        <v>170</v>
      </c>
      <c r="B25" s="93" t="s">
        <v>177</v>
      </c>
      <c r="C25" s="93" t="s">
        <v>177</v>
      </c>
      <c r="D25" s="93" t="s">
        <v>1194</v>
      </c>
      <c r="E25" s="94" t="s">
        <v>1195</v>
      </c>
      <c r="F25" s="176">
        <v>26500</v>
      </c>
      <c r="G25" s="176">
        <v>15170</v>
      </c>
      <c r="H25" s="176">
        <f t="shared" si="0"/>
        <v>-11330</v>
      </c>
      <c r="I25" s="176">
        <v>58</v>
      </c>
    </row>
    <row r="26" spans="1:9" ht="15" customHeight="1" outlineLevel="1">
      <c r="A26" s="93" t="s">
        <v>170</v>
      </c>
      <c r="B26" s="93" t="s">
        <v>177</v>
      </c>
      <c r="C26" s="93" t="s">
        <v>188</v>
      </c>
      <c r="D26" s="93" t="s">
        <v>203</v>
      </c>
      <c r="E26" s="94" t="s">
        <v>204</v>
      </c>
      <c r="F26" s="176">
        <v>7000000</v>
      </c>
      <c r="G26" s="176">
        <v>5038982</v>
      </c>
      <c r="H26" s="176">
        <f t="shared" si="0"/>
        <v>-1961018</v>
      </c>
      <c r="I26" s="176">
        <v>626588</v>
      </c>
    </row>
    <row r="27" spans="1:9" ht="15" customHeight="1" outlineLevel="1">
      <c r="A27" s="93" t="s">
        <v>170</v>
      </c>
      <c r="B27" s="93" t="s">
        <v>177</v>
      </c>
      <c r="C27" s="93" t="s">
        <v>188</v>
      </c>
      <c r="D27" s="93" t="s">
        <v>205</v>
      </c>
      <c r="E27" s="94" t="s">
        <v>206</v>
      </c>
      <c r="F27" s="176">
        <v>0</v>
      </c>
      <c r="G27" s="176">
        <v>0</v>
      </c>
      <c r="H27" s="176">
        <f t="shared" si="0"/>
        <v>0</v>
      </c>
      <c r="I27" s="176">
        <v>169063</v>
      </c>
    </row>
    <row r="28" spans="1:9" ht="15" customHeight="1" outlineLevel="1">
      <c r="A28" s="93" t="s">
        <v>170</v>
      </c>
      <c r="B28" s="93" t="s">
        <v>177</v>
      </c>
      <c r="C28" s="93" t="s">
        <v>188</v>
      </c>
      <c r="D28" s="93" t="s">
        <v>207</v>
      </c>
      <c r="E28" s="94" t="s">
        <v>208</v>
      </c>
      <c r="F28" s="176">
        <v>5000</v>
      </c>
      <c r="G28" s="176">
        <v>3600</v>
      </c>
      <c r="H28" s="176">
        <f t="shared" si="0"/>
        <v>-1400</v>
      </c>
      <c r="I28" s="176">
        <v>5350</v>
      </c>
    </row>
    <row r="29" spans="1:9" ht="15" customHeight="1" outlineLevel="1">
      <c r="A29" s="93" t="s">
        <v>170</v>
      </c>
      <c r="B29" s="93" t="s">
        <v>177</v>
      </c>
      <c r="C29" s="93" t="s">
        <v>188</v>
      </c>
      <c r="D29" s="93" t="s">
        <v>209</v>
      </c>
      <c r="E29" s="94" t="s">
        <v>210</v>
      </c>
      <c r="F29" s="176">
        <v>1342516</v>
      </c>
      <c r="G29" s="176">
        <v>335923</v>
      </c>
      <c r="H29" s="176">
        <f t="shared" si="0"/>
        <v>-1006593</v>
      </c>
      <c r="I29" s="176">
        <v>355117</v>
      </c>
    </row>
    <row r="30" spans="1:9" ht="15" customHeight="1" outlineLevel="1">
      <c r="A30" s="93" t="s">
        <v>170</v>
      </c>
      <c r="B30" s="93" t="s">
        <v>177</v>
      </c>
      <c r="C30" s="93" t="s">
        <v>188</v>
      </c>
      <c r="D30" s="93" t="s">
        <v>923</v>
      </c>
      <c r="E30" s="94" t="s">
        <v>924</v>
      </c>
      <c r="F30" s="176">
        <v>135000</v>
      </c>
      <c r="G30" s="176">
        <v>77950</v>
      </c>
      <c r="H30" s="176">
        <f t="shared" si="0"/>
        <v>-57050</v>
      </c>
      <c r="I30" s="176">
        <v>137141</v>
      </c>
    </row>
    <row r="31" spans="1:9" ht="15" customHeight="1" outlineLevel="1">
      <c r="A31" s="93" t="s">
        <v>170</v>
      </c>
      <c r="B31" s="93" t="s">
        <v>177</v>
      </c>
      <c r="C31" s="93" t="s">
        <v>188</v>
      </c>
      <c r="D31" s="93" t="s">
        <v>925</v>
      </c>
      <c r="E31" s="94" t="s">
        <v>926</v>
      </c>
      <c r="F31" s="176">
        <v>378000</v>
      </c>
      <c r="G31" s="176">
        <v>575685</v>
      </c>
      <c r="H31" s="176">
        <f t="shared" si="0"/>
        <v>197685</v>
      </c>
      <c r="I31" s="176">
        <v>378762</v>
      </c>
    </row>
    <row r="32" spans="1:9" ht="15" customHeight="1" outlineLevel="1">
      <c r="A32" s="93" t="s">
        <v>170</v>
      </c>
      <c r="B32" s="93" t="s">
        <v>177</v>
      </c>
      <c r="C32" s="93" t="s">
        <v>188</v>
      </c>
      <c r="D32" s="93" t="s">
        <v>927</v>
      </c>
      <c r="E32" s="94" t="s">
        <v>928</v>
      </c>
      <c r="F32" s="176">
        <v>1230000</v>
      </c>
      <c r="G32" s="176">
        <v>1359574</v>
      </c>
      <c r="H32" s="176">
        <f t="shared" si="0"/>
        <v>129574</v>
      </c>
      <c r="I32" s="176">
        <v>1337958</v>
      </c>
    </row>
    <row r="33" spans="1:9" ht="15" customHeight="1" outlineLevel="1">
      <c r="A33" s="93" t="s">
        <v>170</v>
      </c>
      <c r="B33" s="93" t="s">
        <v>177</v>
      </c>
      <c r="C33" s="93" t="s">
        <v>188</v>
      </c>
      <c r="D33" s="93" t="s">
        <v>929</v>
      </c>
      <c r="E33" s="94" t="s">
        <v>930</v>
      </c>
      <c r="F33" s="176">
        <v>390000</v>
      </c>
      <c r="G33" s="176">
        <v>284252</v>
      </c>
      <c r="H33" s="176">
        <f t="shared" si="0"/>
        <v>-105748</v>
      </c>
      <c r="I33" s="176">
        <v>393774</v>
      </c>
    </row>
    <row r="34" spans="1:9" ht="15" customHeight="1" outlineLevel="1">
      <c r="A34" s="93" t="s">
        <v>170</v>
      </c>
      <c r="B34" s="93" t="s">
        <v>177</v>
      </c>
      <c r="C34" s="93" t="s">
        <v>188</v>
      </c>
      <c r="D34" s="93" t="s">
        <v>1196</v>
      </c>
      <c r="E34" s="94" t="s">
        <v>1426</v>
      </c>
      <c r="F34" s="176">
        <v>412</v>
      </c>
      <c r="G34" s="176">
        <v>6985</v>
      </c>
      <c r="H34" s="176">
        <f t="shared" si="0"/>
        <v>6573</v>
      </c>
      <c r="I34" s="176">
        <v>400</v>
      </c>
    </row>
    <row r="35" spans="1:9" ht="15" customHeight="1" outlineLevel="1">
      <c r="A35" s="93" t="s">
        <v>170</v>
      </c>
      <c r="B35" s="93" t="s">
        <v>177</v>
      </c>
      <c r="C35" s="93" t="s">
        <v>188</v>
      </c>
      <c r="D35" s="93" t="s">
        <v>211</v>
      </c>
      <c r="E35" s="94" t="s">
        <v>85</v>
      </c>
      <c r="F35" s="176">
        <v>14000</v>
      </c>
      <c r="G35" s="176">
        <v>11491</v>
      </c>
      <c r="H35" s="176">
        <f t="shared" si="0"/>
        <v>-2509</v>
      </c>
      <c r="I35" s="176">
        <v>13938</v>
      </c>
    </row>
    <row r="36" spans="1:9" ht="15" customHeight="1" outlineLevel="1">
      <c r="A36" s="93" t="s">
        <v>170</v>
      </c>
      <c r="B36" s="93" t="s">
        <v>177</v>
      </c>
      <c r="C36" s="93" t="s">
        <v>188</v>
      </c>
      <c r="D36" s="93" t="s">
        <v>1314</v>
      </c>
      <c r="E36" s="94" t="s">
        <v>1315</v>
      </c>
      <c r="F36" s="176">
        <v>0</v>
      </c>
      <c r="G36" s="176">
        <v>131949</v>
      </c>
      <c r="H36" s="176">
        <f t="shared" si="0"/>
        <v>131949</v>
      </c>
      <c r="I36" s="176">
        <v>0</v>
      </c>
    </row>
    <row r="37" spans="1:9" outlineLevel="1">
      <c r="A37" s="93" t="s">
        <v>170</v>
      </c>
      <c r="B37" s="93" t="s">
        <v>177</v>
      </c>
      <c r="C37" s="93" t="s">
        <v>188</v>
      </c>
      <c r="D37" s="93" t="s">
        <v>1197</v>
      </c>
      <c r="E37" s="94" t="s">
        <v>1316</v>
      </c>
      <c r="F37" s="176">
        <v>800</v>
      </c>
      <c r="G37" s="176">
        <v>1625</v>
      </c>
      <c r="H37" s="176">
        <f t="shared" si="0"/>
        <v>825</v>
      </c>
      <c r="I37" s="176">
        <v>1080</v>
      </c>
    </row>
    <row r="38" spans="1:9" outlineLevel="1">
      <c r="A38" s="93" t="s">
        <v>170</v>
      </c>
      <c r="B38" s="93" t="s">
        <v>177</v>
      </c>
      <c r="C38" s="93" t="s">
        <v>188</v>
      </c>
      <c r="D38" s="93" t="s">
        <v>1057</v>
      </c>
      <c r="E38" s="94" t="s">
        <v>1058</v>
      </c>
      <c r="F38" s="176">
        <v>135000</v>
      </c>
      <c r="G38" s="176">
        <v>118475</v>
      </c>
      <c r="H38" s="176">
        <f t="shared" si="0"/>
        <v>-16525</v>
      </c>
      <c r="I38" s="176">
        <v>136883</v>
      </c>
    </row>
    <row r="39" spans="1:9" ht="15" customHeight="1" outlineLevel="1">
      <c r="A39" s="93" t="s">
        <v>170</v>
      </c>
      <c r="B39" s="93" t="s">
        <v>177</v>
      </c>
      <c r="C39" s="93" t="s">
        <v>188</v>
      </c>
      <c r="D39" s="93" t="s">
        <v>212</v>
      </c>
      <c r="E39" s="94" t="s">
        <v>213</v>
      </c>
      <c r="F39" s="176">
        <v>300000</v>
      </c>
      <c r="G39" s="176">
        <v>400000</v>
      </c>
      <c r="H39" s="176">
        <f t="shared" si="0"/>
        <v>100000</v>
      </c>
      <c r="I39" s="176">
        <v>150000</v>
      </c>
    </row>
    <row r="40" spans="1:9" ht="15" customHeight="1" outlineLevel="1">
      <c r="A40" s="93" t="s">
        <v>170</v>
      </c>
      <c r="B40" s="93" t="s">
        <v>177</v>
      </c>
      <c r="C40" s="93" t="s">
        <v>188</v>
      </c>
      <c r="D40" s="93" t="s">
        <v>931</v>
      </c>
      <c r="E40" s="94" t="s">
        <v>932</v>
      </c>
      <c r="F40" s="176">
        <v>600000</v>
      </c>
      <c r="G40" s="176">
        <v>550000</v>
      </c>
      <c r="H40" s="176">
        <f t="shared" si="0"/>
        <v>-50000</v>
      </c>
      <c r="I40" s="176">
        <v>550000</v>
      </c>
    </row>
    <row r="41" spans="1:9" ht="15" customHeight="1" outlineLevel="1">
      <c r="A41" s="93" t="s">
        <v>170</v>
      </c>
      <c r="B41" s="93" t="s">
        <v>177</v>
      </c>
      <c r="C41" s="93" t="s">
        <v>188</v>
      </c>
      <c r="D41" s="93" t="s">
        <v>1059</v>
      </c>
      <c r="E41" s="94" t="s">
        <v>1427</v>
      </c>
      <c r="F41" s="176">
        <v>51000</v>
      </c>
      <c r="G41" s="176">
        <v>29725</v>
      </c>
      <c r="H41" s="176">
        <f t="shared" si="0"/>
        <v>-21275</v>
      </c>
      <c r="I41" s="176">
        <v>44675</v>
      </c>
    </row>
    <row r="42" spans="1:9" ht="15" customHeight="1" outlineLevel="1">
      <c r="A42" s="93" t="s">
        <v>170</v>
      </c>
      <c r="B42" s="93" t="s">
        <v>177</v>
      </c>
      <c r="C42" s="93" t="s">
        <v>188</v>
      </c>
      <c r="D42" s="93" t="s">
        <v>1198</v>
      </c>
      <c r="E42" s="94" t="s">
        <v>1199</v>
      </c>
      <c r="F42" s="176">
        <v>375000</v>
      </c>
      <c r="G42" s="176">
        <v>480000</v>
      </c>
      <c r="H42" s="176">
        <f t="shared" si="0"/>
        <v>105000</v>
      </c>
      <c r="I42" s="176">
        <v>325500</v>
      </c>
    </row>
    <row r="43" spans="1:9" ht="15" customHeight="1" outlineLevel="1">
      <c r="A43" s="93" t="s">
        <v>170</v>
      </c>
      <c r="B43" s="93" t="s">
        <v>177</v>
      </c>
      <c r="C43" s="93" t="s">
        <v>188</v>
      </c>
      <c r="D43" s="93" t="s">
        <v>1200</v>
      </c>
      <c r="E43" s="94" t="s">
        <v>1201</v>
      </c>
      <c r="F43" s="176">
        <v>48000</v>
      </c>
      <c r="G43" s="176">
        <v>56100</v>
      </c>
      <c r="H43" s="176">
        <f t="shared" si="0"/>
        <v>8100</v>
      </c>
      <c r="I43" s="176">
        <v>75000</v>
      </c>
    </row>
    <row r="44" spans="1:9" ht="15" customHeight="1" outlineLevel="1">
      <c r="A44" s="93" t="s">
        <v>170</v>
      </c>
      <c r="B44" s="93" t="s">
        <v>177</v>
      </c>
      <c r="C44" s="93" t="s">
        <v>188</v>
      </c>
      <c r="D44" s="93" t="s">
        <v>1202</v>
      </c>
      <c r="E44" s="94" t="s">
        <v>1203</v>
      </c>
      <c r="F44" s="176">
        <v>1200</v>
      </c>
      <c r="G44" s="176">
        <v>1260</v>
      </c>
      <c r="H44" s="176">
        <f t="shared" si="0"/>
        <v>60</v>
      </c>
      <c r="I44" s="176">
        <v>1620</v>
      </c>
    </row>
    <row r="45" spans="1:9" ht="15" customHeight="1" outlineLevel="1">
      <c r="A45" s="93" t="s">
        <v>170</v>
      </c>
      <c r="B45" s="93" t="s">
        <v>177</v>
      </c>
      <c r="C45" s="93" t="s">
        <v>188</v>
      </c>
      <c r="D45" s="93" t="s">
        <v>1204</v>
      </c>
      <c r="E45" s="94" t="s">
        <v>1205</v>
      </c>
      <c r="F45" s="176">
        <v>150000</v>
      </c>
      <c r="G45" s="176">
        <v>49400</v>
      </c>
      <c r="H45" s="176">
        <f t="shared" si="0"/>
        <v>-100600</v>
      </c>
      <c r="I45" s="176">
        <v>77000</v>
      </c>
    </row>
    <row r="46" spans="1:9" ht="15" customHeight="1" outlineLevel="1">
      <c r="A46" s="93" t="s">
        <v>170</v>
      </c>
      <c r="B46" s="93" t="s">
        <v>177</v>
      </c>
      <c r="C46" s="93" t="s">
        <v>188</v>
      </c>
      <c r="D46" s="93" t="s">
        <v>1317</v>
      </c>
      <c r="E46" s="94" t="s">
        <v>1428</v>
      </c>
      <c r="F46" s="176">
        <v>0</v>
      </c>
      <c r="G46" s="176">
        <v>5000</v>
      </c>
      <c r="H46" s="176">
        <f t="shared" si="0"/>
        <v>5000</v>
      </c>
      <c r="I46" s="176">
        <v>0</v>
      </c>
    </row>
    <row r="47" spans="1:9" ht="15" customHeight="1" outlineLevel="1">
      <c r="A47" s="93" t="s">
        <v>170</v>
      </c>
      <c r="B47" s="93" t="s">
        <v>177</v>
      </c>
      <c r="C47" s="93" t="s">
        <v>188</v>
      </c>
      <c r="D47" s="93" t="s">
        <v>786</v>
      </c>
      <c r="E47" s="94" t="s">
        <v>787</v>
      </c>
      <c r="F47" s="176">
        <v>402700</v>
      </c>
      <c r="G47" s="176">
        <v>415831</v>
      </c>
      <c r="H47" s="176">
        <f t="shared" si="0"/>
        <v>13131</v>
      </c>
      <c r="I47" s="176">
        <v>305594</v>
      </c>
    </row>
    <row r="48" spans="1:9" ht="15" customHeight="1" outlineLevel="1">
      <c r="A48" s="93" t="s">
        <v>170</v>
      </c>
      <c r="B48" s="93" t="s">
        <v>177</v>
      </c>
      <c r="C48" s="93" t="s">
        <v>188</v>
      </c>
      <c r="D48" s="93" t="s">
        <v>788</v>
      </c>
      <c r="E48" s="94" t="s">
        <v>789</v>
      </c>
      <c r="F48" s="176">
        <v>514500</v>
      </c>
      <c r="G48" s="176">
        <v>440610</v>
      </c>
      <c r="H48" s="176">
        <f t="shared" si="0"/>
        <v>-73890</v>
      </c>
      <c r="I48" s="176">
        <v>389150</v>
      </c>
    </row>
    <row r="49" spans="1:9" ht="15" customHeight="1" outlineLevel="1">
      <c r="A49" s="93" t="s">
        <v>170</v>
      </c>
      <c r="B49" s="93" t="s">
        <v>177</v>
      </c>
      <c r="C49" s="93" t="s">
        <v>188</v>
      </c>
      <c r="D49" s="93" t="s">
        <v>790</v>
      </c>
      <c r="E49" s="94" t="s">
        <v>791</v>
      </c>
      <c r="F49" s="176">
        <v>1500800</v>
      </c>
      <c r="G49" s="176">
        <v>971849</v>
      </c>
      <c r="H49" s="176">
        <f t="shared" si="0"/>
        <v>-528951</v>
      </c>
      <c r="I49" s="176">
        <v>1369250</v>
      </c>
    </row>
    <row r="50" spans="1:9" ht="15" customHeight="1" outlineLevel="1">
      <c r="A50" s="93" t="s">
        <v>170</v>
      </c>
      <c r="B50" s="93" t="s">
        <v>177</v>
      </c>
      <c r="C50" s="93" t="s">
        <v>188</v>
      </c>
      <c r="D50" s="93" t="s">
        <v>1206</v>
      </c>
      <c r="E50" s="94" t="s">
        <v>1207</v>
      </c>
      <c r="F50" s="176">
        <v>16000</v>
      </c>
      <c r="G50" s="176">
        <v>35910</v>
      </c>
      <c r="H50" s="176">
        <f t="shared" si="0"/>
        <v>19910</v>
      </c>
      <c r="I50" s="176">
        <v>16370</v>
      </c>
    </row>
    <row r="51" spans="1:9" ht="15" customHeight="1" outlineLevel="1">
      <c r="A51" s="93" t="s">
        <v>170</v>
      </c>
      <c r="B51" s="93" t="s">
        <v>177</v>
      </c>
      <c r="C51" s="93" t="s">
        <v>188</v>
      </c>
      <c r="D51" s="93" t="s">
        <v>1208</v>
      </c>
      <c r="E51" s="94" t="s">
        <v>1429</v>
      </c>
      <c r="F51" s="176">
        <v>2500</v>
      </c>
      <c r="G51" s="176">
        <v>6200</v>
      </c>
      <c r="H51" s="176">
        <f t="shared" si="0"/>
        <v>3700</v>
      </c>
      <c r="I51" s="176">
        <v>2580</v>
      </c>
    </row>
    <row r="52" spans="1:9" ht="15" customHeight="1" outlineLevel="1">
      <c r="A52" s="93" t="s">
        <v>170</v>
      </c>
      <c r="B52" s="93" t="s">
        <v>177</v>
      </c>
      <c r="C52" s="93" t="s">
        <v>188</v>
      </c>
      <c r="D52" s="93" t="s">
        <v>1318</v>
      </c>
      <c r="E52" s="94" t="s">
        <v>1319</v>
      </c>
      <c r="F52" s="176">
        <v>902595</v>
      </c>
      <c r="G52" s="176">
        <v>1393907</v>
      </c>
      <c r="H52" s="176">
        <f t="shared" si="0"/>
        <v>491312</v>
      </c>
      <c r="I52" s="176">
        <v>0</v>
      </c>
    </row>
    <row r="53" spans="1:9" ht="15" customHeight="1" outlineLevel="1">
      <c r="A53" s="93" t="s">
        <v>170</v>
      </c>
      <c r="B53" s="93" t="s">
        <v>177</v>
      </c>
      <c r="C53" s="93" t="s">
        <v>188</v>
      </c>
      <c r="D53" s="93" t="s">
        <v>1209</v>
      </c>
      <c r="E53" s="94" t="s">
        <v>1210</v>
      </c>
      <c r="F53" s="176">
        <v>12500</v>
      </c>
      <c r="G53" s="176">
        <v>46368</v>
      </c>
      <c r="H53" s="176">
        <f t="shared" si="0"/>
        <v>33868</v>
      </c>
      <c r="I53" s="176">
        <v>10000</v>
      </c>
    </row>
    <row r="54" spans="1:9" ht="15" customHeight="1" outlineLevel="1">
      <c r="A54" s="93" t="s">
        <v>170</v>
      </c>
      <c r="B54" s="93" t="s">
        <v>177</v>
      </c>
      <c r="C54" s="93" t="s">
        <v>188</v>
      </c>
      <c r="D54" s="93" t="s">
        <v>1211</v>
      </c>
      <c r="E54" s="94" t="s">
        <v>1212</v>
      </c>
      <c r="F54" s="176">
        <v>20000</v>
      </c>
      <c r="G54" s="176">
        <v>8395</v>
      </c>
      <c r="H54" s="176">
        <f t="shared" si="0"/>
        <v>-11605</v>
      </c>
      <c r="I54" s="176">
        <v>9702</v>
      </c>
    </row>
    <row r="55" spans="1:9" ht="15" customHeight="1" outlineLevel="1">
      <c r="A55" s="93" t="s">
        <v>170</v>
      </c>
      <c r="B55" s="93" t="s">
        <v>177</v>
      </c>
      <c r="C55" s="93" t="s">
        <v>188</v>
      </c>
      <c r="D55" s="93" t="s">
        <v>1213</v>
      </c>
      <c r="E55" s="94" t="s">
        <v>1214</v>
      </c>
      <c r="F55" s="176">
        <v>42000</v>
      </c>
      <c r="G55" s="176">
        <v>37279</v>
      </c>
      <c r="H55" s="176">
        <f t="shared" si="0"/>
        <v>-4721</v>
      </c>
      <c r="I55" s="176">
        <v>9705</v>
      </c>
    </row>
    <row r="56" spans="1:9" s="105" customFormat="1" ht="15" customHeight="1" outlineLevel="1">
      <c r="A56" s="93" t="s">
        <v>170</v>
      </c>
      <c r="B56" s="93" t="s">
        <v>177</v>
      </c>
      <c r="C56" s="93" t="s">
        <v>188</v>
      </c>
      <c r="D56" s="93" t="s">
        <v>1215</v>
      </c>
      <c r="E56" s="94" t="s">
        <v>1216</v>
      </c>
      <c r="F56" s="176">
        <v>1300000</v>
      </c>
      <c r="G56" s="176">
        <v>1359991</v>
      </c>
      <c r="H56" s="176">
        <f t="shared" si="0"/>
        <v>59991</v>
      </c>
      <c r="I56" s="176">
        <v>722589</v>
      </c>
    </row>
    <row r="57" spans="1:9" s="105" customFormat="1" ht="15" customHeight="1" outlineLevel="1">
      <c r="A57" s="93" t="s">
        <v>170</v>
      </c>
      <c r="B57" s="93" t="s">
        <v>177</v>
      </c>
      <c r="C57" s="93" t="s">
        <v>170</v>
      </c>
      <c r="D57" s="93" t="s">
        <v>214</v>
      </c>
      <c r="E57" s="94" t="s">
        <v>215</v>
      </c>
      <c r="F57" s="176">
        <v>1543958</v>
      </c>
      <c r="G57" s="176">
        <v>947701</v>
      </c>
      <c r="H57" s="176">
        <f t="shared" si="0"/>
        <v>-596257</v>
      </c>
      <c r="I57" s="176">
        <v>1595395</v>
      </c>
    </row>
    <row r="58" spans="1:9" ht="15" customHeight="1" outlineLevel="1">
      <c r="A58" s="93" t="s">
        <v>170</v>
      </c>
      <c r="B58" s="93" t="s">
        <v>177</v>
      </c>
      <c r="C58" s="93" t="s">
        <v>170</v>
      </c>
      <c r="D58" s="93" t="s">
        <v>216</v>
      </c>
      <c r="E58" s="94" t="s">
        <v>86</v>
      </c>
      <c r="F58" s="176">
        <v>4359091</v>
      </c>
      <c r="G58" s="176">
        <v>3744432</v>
      </c>
      <c r="H58" s="176">
        <f t="shared" si="0"/>
        <v>-614659</v>
      </c>
      <c r="I58" s="176">
        <v>4853666</v>
      </c>
    </row>
    <row r="59" spans="1:9" ht="15" customHeight="1" outlineLevel="1">
      <c r="A59" s="93" t="s">
        <v>170</v>
      </c>
      <c r="B59" s="93" t="s">
        <v>177</v>
      </c>
      <c r="C59" s="93" t="s">
        <v>170</v>
      </c>
      <c r="D59" s="93" t="s">
        <v>217</v>
      </c>
      <c r="E59" s="94" t="s">
        <v>218</v>
      </c>
      <c r="F59" s="176">
        <v>15377269</v>
      </c>
      <c r="G59" s="176">
        <v>14672628</v>
      </c>
      <c r="H59" s="176">
        <f t="shared" si="0"/>
        <v>-704641</v>
      </c>
      <c r="I59" s="176">
        <v>16322024</v>
      </c>
    </row>
    <row r="60" spans="1:9" ht="15" customHeight="1" outlineLevel="1">
      <c r="A60" s="93" t="s">
        <v>170</v>
      </c>
      <c r="B60" s="93" t="s">
        <v>177</v>
      </c>
      <c r="C60" s="93" t="s">
        <v>170</v>
      </c>
      <c r="D60" s="93" t="s">
        <v>219</v>
      </c>
      <c r="E60" s="94" t="s">
        <v>1060</v>
      </c>
      <c r="F60" s="176">
        <v>2300000</v>
      </c>
      <c r="G60" s="176">
        <v>2017967</v>
      </c>
      <c r="H60" s="176">
        <f t="shared" si="0"/>
        <v>-282033</v>
      </c>
      <c r="I60" s="176">
        <v>2276334</v>
      </c>
    </row>
    <row r="61" spans="1:9" ht="15" customHeight="1" outlineLevel="1">
      <c r="A61" s="93" t="s">
        <v>170</v>
      </c>
      <c r="B61" s="93" t="s">
        <v>177</v>
      </c>
      <c r="C61" s="93" t="s">
        <v>170</v>
      </c>
      <c r="D61" s="93" t="s">
        <v>703</v>
      </c>
      <c r="E61" s="94" t="s">
        <v>1430</v>
      </c>
      <c r="F61" s="176">
        <v>260000</v>
      </c>
      <c r="G61" s="176">
        <v>258623</v>
      </c>
      <c r="H61" s="176">
        <f t="shared" si="0"/>
        <v>-1377</v>
      </c>
      <c r="I61" s="176">
        <v>250781</v>
      </c>
    </row>
    <row r="62" spans="1:9" ht="15" customHeight="1" outlineLevel="1">
      <c r="A62" s="93" t="s">
        <v>170</v>
      </c>
      <c r="B62" s="93" t="s">
        <v>177</v>
      </c>
      <c r="C62" s="93" t="s">
        <v>170</v>
      </c>
      <c r="D62" s="93" t="s">
        <v>1320</v>
      </c>
      <c r="E62" s="94" t="s">
        <v>1321</v>
      </c>
      <c r="F62" s="176">
        <v>30000</v>
      </c>
      <c r="G62" s="176">
        <v>35865</v>
      </c>
      <c r="H62" s="176">
        <f t="shared" si="0"/>
        <v>5865</v>
      </c>
      <c r="I62" s="176">
        <v>0</v>
      </c>
    </row>
    <row r="63" spans="1:9" ht="15" customHeight="1" outlineLevel="1">
      <c r="A63" s="93" t="s">
        <v>170</v>
      </c>
      <c r="B63" s="93" t="s">
        <v>177</v>
      </c>
      <c r="C63" s="93" t="s">
        <v>170</v>
      </c>
      <c r="D63" s="93" t="s">
        <v>220</v>
      </c>
      <c r="E63" s="94" t="s">
        <v>1061</v>
      </c>
      <c r="F63" s="176">
        <v>24205140</v>
      </c>
      <c r="G63" s="176">
        <v>25548190</v>
      </c>
      <c r="H63" s="176">
        <f t="shared" si="0"/>
        <v>1343050</v>
      </c>
      <c r="I63" s="176">
        <v>26082439</v>
      </c>
    </row>
    <row r="64" spans="1:9" ht="15" customHeight="1" outlineLevel="1">
      <c r="A64" s="93" t="s">
        <v>170</v>
      </c>
      <c r="B64" s="93" t="s">
        <v>177</v>
      </c>
      <c r="C64" s="93" t="s">
        <v>170</v>
      </c>
      <c r="D64" s="93" t="s">
        <v>1062</v>
      </c>
      <c r="E64" s="94" t="s">
        <v>1424</v>
      </c>
      <c r="F64" s="176">
        <v>200</v>
      </c>
      <c r="G64" s="176">
        <v>221</v>
      </c>
      <c r="H64" s="176">
        <f t="shared" si="0"/>
        <v>21</v>
      </c>
      <c r="I64" s="176">
        <v>121</v>
      </c>
    </row>
    <row r="65" spans="1:9" ht="15" customHeight="1" outlineLevel="1">
      <c r="A65" s="93" t="s">
        <v>170</v>
      </c>
      <c r="B65" s="93" t="s">
        <v>177</v>
      </c>
      <c r="C65" s="93" t="s">
        <v>170</v>
      </c>
      <c r="D65" s="93" t="s">
        <v>1063</v>
      </c>
      <c r="E65" s="94" t="s">
        <v>1064</v>
      </c>
      <c r="F65" s="176">
        <v>4000</v>
      </c>
      <c r="G65" s="176">
        <v>5619</v>
      </c>
      <c r="H65" s="176">
        <f t="shared" si="0"/>
        <v>1619</v>
      </c>
      <c r="I65" s="176">
        <v>4109</v>
      </c>
    </row>
    <row r="66" spans="1:9" ht="15" customHeight="1" outlineLevel="1">
      <c r="A66" s="93" t="s">
        <v>170</v>
      </c>
      <c r="B66" s="93" t="s">
        <v>177</v>
      </c>
      <c r="C66" s="93" t="s">
        <v>170</v>
      </c>
      <c r="D66" s="93" t="s">
        <v>1065</v>
      </c>
      <c r="E66" s="94" t="s">
        <v>1066</v>
      </c>
      <c r="F66" s="176">
        <v>400</v>
      </c>
      <c r="G66" s="176">
        <v>690</v>
      </c>
      <c r="H66" s="176">
        <f t="shared" si="0"/>
        <v>290</v>
      </c>
      <c r="I66" s="176">
        <v>360</v>
      </c>
    </row>
    <row r="67" spans="1:9" ht="15" customHeight="1" outlineLevel="1">
      <c r="A67" s="93" t="s">
        <v>170</v>
      </c>
      <c r="B67" s="93" t="s">
        <v>177</v>
      </c>
      <c r="C67" s="93" t="s">
        <v>170</v>
      </c>
      <c r="D67" s="93" t="s">
        <v>1067</v>
      </c>
      <c r="E67" s="94" t="s">
        <v>1068</v>
      </c>
      <c r="F67" s="176">
        <v>35000</v>
      </c>
      <c r="G67" s="176">
        <v>10864</v>
      </c>
      <c r="H67" s="176">
        <f t="shared" si="0"/>
        <v>-24136</v>
      </c>
      <c r="I67" s="176">
        <v>36497</v>
      </c>
    </row>
    <row r="68" spans="1:9" ht="15" customHeight="1" outlineLevel="1">
      <c r="A68" s="93" t="s">
        <v>170</v>
      </c>
      <c r="B68" s="93" t="s">
        <v>177</v>
      </c>
      <c r="C68" s="93" t="s">
        <v>170</v>
      </c>
      <c r="D68" s="93" t="s">
        <v>1069</v>
      </c>
      <c r="E68" s="94" t="s">
        <v>1070</v>
      </c>
      <c r="F68" s="176">
        <v>15000</v>
      </c>
      <c r="G68" s="176">
        <v>10838</v>
      </c>
      <c r="H68" s="176">
        <f t="shared" si="0"/>
        <v>-4162</v>
      </c>
      <c r="I68" s="176">
        <v>16129</v>
      </c>
    </row>
    <row r="69" spans="1:9" ht="15" customHeight="1" outlineLevel="1">
      <c r="A69" s="93" t="s">
        <v>170</v>
      </c>
      <c r="B69" s="93" t="s">
        <v>177</v>
      </c>
      <c r="C69" s="93" t="s">
        <v>170</v>
      </c>
      <c r="D69" s="93" t="s">
        <v>1071</v>
      </c>
      <c r="E69" s="94" t="s">
        <v>1072</v>
      </c>
      <c r="F69" s="176">
        <v>250000</v>
      </c>
      <c r="G69" s="176">
        <v>209532</v>
      </c>
      <c r="H69" s="176">
        <f t="shared" si="0"/>
        <v>-40468</v>
      </c>
      <c r="I69" s="176">
        <v>196710</v>
      </c>
    </row>
    <row r="70" spans="1:9" ht="15" customHeight="1" outlineLevel="1">
      <c r="A70" s="93" t="s">
        <v>170</v>
      </c>
      <c r="B70" s="93" t="s">
        <v>177</v>
      </c>
      <c r="C70" s="93" t="s">
        <v>170</v>
      </c>
      <c r="D70" s="93" t="s">
        <v>221</v>
      </c>
      <c r="E70" s="94" t="s">
        <v>87</v>
      </c>
      <c r="F70" s="176">
        <v>200000</v>
      </c>
      <c r="G70" s="176">
        <v>147054</v>
      </c>
      <c r="H70" s="176">
        <f t="shared" ref="H70:H133" si="1">G70-F70</f>
        <v>-52946</v>
      </c>
      <c r="I70" s="176">
        <v>141496</v>
      </c>
    </row>
    <row r="71" spans="1:9" ht="15" customHeight="1" outlineLevel="1">
      <c r="A71" s="93" t="s">
        <v>170</v>
      </c>
      <c r="B71" s="93" t="s">
        <v>177</v>
      </c>
      <c r="C71" s="93" t="s">
        <v>170</v>
      </c>
      <c r="D71" s="93" t="s">
        <v>222</v>
      </c>
      <c r="E71" s="94" t="s">
        <v>88</v>
      </c>
      <c r="F71" s="176">
        <v>20000000</v>
      </c>
      <c r="G71" s="176">
        <v>13816427</v>
      </c>
      <c r="H71" s="176">
        <f t="shared" si="1"/>
        <v>-6183573</v>
      </c>
      <c r="I71" s="176">
        <v>16286209</v>
      </c>
    </row>
    <row r="72" spans="1:9" ht="15" customHeight="1" outlineLevel="1">
      <c r="A72" s="93" t="s">
        <v>170</v>
      </c>
      <c r="B72" s="93" t="s">
        <v>177</v>
      </c>
      <c r="C72" s="93" t="s">
        <v>170</v>
      </c>
      <c r="D72" s="93" t="s">
        <v>223</v>
      </c>
      <c r="E72" s="94" t="s">
        <v>89</v>
      </c>
      <c r="F72" s="176">
        <v>17097955</v>
      </c>
      <c r="G72" s="176">
        <v>16834246</v>
      </c>
      <c r="H72" s="176">
        <f t="shared" si="1"/>
        <v>-263709</v>
      </c>
      <c r="I72" s="176">
        <v>16485938</v>
      </c>
    </row>
    <row r="73" spans="1:9" ht="15" customHeight="1" outlineLevel="1">
      <c r="A73" s="93" t="s">
        <v>170</v>
      </c>
      <c r="B73" s="93" t="s">
        <v>177</v>
      </c>
      <c r="C73" s="93" t="s">
        <v>170</v>
      </c>
      <c r="D73" s="93" t="s">
        <v>224</v>
      </c>
      <c r="E73" s="94" t="s">
        <v>90</v>
      </c>
      <c r="F73" s="176">
        <v>4609672</v>
      </c>
      <c r="G73" s="176">
        <v>4841642</v>
      </c>
      <c r="H73" s="176">
        <f t="shared" si="1"/>
        <v>231970</v>
      </c>
      <c r="I73" s="176">
        <v>4475410</v>
      </c>
    </row>
    <row r="74" spans="1:9" ht="15" customHeight="1" outlineLevel="1">
      <c r="A74" s="93" t="s">
        <v>170</v>
      </c>
      <c r="B74" s="93" t="s">
        <v>177</v>
      </c>
      <c r="C74" s="93" t="s">
        <v>170</v>
      </c>
      <c r="D74" s="93" t="s">
        <v>1073</v>
      </c>
      <c r="E74" s="94" t="s">
        <v>1425</v>
      </c>
      <c r="F74" s="176">
        <v>2020711</v>
      </c>
      <c r="G74" s="176">
        <v>610998</v>
      </c>
      <c r="H74" s="176">
        <f t="shared" si="1"/>
        <v>-1409713</v>
      </c>
      <c r="I74" s="176">
        <v>2678201</v>
      </c>
    </row>
    <row r="75" spans="1:9" ht="15" customHeight="1" outlineLevel="1">
      <c r="A75" s="93" t="s">
        <v>170</v>
      </c>
      <c r="B75" s="93" t="s">
        <v>177</v>
      </c>
      <c r="C75" s="93" t="s">
        <v>170</v>
      </c>
      <c r="D75" s="93" t="s">
        <v>225</v>
      </c>
      <c r="E75" s="94" t="s">
        <v>91</v>
      </c>
      <c r="F75" s="176">
        <v>8504000</v>
      </c>
      <c r="G75" s="176">
        <v>8996936</v>
      </c>
      <c r="H75" s="176">
        <f t="shared" si="1"/>
        <v>492936</v>
      </c>
      <c r="I75" s="176">
        <v>8150786</v>
      </c>
    </row>
    <row r="76" spans="1:9" ht="15" customHeight="1" outlineLevel="1">
      <c r="A76" s="93" t="s">
        <v>170</v>
      </c>
      <c r="B76" s="93" t="s">
        <v>177</v>
      </c>
      <c r="C76" s="93" t="s">
        <v>170</v>
      </c>
      <c r="D76" s="93" t="s">
        <v>226</v>
      </c>
      <c r="E76" s="94" t="s">
        <v>92</v>
      </c>
      <c r="F76" s="176">
        <v>1300000</v>
      </c>
      <c r="G76" s="176">
        <v>1174793</v>
      </c>
      <c r="H76" s="176">
        <f t="shared" si="1"/>
        <v>-125207</v>
      </c>
      <c r="I76" s="176">
        <v>1280513</v>
      </c>
    </row>
    <row r="77" spans="1:9" ht="15" customHeight="1" outlineLevel="1">
      <c r="A77" s="93" t="s">
        <v>170</v>
      </c>
      <c r="B77" s="93" t="s">
        <v>177</v>
      </c>
      <c r="C77" s="93" t="s">
        <v>170</v>
      </c>
      <c r="D77" s="93" t="s">
        <v>227</v>
      </c>
      <c r="E77" s="94" t="s">
        <v>228</v>
      </c>
      <c r="F77" s="176">
        <v>2820000</v>
      </c>
      <c r="G77" s="176">
        <v>3199149</v>
      </c>
      <c r="H77" s="176">
        <f t="shared" si="1"/>
        <v>379149</v>
      </c>
      <c r="I77" s="176">
        <v>2750050</v>
      </c>
    </row>
    <row r="78" spans="1:9" ht="15" customHeight="1" outlineLevel="1">
      <c r="A78" s="93" t="s">
        <v>170</v>
      </c>
      <c r="B78" s="93" t="s">
        <v>177</v>
      </c>
      <c r="C78" s="93" t="s">
        <v>170</v>
      </c>
      <c r="D78" s="93" t="s">
        <v>933</v>
      </c>
      <c r="E78" s="94" t="s">
        <v>934</v>
      </c>
      <c r="F78" s="176">
        <v>0</v>
      </c>
      <c r="G78" s="176">
        <v>128281</v>
      </c>
      <c r="H78" s="176">
        <f t="shared" si="1"/>
        <v>128281</v>
      </c>
      <c r="I78" s="176">
        <v>399</v>
      </c>
    </row>
    <row r="79" spans="1:9" ht="15" customHeight="1" outlineLevel="1">
      <c r="A79" s="93" t="s">
        <v>170</v>
      </c>
      <c r="B79" s="93" t="s">
        <v>177</v>
      </c>
      <c r="C79" s="93" t="s">
        <v>170</v>
      </c>
      <c r="D79" s="93" t="s">
        <v>935</v>
      </c>
      <c r="E79" s="94" t="s">
        <v>936</v>
      </c>
      <c r="F79" s="176">
        <v>0</v>
      </c>
      <c r="G79" s="176">
        <v>0</v>
      </c>
      <c r="H79" s="176">
        <f t="shared" si="1"/>
        <v>0</v>
      </c>
      <c r="I79" s="176">
        <v>6760</v>
      </c>
    </row>
    <row r="80" spans="1:9" ht="15" customHeight="1" outlineLevel="1">
      <c r="A80" s="93" t="s">
        <v>170</v>
      </c>
      <c r="B80" s="93" t="s">
        <v>177</v>
      </c>
      <c r="C80" s="93" t="s">
        <v>170</v>
      </c>
      <c r="D80" s="93" t="s">
        <v>229</v>
      </c>
      <c r="E80" s="94" t="s">
        <v>93</v>
      </c>
      <c r="F80" s="176">
        <v>2000000</v>
      </c>
      <c r="G80" s="176">
        <v>1546912</v>
      </c>
      <c r="H80" s="176">
        <f t="shared" si="1"/>
        <v>-453088</v>
      </c>
      <c r="I80" s="176">
        <v>1866961</v>
      </c>
    </row>
    <row r="81" spans="1:9" ht="15" customHeight="1" outlineLevel="1">
      <c r="A81" s="93" t="s">
        <v>170</v>
      </c>
      <c r="B81" s="93" t="s">
        <v>177</v>
      </c>
      <c r="C81" s="93" t="s">
        <v>170</v>
      </c>
      <c r="D81" s="93" t="s">
        <v>230</v>
      </c>
      <c r="E81" s="94" t="s">
        <v>94</v>
      </c>
      <c r="F81" s="176">
        <v>0</v>
      </c>
      <c r="G81" s="176">
        <v>0</v>
      </c>
      <c r="H81" s="176">
        <f t="shared" si="1"/>
        <v>0</v>
      </c>
      <c r="I81" s="176">
        <v>170</v>
      </c>
    </row>
    <row r="82" spans="1:9" ht="15" customHeight="1" outlineLevel="1">
      <c r="A82" s="93" t="s">
        <v>170</v>
      </c>
      <c r="B82" s="93" t="s">
        <v>177</v>
      </c>
      <c r="C82" s="93" t="s">
        <v>170</v>
      </c>
      <c r="D82" s="93" t="s">
        <v>231</v>
      </c>
      <c r="E82" s="94" t="s">
        <v>232</v>
      </c>
      <c r="F82" s="176">
        <v>36500</v>
      </c>
      <c r="G82" s="176">
        <v>38099</v>
      </c>
      <c r="H82" s="176">
        <f t="shared" si="1"/>
        <v>1599</v>
      </c>
      <c r="I82" s="176">
        <v>34347</v>
      </c>
    </row>
    <row r="83" spans="1:9" ht="15" customHeight="1" outlineLevel="1">
      <c r="A83" s="93" t="s">
        <v>170</v>
      </c>
      <c r="B83" s="93" t="s">
        <v>177</v>
      </c>
      <c r="C83" s="93" t="s">
        <v>170</v>
      </c>
      <c r="D83" s="93" t="s">
        <v>233</v>
      </c>
      <c r="E83" s="94" t="s">
        <v>234</v>
      </c>
      <c r="F83" s="176">
        <v>8500000</v>
      </c>
      <c r="G83" s="176">
        <v>8352531</v>
      </c>
      <c r="H83" s="176">
        <f t="shared" si="1"/>
        <v>-147469</v>
      </c>
      <c r="I83" s="176">
        <v>8381205</v>
      </c>
    </row>
    <row r="84" spans="1:9" ht="15" customHeight="1" outlineLevel="1">
      <c r="A84" s="93" t="s">
        <v>170</v>
      </c>
      <c r="B84" s="93" t="s">
        <v>177</v>
      </c>
      <c r="C84" s="93" t="s">
        <v>170</v>
      </c>
      <c r="D84" s="93" t="s">
        <v>235</v>
      </c>
      <c r="E84" s="94" t="s">
        <v>236</v>
      </c>
      <c r="F84" s="176">
        <v>6000000</v>
      </c>
      <c r="G84" s="176">
        <v>5032284</v>
      </c>
      <c r="H84" s="176">
        <f t="shared" si="1"/>
        <v>-967716</v>
      </c>
      <c r="I84" s="176">
        <v>5454334</v>
      </c>
    </row>
    <row r="85" spans="1:9" ht="15" customHeight="1" outlineLevel="1">
      <c r="A85" s="93" t="s">
        <v>170</v>
      </c>
      <c r="B85" s="93" t="s">
        <v>177</v>
      </c>
      <c r="C85" s="93" t="s">
        <v>170</v>
      </c>
      <c r="D85" s="93" t="s">
        <v>792</v>
      </c>
      <c r="E85" s="94" t="s">
        <v>793</v>
      </c>
      <c r="F85" s="176">
        <v>2471000</v>
      </c>
      <c r="G85" s="176">
        <v>1650232</v>
      </c>
      <c r="H85" s="176">
        <f t="shared" si="1"/>
        <v>-820768</v>
      </c>
      <c r="I85" s="176">
        <v>3533999</v>
      </c>
    </row>
    <row r="86" spans="1:9" ht="15" customHeight="1" outlineLevel="1">
      <c r="A86" s="93" t="s">
        <v>170</v>
      </c>
      <c r="B86" s="93" t="s">
        <v>177</v>
      </c>
      <c r="C86" s="93" t="s">
        <v>170</v>
      </c>
      <c r="D86" s="93" t="s">
        <v>237</v>
      </c>
      <c r="E86" s="94" t="s">
        <v>238</v>
      </c>
      <c r="F86" s="176">
        <v>757000</v>
      </c>
      <c r="G86" s="176">
        <v>897247</v>
      </c>
      <c r="H86" s="176">
        <f t="shared" si="1"/>
        <v>140247</v>
      </c>
      <c r="I86" s="176">
        <v>980621</v>
      </c>
    </row>
    <row r="87" spans="1:9" ht="15" customHeight="1" outlineLevel="1">
      <c r="A87" s="93" t="s">
        <v>170</v>
      </c>
      <c r="B87" s="93" t="s">
        <v>177</v>
      </c>
      <c r="C87" s="93" t="s">
        <v>170</v>
      </c>
      <c r="D87" s="93" t="s">
        <v>1074</v>
      </c>
      <c r="E87" s="94" t="s">
        <v>1075</v>
      </c>
      <c r="F87" s="176">
        <v>500000</v>
      </c>
      <c r="G87" s="176">
        <v>334939</v>
      </c>
      <c r="H87" s="176">
        <f t="shared" si="1"/>
        <v>-165061</v>
      </c>
      <c r="I87" s="176">
        <v>337888</v>
      </c>
    </row>
    <row r="88" spans="1:9" ht="15" customHeight="1" outlineLevel="1">
      <c r="A88" s="93" t="s">
        <v>170</v>
      </c>
      <c r="B88" s="93" t="s">
        <v>177</v>
      </c>
      <c r="C88" s="93" t="s">
        <v>170</v>
      </c>
      <c r="D88" s="93" t="s">
        <v>937</v>
      </c>
      <c r="E88" s="94" t="s">
        <v>938</v>
      </c>
      <c r="F88" s="176">
        <v>50000</v>
      </c>
      <c r="G88" s="176">
        <v>47800</v>
      </c>
      <c r="H88" s="176">
        <f t="shared" si="1"/>
        <v>-2200</v>
      </c>
      <c r="I88" s="176">
        <v>33400</v>
      </c>
    </row>
    <row r="89" spans="1:9" ht="15" customHeight="1" outlineLevel="1">
      <c r="A89" s="93" t="s">
        <v>170</v>
      </c>
      <c r="B89" s="93" t="s">
        <v>177</v>
      </c>
      <c r="C89" s="93" t="s">
        <v>170</v>
      </c>
      <c r="D89" s="93" t="s">
        <v>939</v>
      </c>
      <c r="E89" s="94" t="s">
        <v>940</v>
      </c>
      <c r="F89" s="176">
        <v>200000</v>
      </c>
      <c r="G89" s="176">
        <v>263650</v>
      </c>
      <c r="H89" s="176">
        <f t="shared" si="1"/>
        <v>63650</v>
      </c>
      <c r="I89" s="176">
        <v>184900</v>
      </c>
    </row>
    <row r="90" spans="1:9" ht="15" customHeight="1" outlineLevel="1">
      <c r="A90" s="93" t="s">
        <v>170</v>
      </c>
      <c r="B90" s="93" t="s">
        <v>177</v>
      </c>
      <c r="C90" s="93" t="s">
        <v>170</v>
      </c>
      <c r="D90" s="93" t="s">
        <v>941</v>
      </c>
      <c r="E90" s="94" t="s">
        <v>942</v>
      </c>
      <c r="F90" s="176">
        <v>3120000</v>
      </c>
      <c r="G90" s="176">
        <v>5121213</v>
      </c>
      <c r="H90" s="176">
        <f t="shared" si="1"/>
        <v>2001213</v>
      </c>
      <c r="I90" s="176">
        <v>1666566</v>
      </c>
    </row>
    <row r="91" spans="1:9" ht="15" customHeight="1" outlineLevel="1">
      <c r="A91" s="93" t="s">
        <v>170</v>
      </c>
      <c r="B91" s="93" t="s">
        <v>177</v>
      </c>
      <c r="C91" s="93" t="s">
        <v>170</v>
      </c>
      <c r="D91" s="93" t="s">
        <v>1076</v>
      </c>
      <c r="E91" s="94" t="s">
        <v>1077</v>
      </c>
      <c r="F91" s="176">
        <v>2750000</v>
      </c>
      <c r="G91" s="176">
        <v>2879209</v>
      </c>
      <c r="H91" s="176">
        <f t="shared" si="1"/>
        <v>129209</v>
      </c>
      <c r="I91" s="176">
        <v>1435827</v>
      </c>
    </row>
    <row r="92" spans="1:9" ht="15" customHeight="1" outlineLevel="1">
      <c r="A92" s="93" t="s">
        <v>170</v>
      </c>
      <c r="B92" s="93" t="s">
        <v>177</v>
      </c>
      <c r="C92" s="93" t="s">
        <v>170</v>
      </c>
      <c r="D92" s="93" t="s">
        <v>239</v>
      </c>
      <c r="E92" s="94" t="s">
        <v>95</v>
      </c>
      <c r="F92" s="176">
        <v>669990</v>
      </c>
      <c r="G92" s="176">
        <v>829818</v>
      </c>
      <c r="H92" s="176">
        <f t="shared" si="1"/>
        <v>159828</v>
      </c>
      <c r="I92" s="176">
        <v>698761</v>
      </c>
    </row>
    <row r="93" spans="1:9" ht="15" customHeight="1" outlineLevel="1">
      <c r="A93" s="93" t="s">
        <v>170</v>
      </c>
      <c r="B93" s="93" t="s">
        <v>177</v>
      </c>
      <c r="C93" s="93" t="s">
        <v>170</v>
      </c>
      <c r="D93" s="93" t="s">
        <v>240</v>
      </c>
      <c r="E93" s="94" t="s">
        <v>96</v>
      </c>
      <c r="F93" s="176">
        <v>1257377</v>
      </c>
      <c r="G93" s="176">
        <v>213581</v>
      </c>
      <c r="H93" s="176">
        <f t="shared" si="1"/>
        <v>-1043796</v>
      </c>
      <c r="I93" s="176">
        <v>565777</v>
      </c>
    </row>
    <row r="94" spans="1:9" ht="15" customHeight="1" outlineLevel="1">
      <c r="A94" s="93" t="s">
        <v>170</v>
      </c>
      <c r="B94" s="93" t="s">
        <v>177</v>
      </c>
      <c r="C94" s="93" t="s">
        <v>170</v>
      </c>
      <c r="D94" s="93" t="s">
        <v>241</v>
      </c>
      <c r="E94" s="94" t="s">
        <v>242</v>
      </c>
      <c r="F94" s="176">
        <v>53000</v>
      </c>
      <c r="G94" s="176">
        <v>105505</v>
      </c>
      <c r="H94" s="176">
        <f t="shared" si="1"/>
        <v>52505</v>
      </c>
      <c r="I94" s="176">
        <v>72183</v>
      </c>
    </row>
    <row r="95" spans="1:9" ht="15" customHeight="1" outlineLevel="1">
      <c r="A95" s="93" t="s">
        <v>170</v>
      </c>
      <c r="B95" s="93" t="s">
        <v>177</v>
      </c>
      <c r="C95" s="93" t="s">
        <v>170</v>
      </c>
      <c r="D95" s="93" t="s">
        <v>243</v>
      </c>
      <c r="E95" s="94" t="s">
        <v>244</v>
      </c>
      <c r="F95" s="176">
        <v>443836</v>
      </c>
      <c r="G95" s="176">
        <v>700350</v>
      </c>
      <c r="H95" s="176">
        <f t="shared" si="1"/>
        <v>256514</v>
      </c>
      <c r="I95" s="176">
        <v>525254</v>
      </c>
    </row>
    <row r="96" spans="1:9" ht="15" customHeight="1" outlineLevel="1">
      <c r="A96" s="93" t="s">
        <v>170</v>
      </c>
      <c r="B96" s="93" t="s">
        <v>177</v>
      </c>
      <c r="C96" s="93" t="s">
        <v>170</v>
      </c>
      <c r="D96" s="93" t="s">
        <v>245</v>
      </c>
      <c r="E96" s="94" t="s">
        <v>246</v>
      </c>
      <c r="F96" s="176">
        <v>271500</v>
      </c>
      <c r="G96" s="176">
        <v>318930</v>
      </c>
      <c r="H96" s="176">
        <f t="shared" si="1"/>
        <v>47430</v>
      </c>
      <c r="I96" s="176">
        <v>257140</v>
      </c>
    </row>
    <row r="97" spans="1:9" ht="15" customHeight="1" outlineLevel="1">
      <c r="A97" s="93" t="s">
        <v>170</v>
      </c>
      <c r="B97" s="93" t="s">
        <v>177</v>
      </c>
      <c r="C97" s="93" t="s">
        <v>170</v>
      </c>
      <c r="D97" s="93" t="s">
        <v>247</v>
      </c>
      <c r="E97" s="94" t="s">
        <v>97</v>
      </c>
      <c r="F97" s="176">
        <v>787281</v>
      </c>
      <c r="G97" s="176">
        <v>453280</v>
      </c>
      <c r="H97" s="176">
        <f t="shared" si="1"/>
        <v>-334001</v>
      </c>
      <c r="I97" s="176">
        <v>596751</v>
      </c>
    </row>
    <row r="98" spans="1:9" ht="15" customHeight="1" outlineLevel="1">
      <c r="A98" s="93" t="s">
        <v>170</v>
      </c>
      <c r="B98" s="93" t="s">
        <v>177</v>
      </c>
      <c r="C98" s="93" t="s">
        <v>331</v>
      </c>
      <c r="D98" s="93" t="s">
        <v>1217</v>
      </c>
      <c r="E98" s="94" t="s">
        <v>1218</v>
      </c>
      <c r="F98" s="176">
        <v>2500000</v>
      </c>
      <c r="G98" s="176">
        <v>2119477</v>
      </c>
      <c r="H98" s="176">
        <f t="shared" si="1"/>
        <v>-380523</v>
      </c>
      <c r="I98" s="176">
        <v>2380151</v>
      </c>
    </row>
    <row r="99" spans="1:9" ht="15" customHeight="1" outlineLevel="1">
      <c r="A99" s="93" t="s">
        <v>170</v>
      </c>
      <c r="B99" s="93" t="s">
        <v>177</v>
      </c>
      <c r="C99" s="93" t="s">
        <v>331</v>
      </c>
      <c r="D99" s="93" t="s">
        <v>1219</v>
      </c>
      <c r="E99" s="94" t="s">
        <v>1220</v>
      </c>
      <c r="F99" s="176">
        <v>2000000</v>
      </c>
      <c r="G99" s="176">
        <v>1629846</v>
      </c>
      <c r="H99" s="176">
        <f t="shared" si="1"/>
        <v>-370154</v>
      </c>
      <c r="I99" s="176">
        <v>1733848</v>
      </c>
    </row>
    <row r="100" spans="1:9" ht="15" customHeight="1" outlineLevel="1">
      <c r="A100" s="93" t="s">
        <v>170</v>
      </c>
      <c r="B100" s="93" t="s">
        <v>177</v>
      </c>
      <c r="C100" s="93" t="s">
        <v>331</v>
      </c>
      <c r="D100" s="93" t="s">
        <v>1221</v>
      </c>
      <c r="E100" s="94" t="s">
        <v>1222</v>
      </c>
      <c r="F100" s="176">
        <v>3500000</v>
      </c>
      <c r="G100" s="176">
        <v>3366266</v>
      </c>
      <c r="H100" s="176">
        <f t="shared" si="1"/>
        <v>-133734</v>
      </c>
      <c r="I100" s="176">
        <v>580910</v>
      </c>
    </row>
    <row r="101" spans="1:9" ht="15" customHeight="1" outlineLevel="1">
      <c r="A101" s="93" t="s">
        <v>170</v>
      </c>
      <c r="B101" s="93" t="s">
        <v>177</v>
      </c>
      <c r="C101" s="93" t="s">
        <v>331</v>
      </c>
      <c r="D101" s="93" t="s">
        <v>1223</v>
      </c>
      <c r="E101" s="94" t="s">
        <v>1224</v>
      </c>
      <c r="F101" s="176">
        <v>45305338</v>
      </c>
      <c r="G101" s="176">
        <v>43488590</v>
      </c>
      <c r="H101" s="176">
        <f t="shared" si="1"/>
        <v>-1816748</v>
      </c>
      <c r="I101" s="176">
        <v>42693949</v>
      </c>
    </row>
    <row r="102" spans="1:9" ht="15" customHeight="1" outlineLevel="1">
      <c r="A102" s="93" t="s">
        <v>170</v>
      </c>
      <c r="B102" s="93" t="s">
        <v>177</v>
      </c>
      <c r="C102" s="93" t="s">
        <v>331</v>
      </c>
      <c r="D102" s="93" t="s">
        <v>1225</v>
      </c>
      <c r="E102" s="94" t="s">
        <v>1226</v>
      </c>
      <c r="F102" s="176">
        <v>1175339</v>
      </c>
      <c r="G102" s="176">
        <v>0</v>
      </c>
      <c r="H102" s="176">
        <f t="shared" si="1"/>
        <v>-1175339</v>
      </c>
      <c r="I102" s="176">
        <v>347432</v>
      </c>
    </row>
    <row r="103" spans="1:9" ht="15" customHeight="1" outlineLevel="1">
      <c r="A103" s="93" t="s">
        <v>170</v>
      </c>
      <c r="B103" s="93" t="s">
        <v>177</v>
      </c>
      <c r="C103" s="93" t="s">
        <v>331</v>
      </c>
      <c r="D103" s="93" t="s">
        <v>1227</v>
      </c>
      <c r="E103" s="94" t="s">
        <v>1431</v>
      </c>
      <c r="F103" s="176">
        <v>9131013</v>
      </c>
      <c r="G103" s="176">
        <v>10617037</v>
      </c>
      <c r="H103" s="176">
        <f t="shared" si="1"/>
        <v>1486024</v>
      </c>
      <c r="I103" s="176">
        <v>8462848</v>
      </c>
    </row>
    <row r="104" spans="1:9" ht="15" customHeight="1" outlineLevel="1">
      <c r="A104" s="93" t="s">
        <v>170</v>
      </c>
      <c r="B104" s="93" t="s">
        <v>177</v>
      </c>
      <c r="C104" s="93" t="s">
        <v>331</v>
      </c>
      <c r="D104" s="93" t="s">
        <v>1228</v>
      </c>
      <c r="E104" s="94" t="s">
        <v>1229</v>
      </c>
      <c r="F104" s="176">
        <v>43569</v>
      </c>
      <c r="G104" s="176">
        <v>0</v>
      </c>
      <c r="H104" s="176">
        <f t="shared" si="1"/>
        <v>-43569</v>
      </c>
      <c r="I104" s="176">
        <v>12290</v>
      </c>
    </row>
    <row r="105" spans="1:9" ht="15" customHeight="1" outlineLevel="1">
      <c r="A105" s="93" t="s">
        <v>170</v>
      </c>
      <c r="B105" s="93" t="s">
        <v>177</v>
      </c>
      <c r="C105" s="93" t="s">
        <v>332</v>
      </c>
      <c r="D105" s="93" t="s">
        <v>1322</v>
      </c>
      <c r="E105" s="94" t="s">
        <v>1323</v>
      </c>
      <c r="F105" s="176">
        <v>149200000</v>
      </c>
      <c r="G105" s="176">
        <v>190093390</v>
      </c>
      <c r="H105" s="176">
        <f t="shared" si="1"/>
        <v>40893390</v>
      </c>
      <c r="I105" s="176">
        <v>0</v>
      </c>
    </row>
    <row r="106" spans="1:9" ht="15" customHeight="1" outlineLevel="1">
      <c r="A106" s="93" t="s">
        <v>170</v>
      </c>
      <c r="B106" s="93" t="s">
        <v>177</v>
      </c>
      <c r="C106" s="93" t="s">
        <v>332</v>
      </c>
      <c r="D106" s="93" t="s">
        <v>1324</v>
      </c>
      <c r="E106" s="94" t="s">
        <v>1325</v>
      </c>
      <c r="F106" s="176">
        <v>800000</v>
      </c>
      <c r="G106" s="176">
        <v>104727</v>
      </c>
      <c r="H106" s="176">
        <f t="shared" si="1"/>
        <v>-695273</v>
      </c>
      <c r="I106" s="176">
        <v>0</v>
      </c>
    </row>
    <row r="107" spans="1:9" ht="15" customHeight="1" outlineLevel="1">
      <c r="A107" s="93" t="s">
        <v>170</v>
      </c>
      <c r="B107" s="93" t="s">
        <v>177</v>
      </c>
      <c r="C107" s="93" t="s">
        <v>332</v>
      </c>
      <c r="D107" s="93" t="s">
        <v>1326</v>
      </c>
      <c r="E107" s="94" t="s">
        <v>1327</v>
      </c>
      <c r="F107" s="176">
        <v>0</v>
      </c>
      <c r="G107" s="176">
        <v>70140748</v>
      </c>
      <c r="H107" s="176">
        <f t="shared" si="1"/>
        <v>70140748</v>
      </c>
      <c r="I107" s="176">
        <v>0</v>
      </c>
    </row>
    <row r="108" spans="1:9" ht="15" customHeight="1" outlineLevel="1">
      <c r="A108" s="93" t="s">
        <v>170</v>
      </c>
      <c r="B108" s="93" t="s">
        <v>188</v>
      </c>
      <c r="C108" s="93" t="s">
        <v>171</v>
      </c>
      <c r="D108" s="93" t="s">
        <v>312</v>
      </c>
      <c r="E108" s="94" t="s">
        <v>98</v>
      </c>
      <c r="F108" s="176">
        <v>20000</v>
      </c>
      <c r="G108" s="176">
        <v>15060</v>
      </c>
      <c r="H108" s="176">
        <f t="shared" si="1"/>
        <v>-4940</v>
      </c>
      <c r="I108" s="176">
        <v>16360</v>
      </c>
    </row>
    <row r="109" spans="1:9" ht="15" customHeight="1" outlineLevel="1">
      <c r="A109" s="93" t="s">
        <v>170</v>
      </c>
      <c r="B109" s="93" t="s">
        <v>188</v>
      </c>
      <c r="C109" s="93" t="s">
        <v>171</v>
      </c>
      <c r="D109" s="93" t="s">
        <v>248</v>
      </c>
      <c r="E109" s="94" t="s">
        <v>249</v>
      </c>
      <c r="F109" s="176">
        <v>500000</v>
      </c>
      <c r="G109" s="176">
        <v>498647</v>
      </c>
      <c r="H109" s="176">
        <f t="shared" si="1"/>
        <v>-1353</v>
      </c>
      <c r="I109" s="176">
        <v>478621</v>
      </c>
    </row>
    <row r="110" spans="1:9" ht="15" customHeight="1" outlineLevel="1">
      <c r="A110" s="93" t="s">
        <v>170</v>
      </c>
      <c r="B110" s="93" t="s">
        <v>188</v>
      </c>
      <c r="C110" s="93" t="s">
        <v>171</v>
      </c>
      <c r="D110" s="93" t="s">
        <v>250</v>
      </c>
      <c r="E110" s="94" t="s">
        <v>251</v>
      </c>
      <c r="F110" s="176">
        <v>31300000</v>
      </c>
      <c r="G110" s="176">
        <v>25850934</v>
      </c>
      <c r="H110" s="176">
        <f t="shared" si="1"/>
        <v>-5449066</v>
      </c>
      <c r="I110" s="176">
        <v>31140109</v>
      </c>
    </row>
    <row r="111" spans="1:9" ht="15" customHeight="1" outlineLevel="1">
      <c r="A111" s="93" t="s">
        <v>170</v>
      </c>
      <c r="B111" s="93" t="s">
        <v>188</v>
      </c>
      <c r="C111" s="93" t="s">
        <v>171</v>
      </c>
      <c r="D111" s="93" t="s">
        <v>252</v>
      </c>
      <c r="E111" s="94" t="s">
        <v>1078</v>
      </c>
      <c r="F111" s="176">
        <v>3200000</v>
      </c>
      <c r="G111" s="176">
        <v>2954880</v>
      </c>
      <c r="H111" s="176">
        <f t="shared" si="1"/>
        <v>-245120</v>
      </c>
      <c r="I111" s="176">
        <v>3041042</v>
      </c>
    </row>
    <row r="112" spans="1:9" ht="15" customHeight="1" outlineLevel="1">
      <c r="A112" s="93" t="s">
        <v>170</v>
      </c>
      <c r="B112" s="93" t="s">
        <v>188</v>
      </c>
      <c r="C112" s="93" t="s">
        <v>171</v>
      </c>
      <c r="D112" s="93" t="s">
        <v>253</v>
      </c>
      <c r="E112" s="94" t="s">
        <v>254</v>
      </c>
      <c r="F112" s="176">
        <v>71000</v>
      </c>
      <c r="G112" s="176">
        <v>103480</v>
      </c>
      <c r="H112" s="176">
        <f t="shared" si="1"/>
        <v>32480</v>
      </c>
      <c r="I112" s="176">
        <v>232225</v>
      </c>
    </row>
    <row r="113" spans="1:9" ht="15" customHeight="1" outlineLevel="1">
      <c r="A113" s="93" t="s">
        <v>170</v>
      </c>
      <c r="B113" s="93" t="s">
        <v>188</v>
      </c>
      <c r="C113" s="93" t="s">
        <v>171</v>
      </c>
      <c r="D113" s="93" t="s">
        <v>255</v>
      </c>
      <c r="E113" s="94" t="s">
        <v>99</v>
      </c>
      <c r="F113" s="176">
        <v>5000</v>
      </c>
      <c r="G113" s="176">
        <v>0</v>
      </c>
      <c r="H113" s="176">
        <f t="shared" si="1"/>
        <v>-5000</v>
      </c>
      <c r="I113" s="176">
        <v>0</v>
      </c>
    </row>
    <row r="114" spans="1:9" ht="15" customHeight="1" outlineLevel="1">
      <c r="A114" s="93" t="s">
        <v>170</v>
      </c>
      <c r="B114" s="93" t="s">
        <v>188</v>
      </c>
      <c r="C114" s="93" t="s">
        <v>171</v>
      </c>
      <c r="D114" s="93" t="s">
        <v>256</v>
      </c>
      <c r="E114" s="94" t="s">
        <v>257</v>
      </c>
      <c r="F114" s="176">
        <v>50000</v>
      </c>
      <c r="G114" s="176">
        <v>0</v>
      </c>
      <c r="H114" s="176">
        <f t="shared" si="1"/>
        <v>-50000</v>
      </c>
      <c r="I114" s="176">
        <v>60823</v>
      </c>
    </row>
    <row r="115" spans="1:9" ht="15" customHeight="1" outlineLevel="1">
      <c r="A115" s="93" t="s">
        <v>170</v>
      </c>
      <c r="B115" s="93" t="s">
        <v>188</v>
      </c>
      <c r="C115" s="93" t="s">
        <v>171</v>
      </c>
      <c r="D115" s="93" t="s">
        <v>258</v>
      </c>
      <c r="E115" s="94" t="s">
        <v>259</v>
      </c>
      <c r="F115" s="176">
        <v>600000</v>
      </c>
      <c r="G115" s="176">
        <v>529642</v>
      </c>
      <c r="H115" s="176">
        <f t="shared" si="1"/>
        <v>-70358</v>
      </c>
      <c r="I115" s="176">
        <v>597941</v>
      </c>
    </row>
    <row r="116" spans="1:9" ht="15" customHeight="1" outlineLevel="1">
      <c r="A116" s="93" t="s">
        <v>170</v>
      </c>
      <c r="B116" s="93" t="s">
        <v>188</v>
      </c>
      <c r="C116" s="93" t="s">
        <v>171</v>
      </c>
      <c r="D116" s="93" t="s">
        <v>260</v>
      </c>
      <c r="E116" s="94" t="s">
        <v>261</v>
      </c>
      <c r="F116" s="176">
        <v>95000</v>
      </c>
      <c r="G116" s="176">
        <v>92870</v>
      </c>
      <c r="H116" s="176">
        <f t="shared" si="1"/>
        <v>-2130</v>
      </c>
      <c r="I116" s="176">
        <v>92390</v>
      </c>
    </row>
    <row r="117" spans="1:9" ht="15" customHeight="1" outlineLevel="1">
      <c r="A117" s="93" t="s">
        <v>170</v>
      </c>
      <c r="B117" s="93" t="s">
        <v>188</v>
      </c>
      <c r="C117" s="93" t="s">
        <v>171</v>
      </c>
      <c r="D117" s="93" t="s">
        <v>262</v>
      </c>
      <c r="E117" s="94" t="s">
        <v>100</v>
      </c>
      <c r="F117" s="176">
        <v>270000</v>
      </c>
      <c r="G117" s="176">
        <v>270000</v>
      </c>
      <c r="H117" s="176">
        <f t="shared" si="1"/>
        <v>0</v>
      </c>
      <c r="I117" s="176">
        <v>270000</v>
      </c>
    </row>
    <row r="118" spans="1:9" ht="15" customHeight="1" outlineLevel="1">
      <c r="A118" s="93" t="s">
        <v>170</v>
      </c>
      <c r="B118" s="93" t="s">
        <v>188</v>
      </c>
      <c r="C118" s="93" t="s">
        <v>171</v>
      </c>
      <c r="D118" s="93" t="s">
        <v>263</v>
      </c>
      <c r="E118" s="94" t="s">
        <v>264</v>
      </c>
      <c r="F118" s="176">
        <v>350000</v>
      </c>
      <c r="G118" s="176">
        <v>221087</v>
      </c>
      <c r="H118" s="176">
        <f t="shared" si="1"/>
        <v>-128913</v>
      </c>
      <c r="I118" s="176">
        <v>322080</v>
      </c>
    </row>
    <row r="119" spans="1:9" ht="15" customHeight="1" outlineLevel="1">
      <c r="A119" s="93" t="s">
        <v>170</v>
      </c>
      <c r="B119" s="93" t="s">
        <v>188</v>
      </c>
      <c r="C119" s="93" t="s">
        <v>171</v>
      </c>
      <c r="D119" s="93" t="s">
        <v>265</v>
      </c>
      <c r="E119" s="94" t="s">
        <v>266</v>
      </c>
      <c r="F119" s="176">
        <v>95000</v>
      </c>
      <c r="G119" s="176">
        <v>60499</v>
      </c>
      <c r="H119" s="176">
        <f t="shared" si="1"/>
        <v>-34501</v>
      </c>
      <c r="I119" s="176">
        <v>80534</v>
      </c>
    </row>
    <row r="120" spans="1:9" ht="15" customHeight="1" outlineLevel="1">
      <c r="A120" s="93" t="s">
        <v>170</v>
      </c>
      <c r="B120" s="93" t="s">
        <v>188</v>
      </c>
      <c r="C120" s="93" t="s">
        <v>171</v>
      </c>
      <c r="D120" s="93" t="s">
        <v>267</v>
      </c>
      <c r="E120" s="94" t="s">
        <v>268</v>
      </c>
      <c r="F120" s="176">
        <v>340000</v>
      </c>
      <c r="G120" s="176">
        <v>273227</v>
      </c>
      <c r="H120" s="176">
        <f t="shared" si="1"/>
        <v>-66773</v>
      </c>
      <c r="I120" s="176">
        <v>376497</v>
      </c>
    </row>
    <row r="121" spans="1:9" ht="15" customHeight="1" outlineLevel="1">
      <c r="A121" s="93" t="s">
        <v>170</v>
      </c>
      <c r="B121" s="93" t="s">
        <v>188</v>
      </c>
      <c r="C121" s="93" t="s">
        <v>171</v>
      </c>
      <c r="D121" s="93" t="s">
        <v>269</v>
      </c>
      <c r="E121" s="94" t="s">
        <v>270</v>
      </c>
      <c r="F121" s="176">
        <v>225000</v>
      </c>
      <c r="G121" s="176">
        <v>155600</v>
      </c>
      <c r="H121" s="176">
        <f t="shared" si="1"/>
        <v>-69400</v>
      </c>
      <c r="I121" s="176">
        <v>233921</v>
      </c>
    </row>
    <row r="122" spans="1:9" ht="15" customHeight="1" outlineLevel="1">
      <c r="A122" s="93" t="s">
        <v>170</v>
      </c>
      <c r="B122" s="93" t="s">
        <v>188</v>
      </c>
      <c r="C122" s="93" t="s">
        <v>171</v>
      </c>
      <c r="D122" s="93" t="s">
        <v>271</v>
      </c>
      <c r="E122" s="94" t="s">
        <v>272</v>
      </c>
      <c r="F122" s="176">
        <v>250000</v>
      </c>
      <c r="G122" s="176">
        <v>242704</v>
      </c>
      <c r="H122" s="176">
        <f t="shared" si="1"/>
        <v>-7296</v>
      </c>
      <c r="I122" s="176">
        <v>248536</v>
      </c>
    </row>
    <row r="123" spans="1:9" ht="15" customHeight="1" outlineLevel="1">
      <c r="A123" s="93" t="s">
        <v>170</v>
      </c>
      <c r="B123" s="93" t="s">
        <v>188</v>
      </c>
      <c r="C123" s="93" t="s">
        <v>171</v>
      </c>
      <c r="D123" s="93" t="s">
        <v>1328</v>
      </c>
      <c r="E123" s="94" t="s">
        <v>1329</v>
      </c>
      <c r="F123" s="176">
        <v>30240</v>
      </c>
      <c r="G123" s="176">
        <v>0</v>
      </c>
      <c r="H123" s="176">
        <f t="shared" si="1"/>
        <v>-30240</v>
      </c>
      <c r="I123" s="176">
        <v>0</v>
      </c>
    </row>
    <row r="124" spans="1:9" ht="15" customHeight="1" outlineLevel="1">
      <c r="A124" s="93" t="s">
        <v>170</v>
      </c>
      <c r="B124" s="93" t="s">
        <v>188</v>
      </c>
      <c r="C124" s="93" t="s">
        <v>171</v>
      </c>
      <c r="D124" s="93" t="s">
        <v>1079</v>
      </c>
      <c r="E124" s="94" t="s">
        <v>1080</v>
      </c>
      <c r="F124" s="176">
        <v>0</v>
      </c>
      <c r="G124" s="176">
        <v>200</v>
      </c>
      <c r="H124" s="176">
        <f t="shared" si="1"/>
        <v>200</v>
      </c>
      <c r="I124" s="176">
        <v>0</v>
      </c>
    </row>
    <row r="125" spans="1:9" ht="15" customHeight="1" outlineLevel="1">
      <c r="A125" s="93" t="s">
        <v>170</v>
      </c>
      <c r="B125" s="93" t="s">
        <v>188</v>
      </c>
      <c r="C125" s="93" t="s">
        <v>171</v>
      </c>
      <c r="D125" s="93" t="s">
        <v>1330</v>
      </c>
      <c r="E125" s="94" t="s">
        <v>1331</v>
      </c>
      <c r="F125" s="176">
        <v>442748</v>
      </c>
      <c r="G125" s="176">
        <v>0</v>
      </c>
      <c r="H125" s="176">
        <f t="shared" si="1"/>
        <v>-442748</v>
      </c>
      <c r="I125" s="176">
        <v>0</v>
      </c>
    </row>
    <row r="126" spans="1:9" ht="15" customHeight="1" outlineLevel="1">
      <c r="A126" s="93" t="s">
        <v>170</v>
      </c>
      <c r="B126" s="93" t="s">
        <v>188</v>
      </c>
      <c r="C126" s="93" t="s">
        <v>171</v>
      </c>
      <c r="D126" s="93" t="s">
        <v>273</v>
      </c>
      <c r="E126" s="94" t="s">
        <v>842</v>
      </c>
      <c r="F126" s="176">
        <v>760000</v>
      </c>
      <c r="G126" s="176">
        <v>579115</v>
      </c>
      <c r="H126" s="176">
        <f t="shared" si="1"/>
        <v>-180885</v>
      </c>
      <c r="I126" s="176">
        <v>765015</v>
      </c>
    </row>
    <row r="127" spans="1:9" ht="15" customHeight="1" outlineLevel="1">
      <c r="A127" s="93" t="s">
        <v>170</v>
      </c>
      <c r="B127" s="93" t="s">
        <v>188</v>
      </c>
      <c r="C127" s="93" t="s">
        <v>171</v>
      </c>
      <c r="D127" s="93" t="s">
        <v>274</v>
      </c>
      <c r="E127" s="94" t="s">
        <v>101</v>
      </c>
      <c r="F127" s="176">
        <v>440000</v>
      </c>
      <c r="G127" s="176">
        <v>403060</v>
      </c>
      <c r="H127" s="176">
        <f t="shared" si="1"/>
        <v>-36940</v>
      </c>
      <c r="I127" s="176">
        <v>444282</v>
      </c>
    </row>
    <row r="128" spans="1:9" ht="15" customHeight="1" outlineLevel="1">
      <c r="A128" s="93" t="s">
        <v>170</v>
      </c>
      <c r="B128" s="93" t="s">
        <v>188</v>
      </c>
      <c r="C128" s="93" t="s">
        <v>171</v>
      </c>
      <c r="D128" s="93" t="s">
        <v>275</v>
      </c>
      <c r="E128" s="94" t="s">
        <v>102</v>
      </c>
      <c r="F128" s="176">
        <v>400000</v>
      </c>
      <c r="G128" s="176">
        <v>375100</v>
      </c>
      <c r="H128" s="176">
        <f t="shared" si="1"/>
        <v>-24900</v>
      </c>
      <c r="I128" s="176">
        <v>541697</v>
      </c>
    </row>
    <row r="129" spans="1:9" ht="15" customHeight="1" outlineLevel="1">
      <c r="A129" s="93" t="s">
        <v>170</v>
      </c>
      <c r="B129" s="93" t="s">
        <v>188</v>
      </c>
      <c r="C129" s="93" t="s">
        <v>171</v>
      </c>
      <c r="D129" s="93" t="s">
        <v>276</v>
      </c>
      <c r="E129" s="94" t="s">
        <v>277</v>
      </c>
      <c r="F129" s="176">
        <v>430000</v>
      </c>
      <c r="G129" s="176">
        <v>361742</v>
      </c>
      <c r="H129" s="176">
        <f t="shared" si="1"/>
        <v>-68258</v>
      </c>
      <c r="I129" s="176">
        <v>501832</v>
      </c>
    </row>
    <row r="130" spans="1:9" ht="15" customHeight="1" outlineLevel="1">
      <c r="A130" s="93" t="s">
        <v>170</v>
      </c>
      <c r="B130" s="93" t="s">
        <v>188</v>
      </c>
      <c r="C130" s="93" t="s">
        <v>171</v>
      </c>
      <c r="D130" s="93" t="s">
        <v>278</v>
      </c>
      <c r="E130" s="94" t="s">
        <v>103</v>
      </c>
      <c r="F130" s="176">
        <v>1000000</v>
      </c>
      <c r="G130" s="176">
        <v>870067</v>
      </c>
      <c r="H130" s="176">
        <f t="shared" si="1"/>
        <v>-129933</v>
      </c>
      <c r="I130" s="176">
        <v>1072038</v>
      </c>
    </row>
    <row r="131" spans="1:9" ht="15" customHeight="1" outlineLevel="1">
      <c r="A131" s="93" t="s">
        <v>170</v>
      </c>
      <c r="B131" s="93" t="s">
        <v>188</v>
      </c>
      <c r="C131" s="93" t="s">
        <v>171</v>
      </c>
      <c r="D131" s="93" t="s">
        <v>794</v>
      </c>
      <c r="E131" s="94" t="s">
        <v>795</v>
      </c>
      <c r="F131" s="176">
        <v>7420000</v>
      </c>
      <c r="G131" s="176">
        <v>7345277</v>
      </c>
      <c r="H131" s="176">
        <f t="shared" si="1"/>
        <v>-74723</v>
      </c>
      <c r="I131" s="176">
        <v>7422590</v>
      </c>
    </row>
    <row r="132" spans="1:9" ht="15" customHeight="1" outlineLevel="1">
      <c r="A132" s="93" t="s">
        <v>170</v>
      </c>
      <c r="B132" s="93" t="s">
        <v>188</v>
      </c>
      <c r="C132" s="93" t="s">
        <v>171</v>
      </c>
      <c r="D132" s="93" t="s">
        <v>279</v>
      </c>
      <c r="E132" s="94" t="s">
        <v>280</v>
      </c>
      <c r="F132" s="176">
        <v>615000</v>
      </c>
      <c r="G132" s="176">
        <v>482777</v>
      </c>
      <c r="H132" s="176">
        <f t="shared" si="1"/>
        <v>-132223</v>
      </c>
      <c r="I132" s="176">
        <v>700851</v>
      </c>
    </row>
    <row r="133" spans="1:9" ht="15" customHeight="1" outlineLevel="1">
      <c r="A133" s="93" t="s">
        <v>170</v>
      </c>
      <c r="B133" s="93" t="s">
        <v>188</v>
      </c>
      <c r="C133" s="93" t="s">
        <v>171</v>
      </c>
      <c r="D133" s="93" t="s">
        <v>796</v>
      </c>
      <c r="E133" s="94" t="s">
        <v>797</v>
      </c>
      <c r="F133" s="176">
        <v>1050000</v>
      </c>
      <c r="G133" s="176">
        <v>1387076</v>
      </c>
      <c r="H133" s="176">
        <f t="shared" si="1"/>
        <v>337076</v>
      </c>
      <c r="I133" s="176">
        <v>1294715</v>
      </c>
    </row>
    <row r="134" spans="1:9" ht="15" customHeight="1" outlineLevel="1">
      <c r="A134" s="93" t="s">
        <v>170</v>
      </c>
      <c r="B134" s="93" t="s">
        <v>188</v>
      </c>
      <c r="C134" s="93" t="s">
        <v>171</v>
      </c>
      <c r="D134" s="93" t="s">
        <v>281</v>
      </c>
      <c r="E134" s="94" t="s">
        <v>104</v>
      </c>
      <c r="F134" s="176">
        <v>120000</v>
      </c>
      <c r="G134" s="176">
        <v>97871</v>
      </c>
      <c r="H134" s="176">
        <f t="shared" ref="H134:H196" si="2">G134-F134</f>
        <v>-22129</v>
      </c>
      <c r="I134" s="176">
        <v>120674</v>
      </c>
    </row>
    <row r="135" spans="1:9" ht="15" customHeight="1" outlineLevel="1">
      <c r="A135" s="93" t="s">
        <v>170</v>
      </c>
      <c r="B135" s="93" t="s">
        <v>188</v>
      </c>
      <c r="C135" s="93" t="s">
        <v>171</v>
      </c>
      <c r="D135" s="93" t="s">
        <v>1081</v>
      </c>
      <c r="E135" s="94" t="s">
        <v>1082</v>
      </c>
      <c r="F135" s="176">
        <v>2000000</v>
      </c>
      <c r="G135" s="176">
        <v>2065107</v>
      </c>
      <c r="H135" s="176">
        <f t="shared" si="2"/>
        <v>65107</v>
      </c>
      <c r="I135" s="176">
        <v>1848549</v>
      </c>
    </row>
    <row r="136" spans="1:9" ht="15" customHeight="1" outlineLevel="1">
      <c r="A136" s="93" t="s">
        <v>170</v>
      </c>
      <c r="B136" s="93" t="s">
        <v>188</v>
      </c>
      <c r="C136" s="93" t="s">
        <v>171</v>
      </c>
      <c r="D136" s="93" t="s">
        <v>282</v>
      </c>
      <c r="E136" s="94" t="s">
        <v>105</v>
      </c>
      <c r="F136" s="176">
        <v>710000</v>
      </c>
      <c r="G136" s="176">
        <v>568477</v>
      </c>
      <c r="H136" s="176">
        <f t="shared" si="2"/>
        <v>-141523</v>
      </c>
      <c r="I136" s="176">
        <v>714849</v>
      </c>
    </row>
    <row r="137" spans="1:9" ht="15" customHeight="1" outlineLevel="1">
      <c r="A137" s="93" t="s">
        <v>170</v>
      </c>
      <c r="B137" s="93" t="s">
        <v>188</v>
      </c>
      <c r="C137" s="93" t="s">
        <v>171</v>
      </c>
      <c r="D137" s="93" t="s">
        <v>283</v>
      </c>
      <c r="E137" s="94" t="s">
        <v>106</v>
      </c>
      <c r="F137" s="176">
        <v>0</v>
      </c>
      <c r="G137" s="176">
        <v>0</v>
      </c>
      <c r="H137" s="176">
        <f t="shared" si="2"/>
        <v>0</v>
      </c>
      <c r="I137" s="176">
        <v>90</v>
      </c>
    </row>
    <row r="138" spans="1:9" ht="15" customHeight="1" outlineLevel="1">
      <c r="A138" s="93" t="s">
        <v>170</v>
      </c>
      <c r="B138" s="93" t="s">
        <v>188</v>
      </c>
      <c r="C138" s="93" t="s">
        <v>171</v>
      </c>
      <c r="D138" s="93" t="s">
        <v>284</v>
      </c>
      <c r="E138" s="94" t="s">
        <v>285</v>
      </c>
      <c r="F138" s="176">
        <v>21000000</v>
      </c>
      <c r="G138" s="176">
        <v>22432909</v>
      </c>
      <c r="H138" s="176">
        <f t="shared" si="2"/>
        <v>1432909</v>
      </c>
      <c r="I138" s="176">
        <v>21657005</v>
      </c>
    </row>
    <row r="139" spans="1:9" ht="15" customHeight="1" outlineLevel="1">
      <c r="A139" s="93" t="s">
        <v>170</v>
      </c>
      <c r="B139" s="93" t="s">
        <v>188</v>
      </c>
      <c r="C139" s="93" t="s">
        <v>171</v>
      </c>
      <c r="D139" s="93" t="s">
        <v>286</v>
      </c>
      <c r="E139" s="94" t="s">
        <v>107</v>
      </c>
      <c r="F139" s="176">
        <v>20000</v>
      </c>
      <c r="G139" s="176">
        <v>2073</v>
      </c>
      <c r="H139" s="176">
        <f t="shared" si="2"/>
        <v>-17927</v>
      </c>
      <c r="I139" s="176">
        <v>19691</v>
      </c>
    </row>
    <row r="140" spans="1:9" ht="15" customHeight="1" outlineLevel="1">
      <c r="A140" s="93" t="s">
        <v>170</v>
      </c>
      <c r="B140" s="93" t="s">
        <v>188</v>
      </c>
      <c r="C140" s="93" t="s">
        <v>171</v>
      </c>
      <c r="D140" s="93" t="s">
        <v>287</v>
      </c>
      <c r="E140" s="94" t="s">
        <v>288</v>
      </c>
      <c r="F140" s="176">
        <v>284954</v>
      </c>
      <c r="G140" s="176">
        <v>218298</v>
      </c>
      <c r="H140" s="176">
        <f t="shared" si="2"/>
        <v>-66656</v>
      </c>
      <c r="I140" s="176">
        <v>276704</v>
      </c>
    </row>
    <row r="141" spans="1:9" ht="15" customHeight="1" outlineLevel="1">
      <c r="A141" s="93" t="s">
        <v>170</v>
      </c>
      <c r="B141" s="93" t="s">
        <v>188</v>
      </c>
      <c r="C141" s="93" t="s">
        <v>171</v>
      </c>
      <c r="D141" s="93" t="s">
        <v>289</v>
      </c>
      <c r="E141" s="94" t="s">
        <v>108</v>
      </c>
      <c r="F141" s="176">
        <v>1775958</v>
      </c>
      <c r="G141" s="176">
        <v>1821887</v>
      </c>
      <c r="H141" s="176">
        <f t="shared" si="2"/>
        <v>45929</v>
      </c>
      <c r="I141" s="176">
        <v>1724232</v>
      </c>
    </row>
    <row r="142" spans="1:9" ht="15" customHeight="1" outlineLevel="1">
      <c r="A142" s="93" t="s">
        <v>170</v>
      </c>
      <c r="B142" s="93" t="s">
        <v>188</v>
      </c>
      <c r="C142" s="93" t="s">
        <v>171</v>
      </c>
      <c r="D142" s="93" t="s">
        <v>290</v>
      </c>
      <c r="E142" s="94" t="s">
        <v>291</v>
      </c>
      <c r="F142" s="176">
        <v>850000</v>
      </c>
      <c r="G142" s="176">
        <v>454537</v>
      </c>
      <c r="H142" s="176">
        <f t="shared" si="2"/>
        <v>-395463</v>
      </c>
      <c r="I142" s="176">
        <v>749984</v>
      </c>
    </row>
    <row r="143" spans="1:9" ht="15" customHeight="1" outlineLevel="1">
      <c r="A143" s="93" t="s">
        <v>170</v>
      </c>
      <c r="B143" s="93" t="s">
        <v>188</v>
      </c>
      <c r="C143" s="93" t="s">
        <v>171</v>
      </c>
      <c r="D143" s="93" t="s">
        <v>1230</v>
      </c>
      <c r="E143" s="94" t="s">
        <v>1231</v>
      </c>
      <c r="F143" s="176">
        <v>235000</v>
      </c>
      <c r="G143" s="176">
        <v>197100</v>
      </c>
      <c r="H143" s="176">
        <f t="shared" si="2"/>
        <v>-37900</v>
      </c>
      <c r="I143" s="176">
        <v>149300</v>
      </c>
    </row>
    <row r="144" spans="1:9" ht="15" customHeight="1" outlineLevel="1">
      <c r="A144" s="93" t="s">
        <v>170</v>
      </c>
      <c r="B144" s="93" t="s">
        <v>188</v>
      </c>
      <c r="C144" s="93" t="s">
        <v>171</v>
      </c>
      <c r="D144" s="93" t="s">
        <v>1232</v>
      </c>
      <c r="E144" s="94" t="s">
        <v>1233</v>
      </c>
      <c r="F144" s="176">
        <v>41000</v>
      </c>
      <c r="G144" s="176">
        <v>93828</v>
      </c>
      <c r="H144" s="176">
        <f t="shared" si="2"/>
        <v>52828</v>
      </c>
      <c r="I144" s="176">
        <v>40048</v>
      </c>
    </row>
    <row r="145" spans="1:9" ht="15" customHeight="1" outlineLevel="1">
      <c r="A145" s="93" t="s">
        <v>170</v>
      </c>
      <c r="B145" s="93" t="s">
        <v>188</v>
      </c>
      <c r="C145" s="93" t="s">
        <v>171</v>
      </c>
      <c r="D145" s="93" t="s">
        <v>1234</v>
      </c>
      <c r="E145" s="94" t="s">
        <v>1432</v>
      </c>
      <c r="F145" s="176">
        <v>0</v>
      </c>
      <c r="G145" s="176">
        <v>87</v>
      </c>
      <c r="H145" s="176">
        <f t="shared" si="2"/>
        <v>87</v>
      </c>
      <c r="I145" s="176">
        <v>173</v>
      </c>
    </row>
    <row r="146" spans="1:9" ht="15" customHeight="1" outlineLevel="1">
      <c r="A146" s="93" t="s">
        <v>170</v>
      </c>
      <c r="B146" s="93" t="s">
        <v>188</v>
      </c>
      <c r="C146" s="93" t="s">
        <v>171</v>
      </c>
      <c r="D146" s="93" t="s">
        <v>1235</v>
      </c>
      <c r="E146" s="94" t="s">
        <v>1332</v>
      </c>
      <c r="F146" s="176">
        <v>226500</v>
      </c>
      <c r="G146" s="176">
        <v>471680</v>
      </c>
      <c r="H146" s="176">
        <f t="shared" si="2"/>
        <v>245180</v>
      </c>
      <c r="I146" s="176">
        <v>194930</v>
      </c>
    </row>
    <row r="147" spans="1:9" ht="15" customHeight="1" outlineLevel="1">
      <c r="A147" s="93" t="s">
        <v>170</v>
      </c>
      <c r="B147" s="93" t="s">
        <v>188</v>
      </c>
      <c r="C147" s="93" t="s">
        <v>171</v>
      </c>
      <c r="D147" s="93" t="s">
        <v>292</v>
      </c>
      <c r="E147" s="94" t="s">
        <v>109</v>
      </c>
      <c r="F147" s="176">
        <v>3892586</v>
      </c>
      <c r="G147" s="176">
        <v>1355391</v>
      </c>
      <c r="H147" s="176">
        <f t="shared" si="2"/>
        <v>-2537195</v>
      </c>
      <c r="I147" s="176">
        <v>3783225</v>
      </c>
    </row>
    <row r="148" spans="1:9" ht="15" customHeight="1" outlineLevel="1">
      <c r="A148" s="93" t="s">
        <v>170</v>
      </c>
      <c r="B148" s="93" t="s">
        <v>188</v>
      </c>
      <c r="C148" s="93" t="s">
        <v>171</v>
      </c>
      <c r="D148" s="93" t="s">
        <v>293</v>
      </c>
      <c r="E148" s="94" t="s">
        <v>294</v>
      </c>
      <c r="F148" s="176">
        <v>1038676</v>
      </c>
      <c r="G148" s="176">
        <v>917764</v>
      </c>
      <c r="H148" s="176">
        <f t="shared" si="2"/>
        <v>-120912</v>
      </c>
      <c r="I148" s="176">
        <v>883055</v>
      </c>
    </row>
    <row r="149" spans="1:9" ht="15" customHeight="1" outlineLevel="1">
      <c r="A149" s="93" t="s">
        <v>170</v>
      </c>
      <c r="B149" s="93" t="s">
        <v>188</v>
      </c>
      <c r="C149" s="93" t="s">
        <v>171</v>
      </c>
      <c r="D149" s="93" t="s">
        <v>295</v>
      </c>
      <c r="E149" s="94" t="s">
        <v>296</v>
      </c>
      <c r="F149" s="176">
        <v>300000</v>
      </c>
      <c r="G149" s="176">
        <v>96845</v>
      </c>
      <c r="H149" s="176">
        <f t="shared" si="2"/>
        <v>-203155</v>
      </c>
      <c r="I149" s="176">
        <v>154894</v>
      </c>
    </row>
    <row r="150" spans="1:9">
      <c r="A150" s="93" t="s">
        <v>170</v>
      </c>
      <c r="B150" s="93" t="s">
        <v>188</v>
      </c>
      <c r="C150" s="93" t="s">
        <v>171</v>
      </c>
      <c r="D150" s="93" t="s">
        <v>1083</v>
      </c>
      <c r="E150" s="94" t="s">
        <v>1084</v>
      </c>
      <c r="F150" s="176">
        <v>0</v>
      </c>
      <c r="G150" s="176">
        <v>0</v>
      </c>
      <c r="H150" s="176">
        <f t="shared" si="2"/>
        <v>0</v>
      </c>
      <c r="I150" s="176">
        <v>0</v>
      </c>
    </row>
    <row r="151" spans="1:9">
      <c r="A151" s="93" t="s">
        <v>170</v>
      </c>
      <c r="B151" s="93" t="s">
        <v>188</v>
      </c>
      <c r="C151" s="93" t="s">
        <v>171</v>
      </c>
      <c r="D151" s="93" t="s">
        <v>1236</v>
      </c>
      <c r="E151" s="94" t="s">
        <v>1237</v>
      </c>
      <c r="F151" s="176">
        <v>50000</v>
      </c>
      <c r="G151" s="176">
        <v>116256</v>
      </c>
      <c r="H151" s="176">
        <f t="shared" si="2"/>
        <v>66256</v>
      </c>
      <c r="I151" s="176">
        <v>117</v>
      </c>
    </row>
    <row r="152" spans="1:9">
      <c r="A152" s="93" t="s">
        <v>170</v>
      </c>
      <c r="B152" s="93" t="s">
        <v>188</v>
      </c>
      <c r="C152" s="93" t="s">
        <v>171</v>
      </c>
      <c r="D152" s="93" t="s">
        <v>297</v>
      </c>
      <c r="E152" s="94" t="s">
        <v>298</v>
      </c>
      <c r="F152" s="176">
        <v>1605246</v>
      </c>
      <c r="G152" s="176">
        <v>1359566</v>
      </c>
      <c r="H152" s="176">
        <f t="shared" si="2"/>
        <v>-245680</v>
      </c>
      <c r="I152" s="176">
        <v>1635029</v>
      </c>
    </row>
    <row r="153" spans="1:9">
      <c r="A153" s="93" t="s">
        <v>170</v>
      </c>
      <c r="B153" s="93" t="s">
        <v>188</v>
      </c>
      <c r="C153" s="93" t="s">
        <v>171</v>
      </c>
      <c r="D153" s="93" t="s">
        <v>299</v>
      </c>
      <c r="E153" s="94" t="s">
        <v>300</v>
      </c>
      <c r="F153" s="176">
        <v>42000</v>
      </c>
      <c r="G153" s="176">
        <v>63507</v>
      </c>
      <c r="H153" s="176">
        <f t="shared" si="2"/>
        <v>21507</v>
      </c>
      <c r="I153" s="176">
        <v>48892</v>
      </c>
    </row>
    <row r="154" spans="1:9">
      <c r="A154" s="93" t="s">
        <v>170</v>
      </c>
      <c r="B154" s="93" t="s">
        <v>188</v>
      </c>
      <c r="C154" s="93" t="s">
        <v>171</v>
      </c>
      <c r="D154" s="93" t="s">
        <v>678</v>
      </c>
      <c r="E154" s="94" t="s">
        <v>679</v>
      </c>
      <c r="F154" s="176">
        <v>51000</v>
      </c>
      <c r="G154" s="176">
        <v>149507</v>
      </c>
      <c r="H154" s="176">
        <f t="shared" si="2"/>
        <v>98507</v>
      </c>
      <c r="I154" s="176">
        <v>86526</v>
      </c>
    </row>
    <row r="155" spans="1:9">
      <c r="A155" s="93" t="s">
        <v>170</v>
      </c>
      <c r="B155" s="93" t="s">
        <v>188</v>
      </c>
      <c r="C155" s="93" t="s">
        <v>171</v>
      </c>
      <c r="D155" s="93" t="s">
        <v>850</v>
      </c>
      <c r="E155" s="94" t="s">
        <v>851</v>
      </c>
      <c r="F155" s="176">
        <v>16000</v>
      </c>
      <c r="G155" s="176">
        <v>17020</v>
      </c>
      <c r="H155" s="176">
        <f t="shared" si="2"/>
        <v>1020</v>
      </c>
      <c r="I155" s="176">
        <v>16739</v>
      </c>
    </row>
    <row r="156" spans="1:9">
      <c r="A156" s="93" t="s">
        <v>170</v>
      </c>
      <c r="B156" s="93" t="s">
        <v>188</v>
      </c>
      <c r="C156" s="93" t="s">
        <v>171</v>
      </c>
      <c r="D156" s="93" t="s">
        <v>852</v>
      </c>
      <c r="E156" s="94" t="s">
        <v>853</v>
      </c>
      <c r="F156" s="176">
        <v>0</v>
      </c>
      <c r="G156" s="176">
        <v>662850</v>
      </c>
      <c r="H156" s="176">
        <f t="shared" si="2"/>
        <v>662850</v>
      </c>
      <c r="I156" s="176">
        <v>574434</v>
      </c>
    </row>
    <row r="157" spans="1:9">
      <c r="A157" s="93" t="s">
        <v>170</v>
      </c>
      <c r="B157" s="93" t="s">
        <v>188</v>
      </c>
      <c r="C157" s="93" t="s">
        <v>171</v>
      </c>
      <c r="D157" s="93" t="s">
        <v>1333</v>
      </c>
      <c r="E157" s="94" t="s">
        <v>1433</v>
      </c>
      <c r="F157" s="176">
        <v>300000</v>
      </c>
      <c r="G157" s="176">
        <v>33660</v>
      </c>
      <c r="H157" s="176">
        <f t="shared" si="2"/>
        <v>-266340</v>
      </c>
      <c r="I157" s="176">
        <v>0</v>
      </c>
    </row>
    <row r="158" spans="1:9">
      <c r="A158" s="93" t="s">
        <v>170</v>
      </c>
      <c r="B158" s="93" t="s">
        <v>188</v>
      </c>
      <c r="C158" s="93" t="s">
        <v>171</v>
      </c>
      <c r="D158" s="93" t="s">
        <v>1238</v>
      </c>
      <c r="E158" s="94" t="s">
        <v>1239</v>
      </c>
      <c r="F158" s="176">
        <v>22000</v>
      </c>
      <c r="G158" s="176">
        <v>0</v>
      </c>
      <c r="H158" s="176">
        <f t="shared" si="2"/>
        <v>-22000</v>
      </c>
      <c r="I158" s="176">
        <v>22071</v>
      </c>
    </row>
    <row r="159" spans="1:9">
      <c r="A159" s="93" t="s">
        <v>170</v>
      </c>
      <c r="B159" s="93" t="s">
        <v>188</v>
      </c>
      <c r="C159" s="93" t="s">
        <v>177</v>
      </c>
      <c r="D159" s="93" t="s">
        <v>301</v>
      </c>
      <c r="E159" s="94" t="s">
        <v>302</v>
      </c>
      <c r="F159" s="176">
        <v>11700</v>
      </c>
      <c r="G159" s="176">
        <v>7938</v>
      </c>
      <c r="H159" s="176">
        <f t="shared" si="2"/>
        <v>-3762</v>
      </c>
      <c r="I159" s="176">
        <v>10815</v>
      </c>
    </row>
    <row r="160" spans="1:9">
      <c r="A160" s="93" t="s">
        <v>170</v>
      </c>
      <c r="B160" s="93" t="s">
        <v>188</v>
      </c>
      <c r="C160" s="93" t="s">
        <v>177</v>
      </c>
      <c r="D160" s="93" t="s">
        <v>303</v>
      </c>
      <c r="E160" s="94" t="s">
        <v>304</v>
      </c>
      <c r="F160" s="176">
        <v>65000</v>
      </c>
      <c r="G160" s="176">
        <v>66975</v>
      </c>
      <c r="H160" s="176">
        <f t="shared" si="2"/>
        <v>1975</v>
      </c>
      <c r="I160" s="176">
        <v>59382</v>
      </c>
    </row>
    <row r="161" spans="1:9">
      <c r="A161" s="93" t="s">
        <v>170</v>
      </c>
      <c r="B161" s="93" t="s">
        <v>188</v>
      </c>
      <c r="C161" s="93" t="s">
        <v>177</v>
      </c>
      <c r="D161" s="93" t="s">
        <v>305</v>
      </c>
      <c r="E161" s="94" t="s">
        <v>110</v>
      </c>
      <c r="F161" s="176">
        <v>2100</v>
      </c>
      <c r="G161" s="176">
        <v>0</v>
      </c>
      <c r="H161" s="176">
        <f t="shared" si="2"/>
        <v>-2100</v>
      </c>
      <c r="I161" s="176">
        <v>13849</v>
      </c>
    </row>
    <row r="162" spans="1:9">
      <c r="A162" s="93" t="s">
        <v>170</v>
      </c>
      <c r="B162" s="93" t="s">
        <v>188</v>
      </c>
      <c r="C162" s="93" t="s">
        <v>177</v>
      </c>
      <c r="D162" s="93" t="s">
        <v>306</v>
      </c>
      <c r="E162" s="94" t="s">
        <v>111</v>
      </c>
      <c r="F162" s="176">
        <v>1009240</v>
      </c>
      <c r="G162" s="176">
        <v>72811</v>
      </c>
      <c r="H162" s="176">
        <f t="shared" si="2"/>
        <v>-936429</v>
      </c>
      <c r="I162" s="176">
        <v>90809</v>
      </c>
    </row>
    <row r="163" spans="1:9">
      <c r="A163" s="93" t="s">
        <v>170</v>
      </c>
      <c r="B163" s="93" t="s">
        <v>188</v>
      </c>
      <c r="C163" s="93" t="s">
        <v>177</v>
      </c>
      <c r="D163" s="93" t="s">
        <v>307</v>
      </c>
      <c r="E163" s="94" t="s">
        <v>308</v>
      </c>
      <c r="F163" s="176">
        <v>57500</v>
      </c>
      <c r="G163" s="176">
        <v>63848</v>
      </c>
      <c r="H163" s="176">
        <f t="shared" si="2"/>
        <v>6348</v>
      </c>
      <c r="I163" s="176">
        <v>65721</v>
      </c>
    </row>
    <row r="164" spans="1:9">
      <c r="A164" s="93" t="s">
        <v>170</v>
      </c>
      <c r="B164" s="93" t="s">
        <v>188</v>
      </c>
      <c r="C164" s="93" t="s">
        <v>177</v>
      </c>
      <c r="D164" s="93" t="s">
        <v>309</v>
      </c>
      <c r="E164" s="94" t="s">
        <v>310</v>
      </c>
      <c r="F164" s="176">
        <v>2100</v>
      </c>
      <c r="G164" s="176">
        <v>2600</v>
      </c>
      <c r="H164" s="176">
        <f t="shared" si="2"/>
        <v>500</v>
      </c>
      <c r="I164" s="176">
        <v>2860</v>
      </c>
    </row>
    <row r="165" spans="1:9">
      <c r="A165" s="93" t="s">
        <v>170</v>
      </c>
      <c r="B165" s="93" t="s">
        <v>188</v>
      </c>
      <c r="C165" s="93" t="s">
        <v>177</v>
      </c>
      <c r="D165" s="93" t="s">
        <v>311</v>
      </c>
      <c r="E165" s="94" t="s">
        <v>112</v>
      </c>
      <c r="F165" s="176">
        <v>600000</v>
      </c>
      <c r="G165" s="176">
        <v>571302</v>
      </c>
      <c r="H165" s="176">
        <f t="shared" si="2"/>
        <v>-28698</v>
      </c>
      <c r="I165" s="176">
        <v>636177</v>
      </c>
    </row>
    <row r="166" spans="1:9">
      <c r="A166" s="93" t="s">
        <v>170</v>
      </c>
      <c r="B166" s="93" t="s">
        <v>188</v>
      </c>
      <c r="C166" s="93" t="s">
        <v>177</v>
      </c>
      <c r="D166" s="93" t="s">
        <v>1085</v>
      </c>
      <c r="E166" s="94" t="s">
        <v>1434</v>
      </c>
      <c r="F166" s="176">
        <v>150</v>
      </c>
      <c r="G166" s="176">
        <v>569</v>
      </c>
      <c r="H166" s="176">
        <f t="shared" si="2"/>
        <v>419</v>
      </c>
      <c r="I166" s="176">
        <v>336</v>
      </c>
    </row>
    <row r="167" spans="1:9">
      <c r="A167" s="93" t="s">
        <v>170</v>
      </c>
      <c r="B167" s="93" t="s">
        <v>188</v>
      </c>
      <c r="C167" s="93" t="s">
        <v>177</v>
      </c>
      <c r="D167" s="93" t="s">
        <v>313</v>
      </c>
      <c r="E167" s="94" t="s">
        <v>113</v>
      </c>
      <c r="F167" s="176">
        <v>9500</v>
      </c>
      <c r="G167" s="176">
        <v>12791</v>
      </c>
      <c r="H167" s="176">
        <f t="shared" si="2"/>
        <v>3291</v>
      </c>
      <c r="I167" s="176">
        <v>9839</v>
      </c>
    </row>
    <row r="168" spans="1:9">
      <c r="A168" s="93" t="s">
        <v>170</v>
      </c>
      <c r="B168" s="93" t="s">
        <v>188</v>
      </c>
      <c r="C168" s="93" t="s">
        <v>177</v>
      </c>
      <c r="D168" s="93" t="s">
        <v>843</v>
      </c>
      <c r="E168" s="94" t="s">
        <v>844</v>
      </c>
      <c r="F168" s="176">
        <v>33000</v>
      </c>
      <c r="G168" s="176">
        <v>32594</v>
      </c>
      <c r="H168" s="176">
        <f t="shared" si="2"/>
        <v>-406</v>
      </c>
      <c r="I168" s="176">
        <v>21582</v>
      </c>
    </row>
    <row r="169" spans="1:9">
      <c r="A169" s="93" t="s">
        <v>170</v>
      </c>
      <c r="B169" s="93" t="s">
        <v>170</v>
      </c>
      <c r="C169" s="93" t="s">
        <v>171</v>
      </c>
      <c r="D169" s="93" t="s">
        <v>314</v>
      </c>
      <c r="E169" s="94" t="s">
        <v>315</v>
      </c>
      <c r="F169" s="176">
        <v>3103514</v>
      </c>
      <c r="G169" s="176">
        <v>2500000</v>
      </c>
      <c r="H169" s="176">
        <f t="shared" si="2"/>
        <v>-603514</v>
      </c>
      <c r="I169" s="176">
        <v>2502683</v>
      </c>
    </row>
    <row r="170" spans="1:9">
      <c r="A170" s="93" t="s">
        <v>170</v>
      </c>
      <c r="B170" s="93" t="s">
        <v>170</v>
      </c>
      <c r="C170" s="93" t="s">
        <v>171</v>
      </c>
      <c r="D170" s="93" t="s">
        <v>191</v>
      </c>
      <c r="E170" s="94" t="s">
        <v>1334</v>
      </c>
      <c r="F170" s="176">
        <v>56400000</v>
      </c>
      <c r="G170" s="176">
        <v>56400000</v>
      </c>
      <c r="H170" s="176">
        <f t="shared" si="2"/>
        <v>0</v>
      </c>
      <c r="I170" s="176">
        <v>0</v>
      </c>
    </row>
    <row r="171" spans="1:9">
      <c r="A171" s="93" t="s">
        <v>170</v>
      </c>
      <c r="B171" s="93" t="s">
        <v>170</v>
      </c>
      <c r="C171" s="93" t="s">
        <v>171</v>
      </c>
      <c r="D171" s="93" t="s">
        <v>1086</v>
      </c>
      <c r="E171" s="94" t="s">
        <v>1435</v>
      </c>
      <c r="F171" s="176">
        <v>11265068</v>
      </c>
      <c r="G171" s="176">
        <v>8514746</v>
      </c>
      <c r="H171" s="176">
        <f t="shared" si="2"/>
        <v>-2750322</v>
      </c>
      <c r="I171" s="176">
        <v>9083400</v>
      </c>
    </row>
    <row r="172" spans="1:9">
      <c r="A172" s="93" t="s">
        <v>170</v>
      </c>
      <c r="B172" s="93" t="s">
        <v>170</v>
      </c>
      <c r="C172" s="93" t="s">
        <v>171</v>
      </c>
      <c r="D172" s="93" t="s">
        <v>943</v>
      </c>
      <c r="E172" s="94" t="s">
        <v>944</v>
      </c>
      <c r="F172" s="176">
        <v>10000000</v>
      </c>
      <c r="G172" s="176">
        <v>10000000</v>
      </c>
      <c r="H172" s="176">
        <f t="shared" si="2"/>
        <v>0</v>
      </c>
      <c r="I172" s="176">
        <v>10000000</v>
      </c>
    </row>
    <row r="173" spans="1:9">
      <c r="A173" s="93" t="s">
        <v>170</v>
      </c>
      <c r="B173" s="93" t="s">
        <v>170</v>
      </c>
      <c r="C173" s="93" t="s">
        <v>171</v>
      </c>
      <c r="D173" s="93" t="s">
        <v>1087</v>
      </c>
      <c r="E173" s="94" t="s">
        <v>1088</v>
      </c>
      <c r="F173" s="176">
        <v>30000000</v>
      </c>
      <c r="G173" s="176">
        <v>30000000</v>
      </c>
      <c r="H173" s="176">
        <f t="shared" si="2"/>
        <v>0</v>
      </c>
      <c r="I173" s="176">
        <v>10000000</v>
      </c>
    </row>
    <row r="174" spans="1:9">
      <c r="A174" s="93" t="s">
        <v>170</v>
      </c>
      <c r="B174" s="93" t="s">
        <v>170</v>
      </c>
      <c r="C174" s="93" t="s">
        <v>171</v>
      </c>
      <c r="D174" s="93" t="s">
        <v>316</v>
      </c>
      <c r="E174" s="94" t="s">
        <v>317</v>
      </c>
      <c r="F174" s="176">
        <v>3771814</v>
      </c>
      <c r="G174" s="176">
        <v>3134780</v>
      </c>
      <c r="H174" s="176">
        <f t="shared" si="2"/>
        <v>-637034</v>
      </c>
      <c r="I174" s="176">
        <v>3316056</v>
      </c>
    </row>
    <row r="175" spans="1:9">
      <c r="A175" s="93" t="s">
        <v>170</v>
      </c>
      <c r="B175" s="93" t="s">
        <v>170</v>
      </c>
      <c r="C175" s="93" t="s">
        <v>177</v>
      </c>
      <c r="D175" s="93" t="s">
        <v>318</v>
      </c>
      <c r="E175" s="94" t="s">
        <v>114</v>
      </c>
      <c r="F175" s="176">
        <v>2794842</v>
      </c>
      <c r="G175" s="176">
        <v>1576337</v>
      </c>
      <c r="H175" s="176">
        <f t="shared" si="2"/>
        <v>-1218505</v>
      </c>
      <c r="I175" s="176">
        <v>2085924</v>
      </c>
    </row>
    <row r="176" spans="1:9">
      <c r="A176" s="93" t="s">
        <v>170</v>
      </c>
      <c r="B176" s="93" t="s">
        <v>170</v>
      </c>
      <c r="C176" s="93" t="s">
        <v>177</v>
      </c>
      <c r="D176" s="93" t="s">
        <v>319</v>
      </c>
      <c r="E176" s="94" t="s">
        <v>320</v>
      </c>
      <c r="F176" s="176">
        <v>12854000</v>
      </c>
      <c r="G176" s="176">
        <v>13771392</v>
      </c>
      <c r="H176" s="176">
        <f t="shared" si="2"/>
        <v>917392</v>
      </c>
      <c r="I176" s="176">
        <v>14652900</v>
      </c>
    </row>
    <row r="177" spans="1:9">
      <c r="A177" s="93" t="s">
        <v>170</v>
      </c>
      <c r="B177" s="93" t="s">
        <v>170</v>
      </c>
      <c r="C177" s="93" t="s">
        <v>177</v>
      </c>
      <c r="D177" s="93" t="s">
        <v>321</v>
      </c>
      <c r="E177" s="94" t="s">
        <v>322</v>
      </c>
      <c r="F177" s="176">
        <v>381900</v>
      </c>
      <c r="G177" s="176">
        <v>894318</v>
      </c>
      <c r="H177" s="176">
        <f t="shared" si="2"/>
        <v>512418</v>
      </c>
      <c r="I177" s="176">
        <v>2306289</v>
      </c>
    </row>
    <row r="178" spans="1:9">
      <c r="A178" s="93" t="s">
        <v>170</v>
      </c>
      <c r="B178" s="93" t="s">
        <v>170</v>
      </c>
      <c r="C178" s="93" t="s">
        <v>177</v>
      </c>
      <c r="D178" s="93" t="s">
        <v>323</v>
      </c>
      <c r="E178" s="94" t="s">
        <v>115</v>
      </c>
      <c r="F178" s="176">
        <v>302946</v>
      </c>
      <c r="G178" s="176">
        <v>155664</v>
      </c>
      <c r="H178" s="176">
        <f t="shared" si="2"/>
        <v>-147282</v>
      </c>
      <c r="I178" s="176">
        <v>190049</v>
      </c>
    </row>
    <row r="179" spans="1:9">
      <c r="A179" s="93" t="s">
        <v>170</v>
      </c>
      <c r="B179" s="93" t="s">
        <v>170</v>
      </c>
      <c r="C179" s="93" t="s">
        <v>177</v>
      </c>
      <c r="D179" s="93" t="s">
        <v>324</v>
      </c>
      <c r="E179" s="94" t="s">
        <v>325</v>
      </c>
      <c r="F179" s="176">
        <v>29000</v>
      </c>
      <c r="G179" s="176">
        <v>45100</v>
      </c>
      <c r="H179" s="176">
        <f t="shared" si="2"/>
        <v>16100</v>
      </c>
      <c r="I179" s="176">
        <v>29540</v>
      </c>
    </row>
    <row r="180" spans="1:9">
      <c r="A180" s="93" t="s">
        <v>170</v>
      </c>
      <c r="B180" s="93" t="s">
        <v>170</v>
      </c>
      <c r="C180" s="93" t="s">
        <v>177</v>
      </c>
      <c r="D180" s="93" t="s">
        <v>1240</v>
      </c>
      <c r="E180" s="94" t="s">
        <v>1241</v>
      </c>
      <c r="F180" s="176">
        <v>1200</v>
      </c>
      <c r="G180" s="176">
        <v>2800</v>
      </c>
      <c r="H180" s="176">
        <f t="shared" si="2"/>
        <v>1600</v>
      </c>
      <c r="I180" s="176">
        <v>800</v>
      </c>
    </row>
    <row r="181" spans="1:9">
      <c r="A181" s="93" t="s">
        <v>170</v>
      </c>
      <c r="B181" s="93" t="s">
        <v>170</v>
      </c>
      <c r="C181" s="93" t="s">
        <v>177</v>
      </c>
      <c r="D181" s="93" t="s">
        <v>326</v>
      </c>
      <c r="E181" s="94" t="s">
        <v>116</v>
      </c>
      <c r="F181" s="176">
        <v>71678</v>
      </c>
      <c r="G181" s="176">
        <v>24621</v>
      </c>
      <c r="H181" s="176">
        <f t="shared" si="2"/>
        <v>-47057</v>
      </c>
      <c r="I181" s="176">
        <v>19812</v>
      </c>
    </row>
    <row r="182" spans="1:9">
      <c r="A182" s="93" t="s">
        <v>170</v>
      </c>
      <c r="B182" s="93" t="s">
        <v>170</v>
      </c>
      <c r="C182" s="93" t="s">
        <v>177</v>
      </c>
      <c r="D182" s="93" t="s">
        <v>327</v>
      </c>
      <c r="E182" s="94" t="s">
        <v>328</v>
      </c>
      <c r="F182" s="176">
        <v>0</v>
      </c>
      <c r="G182" s="176">
        <v>0</v>
      </c>
      <c r="H182" s="176">
        <f t="shared" si="2"/>
        <v>0</v>
      </c>
      <c r="I182" s="176">
        <v>113406</v>
      </c>
    </row>
    <row r="183" spans="1:9">
      <c r="A183" s="93" t="s">
        <v>170</v>
      </c>
      <c r="B183" s="93" t="s">
        <v>170</v>
      </c>
      <c r="C183" s="93" t="s">
        <v>188</v>
      </c>
      <c r="D183" s="93" t="s">
        <v>329</v>
      </c>
      <c r="E183" s="94" t="s">
        <v>330</v>
      </c>
      <c r="F183" s="176">
        <v>16270469</v>
      </c>
      <c r="G183" s="176">
        <v>10974830</v>
      </c>
      <c r="H183" s="176">
        <f t="shared" si="2"/>
        <v>-5295639</v>
      </c>
      <c r="I183" s="176">
        <v>15708999</v>
      </c>
    </row>
    <row r="184" spans="1:9">
      <c r="A184" s="93" t="s">
        <v>170</v>
      </c>
      <c r="B184" s="93" t="s">
        <v>332</v>
      </c>
      <c r="C184" s="93" t="s">
        <v>171</v>
      </c>
      <c r="D184" s="93" t="s">
        <v>333</v>
      </c>
      <c r="E184" s="94" t="s">
        <v>334</v>
      </c>
      <c r="F184" s="176">
        <v>25219</v>
      </c>
      <c r="G184" s="176">
        <v>17080</v>
      </c>
      <c r="H184" s="176">
        <f t="shared" si="2"/>
        <v>-8139</v>
      </c>
      <c r="I184" s="176">
        <v>25398</v>
      </c>
    </row>
    <row r="185" spans="1:9">
      <c r="A185" s="93" t="s">
        <v>170</v>
      </c>
      <c r="B185" s="93" t="s">
        <v>332</v>
      </c>
      <c r="C185" s="93" t="s">
        <v>171</v>
      </c>
      <c r="D185" s="93" t="s">
        <v>335</v>
      </c>
      <c r="E185" s="94" t="s">
        <v>336</v>
      </c>
      <c r="F185" s="176">
        <v>97000</v>
      </c>
      <c r="G185" s="176">
        <v>132812</v>
      </c>
      <c r="H185" s="176">
        <f t="shared" si="2"/>
        <v>35812</v>
      </c>
      <c r="I185" s="176">
        <v>77199</v>
      </c>
    </row>
    <row r="186" spans="1:9">
      <c r="A186" s="93" t="s">
        <v>170</v>
      </c>
      <c r="B186" s="93" t="s">
        <v>332</v>
      </c>
      <c r="C186" s="93" t="s">
        <v>171</v>
      </c>
      <c r="D186" s="93" t="s">
        <v>337</v>
      </c>
      <c r="E186" s="94" t="s">
        <v>338</v>
      </c>
      <c r="F186" s="176">
        <v>0</v>
      </c>
      <c r="G186" s="176">
        <v>920</v>
      </c>
      <c r="H186" s="176">
        <f t="shared" si="2"/>
        <v>920</v>
      </c>
      <c r="I186" s="176">
        <v>48</v>
      </c>
    </row>
    <row r="187" spans="1:9">
      <c r="A187" s="93" t="s">
        <v>170</v>
      </c>
      <c r="B187" s="93" t="s">
        <v>332</v>
      </c>
      <c r="C187" s="93" t="s">
        <v>171</v>
      </c>
      <c r="D187" s="93" t="s">
        <v>339</v>
      </c>
      <c r="E187" s="94" t="s">
        <v>340</v>
      </c>
      <c r="F187" s="176">
        <v>20486</v>
      </c>
      <c r="G187" s="176">
        <v>9638</v>
      </c>
      <c r="H187" s="176">
        <f t="shared" si="2"/>
        <v>-10848</v>
      </c>
      <c r="I187" s="176">
        <v>3500</v>
      </c>
    </row>
    <row r="188" spans="1:9">
      <c r="A188" s="93" t="s">
        <v>170</v>
      </c>
      <c r="B188" s="93" t="s">
        <v>332</v>
      </c>
      <c r="C188" s="93" t="s">
        <v>171</v>
      </c>
      <c r="D188" s="93" t="s">
        <v>341</v>
      </c>
      <c r="E188" s="94" t="s">
        <v>342</v>
      </c>
      <c r="F188" s="176">
        <v>12900</v>
      </c>
      <c r="G188" s="176">
        <v>5174</v>
      </c>
      <c r="H188" s="176">
        <f t="shared" si="2"/>
        <v>-7726</v>
      </c>
      <c r="I188" s="176">
        <v>1415</v>
      </c>
    </row>
    <row r="189" spans="1:9">
      <c r="A189" s="93" t="s">
        <v>170</v>
      </c>
      <c r="B189" s="93" t="s">
        <v>332</v>
      </c>
      <c r="C189" s="93" t="s">
        <v>188</v>
      </c>
      <c r="D189" s="93" t="s">
        <v>343</v>
      </c>
      <c r="E189" s="94" t="s">
        <v>344</v>
      </c>
      <c r="F189" s="176">
        <v>170472</v>
      </c>
      <c r="G189" s="176">
        <v>101740</v>
      </c>
      <c r="H189" s="176">
        <f t="shared" si="2"/>
        <v>-68732</v>
      </c>
      <c r="I189" s="176">
        <v>162132</v>
      </c>
    </row>
    <row r="190" spans="1:9">
      <c r="A190" s="93" t="s">
        <v>170</v>
      </c>
      <c r="B190" s="93" t="s">
        <v>345</v>
      </c>
      <c r="C190" s="93" t="s">
        <v>171</v>
      </c>
      <c r="D190" s="93" t="s">
        <v>346</v>
      </c>
      <c r="E190" s="94" t="s">
        <v>117</v>
      </c>
      <c r="F190" s="176">
        <v>620000</v>
      </c>
      <c r="G190" s="176">
        <v>818962</v>
      </c>
      <c r="H190" s="176">
        <f t="shared" si="2"/>
        <v>198962</v>
      </c>
      <c r="I190" s="176">
        <v>686057</v>
      </c>
    </row>
    <row r="191" spans="1:9">
      <c r="A191" s="93" t="s">
        <v>170</v>
      </c>
      <c r="B191" s="93" t="s">
        <v>345</v>
      </c>
      <c r="C191" s="93" t="s">
        <v>171</v>
      </c>
      <c r="D191" s="93" t="s">
        <v>347</v>
      </c>
      <c r="E191" s="94" t="s">
        <v>348</v>
      </c>
      <c r="F191" s="176">
        <v>675410</v>
      </c>
      <c r="G191" s="176">
        <v>692322</v>
      </c>
      <c r="H191" s="176">
        <f t="shared" si="2"/>
        <v>16912</v>
      </c>
      <c r="I191" s="176">
        <v>939331</v>
      </c>
    </row>
    <row r="192" spans="1:9">
      <c r="A192" s="93" t="s">
        <v>170</v>
      </c>
      <c r="B192" s="93" t="s">
        <v>345</v>
      </c>
      <c r="C192" s="93" t="s">
        <v>171</v>
      </c>
      <c r="D192" s="93" t="s">
        <v>349</v>
      </c>
      <c r="E192" s="94" t="s">
        <v>118</v>
      </c>
      <c r="F192" s="176">
        <v>50000</v>
      </c>
      <c r="G192" s="176">
        <v>131383</v>
      </c>
      <c r="H192" s="176">
        <f t="shared" si="2"/>
        <v>81383</v>
      </c>
      <c r="I192" s="176">
        <v>94754</v>
      </c>
    </row>
    <row r="193" spans="1:9">
      <c r="A193" s="93" t="s">
        <v>170</v>
      </c>
      <c r="B193" s="93" t="s">
        <v>345</v>
      </c>
      <c r="C193" s="93" t="s">
        <v>171</v>
      </c>
      <c r="D193" s="93" t="s">
        <v>350</v>
      </c>
      <c r="E193" s="94" t="s">
        <v>351</v>
      </c>
      <c r="F193" s="176">
        <v>73620</v>
      </c>
      <c r="G193" s="176">
        <v>65556</v>
      </c>
      <c r="H193" s="176">
        <f t="shared" si="2"/>
        <v>-8064</v>
      </c>
      <c r="I193" s="176">
        <v>71476</v>
      </c>
    </row>
    <row r="194" spans="1:9">
      <c r="A194" s="93" t="s">
        <v>170</v>
      </c>
      <c r="B194" s="93" t="s">
        <v>345</v>
      </c>
      <c r="C194" s="93" t="s">
        <v>171</v>
      </c>
      <c r="D194" s="93" t="s">
        <v>352</v>
      </c>
      <c r="E194" s="94" t="s">
        <v>353</v>
      </c>
      <c r="F194" s="176">
        <v>805079</v>
      </c>
      <c r="G194" s="176">
        <v>731220</v>
      </c>
      <c r="H194" s="176">
        <f t="shared" si="2"/>
        <v>-73859</v>
      </c>
      <c r="I194" s="176">
        <v>781630</v>
      </c>
    </row>
    <row r="195" spans="1:9">
      <c r="A195" s="93" t="s">
        <v>170</v>
      </c>
      <c r="B195" s="93" t="s">
        <v>345</v>
      </c>
      <c r="C195" s="93" t="s">
        <v>171</v>
      </c>
      <c r="D195" s="93" t="s">
        <v>1242</v>
      </c>
      <c r="E195" s="94" t="s">
        <v>1243</v>
      </c>
      <c r="F195" s="176">
        <v>15400000</v>
      </c>
      <c r="G195" s="176">
        <v>14258715</v>
      </c>
      <c r="H195" s="176">
        <f t="shared" si="2"/>
        <v>-1141285</v>
      </c>
      <c r="I195" s="176">
        <v>11292288</v>
      </c>
    </row>
    <row r="196" spans="1:9">
      <c r="A196" s="93" t="s">
        <v>170</v>
      </c>
      <c r="B196" s="93" t="s">
        <v>345</v>
      </c>
      <c r="C196" s="93" t="s">
        <v>171</v>
      </c>
      <c r="D196" s="93" t="s">
        <v>354</v>
      </c>
      <c r="E196" s="94" t="s">
        <v>119</v>
      </c>
      <c r="F196" s="176">
        <v>8051500</v>
      </c>
      <c r="G196" s="176">
        <v>3447312</v>
      </c>
      <c r="H196" s="176">
        <f t="shared" si="2"/>
        <v>-4604188</v>
      </c>
      <c r="I196" s="176">
        <v>8697027</v>
      </c>
    </row>
    <row r="197" spans="1:9">
      <c r="A197" s="93" t="s">
        <v>170</v>
      </c>
      <c r="B197" s="93" t="s">
        <v>345</v>
      </c>
      <c r="C197" s="93" t="s">
        <v>171</v>
      </c>
      <c r="D197" s="93" t="s">
        <v>1244</v>
      </c>
      <c r="E197" s="94" t="s">
        <v>1245</v>
      </c>
      <c r="F197" s="176">
        <v>4800000</v>
      </c>
      <c r="G197" s="176">
        <v>5746857</v>
      </c>
      <c r="H197" s="176">
        <f t="shared" ref="H197:H209" si="3">G197-F197</f>
        <v>946857</v>
      </c>
      <c r="I197" s="176">
        <v>4859061</v>
      </c>
    </row>
    <row r="198" spans="1:9">
      <c r="A198" s="93" t="s">
        <v>170</v>
      </c>
      <c r="B198" s="93" t="s">
        <v>345</v>
      </c>
      <c r="C198" s="93" t="s">
        <v>171</v>
      </c>
      <c r="D198" s="93" t="s">
        <v>1246</v>
      </c>
      <c r="E198" s="94" t="s">
        <v>1247</v>
      </c>
      <c r="F198" s="176">
        <v>2900000</v>
      </c>
      <c r="G198" s="176">
        <v>860351</v>
      </c>
      <c r="H198" s="176">
        <f t="shared" si="3"/>
        <v>-2039649</v>
      </c>
      <c r="I198" s="176">
        <v>2859032</v>
      </c>
    </row>
    <row r="199" spans="1:9">
      <c r="A199" s="93" t="s">
        <v>170</v>
      </c>
      <c r="B199" s="93" t="s">
        <v>345</v>
      </c>
      <c r="C199" s="93" t="s">
        <v>177</v>
      </c>
      <c r="D199" s="93" t="s">
        <v>355</v>
      </c>
      <c r="E199" s="94" t="s">
        <v>356</v>
      </c>
      <c r="F199" s="176">
        <v>16000</v>
      </c>
      <c r="G199" s="176">
        <v>0</v>
      </c>
      <c r="H199" s="176">
        <f t="shared" si="3"/>
        <v>-16000</v>
      </c>
      <c r="I199" s="176">
        <v>0</v>
      </c>
    </row>
    <row r="200" spans="1:9">
      <c r="A200" s="93" t="s">
        <v>170</v>
      </c>
      <c r="B200" s="93" t="s">
        <v>345</v>
      </c>
      <c r="C200" s="93" t="s">
        <v>177</v>
      </c>
      <c r="D200" s="93" t="s">
        <v>357</v>
      </c>
      <c r="E200" s="94" t="s">
        <v>120</v>
      </c>
      <c r="F200" s="176">
        <v>0</v>
      </c>
      <c r="G200" s="176">
        <v>0</v>
      </c>
      <c r="H200" s="176">
        <f t="shared" si="3"/>
        <v>0</v>
      </c>
      <c r="I200" s="176">
        <v>128</v>
      </c>
    </row>
    <row r="201" spans="1:9">
      <c r="A201" s="93" t="s">
        <v>170</v>
      </c>
      <c r="B201" s="93" t="s">
        <v>345</v>
      </c>
      <c r="C201" s="93" t="s">
        <v>177</v>
      </c>
      <c r="D201" s="93" t="s">
        <v>358</v>
      </c>
      <c r="E201" s="94" t="s">
        <v>121</v>
      </c>
      <c r="F201" s="176">
        <v>1100000</v>
      </c>
      <c r="G201" s="176">
        <v>330206</v>
      </c>
      <c r="H201" s="176">
        <f t="shared" si="3"/>
        <v>-769794</v>
      </c>
      <c r="I201" s="176">
        <v>562300</v>
      </c>
    </row>
    <row r="202" spans="1:9">
      <c r="A202" s="93" t="s">
        <v>170</v>
      </c>
      <c r="B202" s="93" t="s">
        <v>345</v>
      </c>
      <c r="C202" s="93" t="s">
        <v>177</v>
      </c>
      <c r="D202" s="93" t="s">
        <v>359</v>
      </c>
      <c r="E202" s="94" t="s">
        <v>1248</v>
      </c>
      <c r="F202" s="176">
        <v>1010000</v>
      </c>
      <c r="G202" s="176">
        <v>317329</v>
      </c>
      <c r="H202" s="176">
        <f t="shared" si="3"/>
        <v>-692671</v>
      </c>
      <c r="I202" s="176">
        <v>9</v>
      </c>
    </row>
    <row r="203" spans="1:9">
      <c r="A203" s="93" t="s">
        <v>170</v>
      </c>
      <c r="B203" s="93" t="s">
        <v>345</v>
      </c>
      <c r="C203" s="93" t="s">
        <v>177</v>
      </c>
      <c r="D203" s="93" t="s">
        <v>1249</v>
      </c>
      <c r="E203" s="94" t="s">
        <v>1250</v>
      </c>
      <c r="F203" s="176">
        <v>0</v>
      </c>
      <c r="G203" s="176">
        <v>116284</v>
      </c>
      <c r="H203" s="176">
        <f t="shared" si="3"/>
        <v>116284</v>
      </c>
      <c r="I203" s="176">
        <v>35081</v>
      </c>
    </row>
    <row r="204" spans="1:9">
      <c r="A204" s="93" t="s">
        <v>170</v>
      </c>
      <c r="B204" s="93" t="s">
        <v>345</v>
      </c>
      <c r="C204" s="93" t="s">
        <v>177</v>
      </c>
      <c r="D204" s="93" t="s">
        <v>360</v>
      </c>
      <c r="E204" s="94" t="s">
        <v>361</v>
      </c>
      <c r="F204" s="176">
        <v>2429367</v>
      </c>
      <c r="G204" s="176">
        <v>711572</v>
      </c>
      <c r="H204" s="176">
        <f t="shared" si="3"/>
        <v>-1717795</v>
      </c>
      <c r="I204" s="176">
        <v>240935</v>
      </c>
    </row>
    <row r="205" spans="1:9">
      <c r="A205" s="93" t="s">
        <v>170</v>
      </c>
      <c r="B205" s="93" t="s">
        <v>345</v>
      </c>
      <c r="C205" s="93" t="s">
        <v>177</v>
      </c>
      <c r="D205" s="93" t="s">
        <v>945</v>
      </c>
      <c r="E205" s="94" t="s">
        <v>946</v>
      </c>
      <c r="F205" s="176">
        <v>0</v>
      </c>
      <c r="G205" s="176">
        <v>108858</v>
      </c>
      <c r="H205" s="176">
        <f t="shared" si="3"/>
        <v>108858</v>
      </c>
      <c r="I205" s="176">
        <v>531622</v>
      </c>
    </row>
    <row r="206" spans="1:9">
      <c r="A206" s="93" t="s">
        <v>170</v>
      </c>
      <c r="B206" s="93" t="s">
        <v>345</v>
      </c>
      <c r="C206" s="93" t="s">
        <v>177</v>
      </c>
      <c r="D206" s="93" t="s">
        <v>947</v>
      </c>
      <c r="E206" s="94" t="s">
        <v>948</v>
      </c>
      <c r="F206" s="176">
        <v>0</v>
      </c>
      <c r="G206" s="176">
        <v>98007</v>
      </c>
      <c r="H206" s="176">
        <f t="shared" si="3"/>
        <v>98007</v>
      </c>
      <c r="I206" s="176">
        <v>325940</v>
      </c>
    </row>
    <row r="207" spans="1:9">
      <c r="A207" s="93" t="s">
        <v>170</v>
      </c>
      <c r="B207" s="93" t="s">
        <v>345</v>
      </c>
      <c r="C207" s="93" t="s">
        <v>177</v>
      </c>
      <c r="D207" s="93" t="s">
        <v>1335</v>
      </c>
      <c r="E207" s="94" t="s">
        <v>1336</v>
      </c>
      <c r="F207" s="176">
        <v>100000</v>
      </c>
      <c r="G207" s="176">
        <v>0</v>
      </c>
      <c r="H207" s="176">
        <f t="shared" si="3"/>
        <v>-100000</v>
      </c>
      <c r="I207" s="176">
        <v>0</v>
      </c>
    </row>
    <row r="208" spans="1:9">
      <c r="A208" s="93" t="s">
        <v>170</v>
      </c>
      <c r="B208" s="93" t="s">
        <v>345</v>
      </c>
      <c r="C208" s="93" t="s">
        <v>177</v>
      </c>
      <c r="D208" s="93" t="s">
        <v>362</v>
      </c>
      <c r="E208" s="94" t="s">
        <v>363</v>
      </c>
      <c r="F208" s="176">
        <v>5296015</v>
      </c>
      <c r="G208" s="176">
        <v>3576135</v>
      </c>
      <c r="H208" s="176">
        <f t="shared" si="3"/>
        <v>-1719880</v>
      </c>
      <c r="I208" s="176">
        <v>4491868</v>
      </c>
    </row>
    <row r="209" spans="1:9">
      <c r="A209" s="93" t="s">
        <v>170</v>
      </c>
      <c r="B209" s="93" t="s">
        <v>345</v>
      </c>
      <c r="C209" s="93" t="s">
        <v>188</v>
      </c>
      <c r="D209" s="93" t="s">
        <v>704</v>
      </c>
      <c r="E209" s="94" t="s">
        <v>705</v>
      </c>
      <c r="F209" s="176">
        <v>0</v>
      </c>
      <c r="G209" s="176">
        <v>11858075</v>
      </c>
      <c r="H209" s="176">
        <f t="shared" si="3"/>
        <v>11858075</v>
      </c>
      <c r="I209" s="176">
        <v>3770627</v>
      </c>
    </row>
    <row r="210" spans="1:9">
      <c r="A210" s="195"/>
      <c r="B210" s="195"/>
      <c r="C210" s="195"/>
      <c r="D210" s="195"/>
      <c r="E210" s="196" t="s">
        <v>28</v>
      </c>
      <c r="F210" s="197">
        <f>SUM(F5:F209)</f>
        <v>2815701359</v>
      </c>
      <c r="G210" s="197">
        <f t="shared" ref="G210:I210" si="4">SUM(G5:G209)</f>
        <v>2902355940</v>
      </c>
      <c r="H210" s="197">
        <f t="shared" si="4"/>
        <v>86654581</v>
      </c>
      <c r="I210" s="197">
        <f t="shared" si="4"/>
        <v>2775407681</v>
      </c>
    </row>
    <row r="212" spans="1:9">
      <c r="F212" s="179"/>
      <c r="G212" s="179"/>
      <c r="H212" s="179"/>
      <c r="I212" s="179"/>
    </row>
    <row r="213" spans="1:9">
      <c r="F213" s="179"/>
      <c r="G213" s="179"/>
      <c r="H213" s="179"/>
      <c r="I213" s="179"/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scale="88" orientation="portrait" horizontalDpi="300" verticalDpi="300" r:id="rId1"/>
  <headerFooter>
    <oddHeader>&amp;R&amp;"Times New Roman,Regular"Kingdom of Bahrain
Consolidated Final Account
For The Year Ended 31 December 2019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zoomScaleNormal="100" zoomScaleSheetLayoutView="100" workbookViewId="0">
      <selection sqref="A1:I1"/>
    </sheetView>
  </sheetViews>
  <sheetFormatPr defaultColWidth="9.140625" defaultRowHeight="12.75"/>
  <cols>
    <col min="1" max="1" width="29.140625" style="4" customWidth="1"/>
    <col min="2" max="2" width="14.85546875" style="47" bestFit="1" customWidth="1"/>
    <col min="3" max="3" width="12.42578125" style="47" hidden="1" customWidth="1"/>
    <col min="4" max="4" width="14.85546875" style="5" bestFit="1" customWidth="1"/>
    <col min="5" max="5" width="14.5703125" style="5" hidden="1" customWidth="1"/>
    <col min="6" max="6" width="14" style="47" customWidth="1"/>
    <col min="7" max="7" width="16.5703125" style="47" customWidth="1"/>
    <col min="8" max="8" width="14.85546875" style="47" customWidth="1"/>
    <col min="9" max="9" width="23.140625" style="47" customWidth="1"/>
    <col min="10" max="16384" width="9.140625" style="5"/>
  </cols>
  <sheetData>
    <row r="1" spans="1:9" ht="22.5" customHeight="1">
      <c r="A1" s="211" t="s">
        <v>1190</v>
      </c>
      <c r="B1" s="212"/>
      <c r="C1" s="212"/>
      <c r="D1" s="212"/>
      <c r="E1" s="212"/>
      <c r="F1" s="212"/>
      <c r="G1" s="212"/>
      <c r="H1" s="212"/>
      <c r="I1" s="212"/>
    </row>
    <row r="2" spans="1:9" ht="14.25" customHeight="1">
      <c r="A2" s="3"/>
      <c r="B2" s="39"/>
      <c r="C2" s="39"/>
      <c r="D2" s="6"/>
      <c r="E2" s="6"/>
      <c r="F2" s="39"/>
      <c r="G2" s="39"/>
      <c r="H2" s="39"/>
      <c r="I2" s="40" t="s">
        <v>49</v>
      </c>
    </row>
    <row r="3" spans="1:9" s="41" customFormat="1" ht="50.25" customHeight="1">
      <c r="A3" s="59" t="s">
        <v>29</v>
      </c>
      <c r="B3" s="59" t="s">
        <v>66</v>
      </c>
      <c r="C3" s="59" t="s">
        <v>364</v>
      </c>
      <c r="D3" s="59" t="s">
        <v>61</v>
      </c>
      <c r="E3" s="59" t="s">
        <v>37</v>
      </c>
      <c r="F3" s="59" t="s">
        <v>669</v>
      </c>
      <c r="G3" s="59" t="s">
        <v>38</v>
      </c>
      <c r="H3" s="59" t="s">
        <v>798</v>
      </c>
      <c r="I3" s="59" t="s">
        <v>39</v>
      </c>
    </row>
    <row r="4" spans="1:9" s="41" customFormat="1" ht="5.25" customHeight="1">
      <c r="A4" s="134"/>
      <c r="B4" s="134"/>
      <c r="C4" s="134"/>
      <c r="D4" s="134"/>
      <c r="E4" s="134"/>
      <c r="F4" s="134"/>
      <c r="G4" s="134"/>
      <c r="H4" s="134"/>
      <c r="I4" s="134"/>
    </row>
    <row r="5" spans="1:9" s="42" customFormat="1" ht="22.5" customHeight="1">
      <c r="A5" s="135" t="s">
        <v>34</v>
      </c>
      <c r="B5" s="136"/>
      <c r="C5" s="136"/>
      <c r="D5" s="136"/>
      <c r="E5" s="136"/>
      <c r="F5" s="136"/>
      <c r="G5" s="136"/>
      <c r="H5" s="136"/>
      <c r="I5" s="136"/>
    </row>
    <row r="6" spans="1:9" s="42" customFormat="1" ht="22.5" customHeight="1">
      <c r="A6" s="43" t="s">
        <v>18</v>
      </c>
      <c r="B6" s="290">
        <v>1398600280</v>
      </c>
      <c r="C6" s="291"/>
      <c r="D6" s="270">
        <v>4016919</v>
      </c>
      <c r="E6" s="290">
        <v>1402617199</v>
      </c>
      <c r="F6" s="292">
        <v>0</v>
      </c>
      <c r="G6" s="270">
        <v>1402617199</v>
      </c>
      <c r="H6" s="270">
        <v>1398864073</v>
      </c>
      <c r="I6" s="270">
        <v>3753126</v>
      </c>
    </row>
    <row r="7" spans="1:9" s="42" customFormat="1" ht="22.5" customHeight="1">
      <c r="A7" s="43" t="s">
        <v>19</v>
      </c>
      <c r="B7" s="290">
        <v>220336560</v>
      </c>
      <c r="C7" s="291"/>
      <c r="D7" s="270">
        <v>14282208</v>
      </c>
      <c r="E7" s="290">
        <v>234618768</v>
      </c>
      <c r="F7" s="292">
        <v>9877</v>
      </c>
      <c r="G7" s="270">
        <v>234628645</v>
      </c>
      <c r="H7" s="270">
        <v>246766332</v>
      </c>
      <c r="I7" s="270">
        <v>-12137687</v>
      </c>
    </row>
    <row r="8" spans="1:9" s="42" customFormat="1" ht="22.5" customHeight="1">
      <c r="A8" s="43" t="s">
        <v>20</v>
      </c>
      <c r="B8" s="290">
        <v>116917845</v>
      </c>
      <c r="C8" s="291"/>
      <c r="D8" s="270">
        <v>9610471</v>
      </c>
      <c r="E8" s="290">
        <v>126528316</v>
      </c>
      <c r="F8" s="292">
        <v>23136</v>
      </c>
      <c r="G8" s="270">
        <v>126551452</v>
      </c>
      <c r="H8" s="270">
        <v>149706143</v>
      </c>
      <c r="I8" s="270">
        <v>-23154691</v>
      </c>
    </row>
    <row r="9" spans="1:9" s="42" customFormat="1" ht="22.5" customHeight="1">
      <c r="A9" s="43" t="s">
        <v>21</v>
      </c>
      <c r="B9" s="290">
        <v>19282460</v>
      </c>
      <c r="C9" s="291"/>
      <c r="D9" s="270">
        <v>-516383</v>
      </c>
      <c r="E9" s="290">
        <v>18766077</v>
      </c>
      <c r="F9" s="292">
        <v>65942</v>
      </c>
      <c r="G9" s="270">
        <v>18832019</v>
      </c>
      <c r="H9" s="270">
        <v>26213208</v>
      </c>
      <c r="I9" s="270">
        <v>-7381189</v>
      </c>
    </row>
    <row r="10" spans="1:9" s="42" customFormat="1" ht="22.5" customHeight="1">
      <c r="A10" s="43" t="s">
        <v>22</v>
      </c>
      <c r="B10" s="290">
        <v>45604663</v>
      </c>
      <c r="C10" s="291"/>
      <c r="D10" s="270">
        <v>119872</v>
      </c>
      <c r="E10" s="290">
        <v>45724535</v>
      </c>
      <c r="F10" s="292">
        <v>0</v>
      </c>
      <c r="G10" s="270">
        <v>45724535</v>
      </c>
      <c r="H10" s="270">
        <v>49655351</v>
      </c>
      <c r="I10" s="270">
        <v>-3930816</v>
      </c>
    </row>
    <row r="11" spans="1:9" s="42" customFormat="1" ht="22.5" customHeight="1">
      <c r="A11" s="43" t="s">
        <v>23</v>
      </c>
      <c r="B11" s="290">
        <v>552216090</v>
      </c>
      <c r="C11" s="291"/>
      <c r="D11" s="270">
        <v>-66405435</v>
      </c>
      <c r="E11" s="290">
        <v>485810655</v>
      </c>
      <c r="F11" s="292">
        <v>0</v>
      </c>
      <c r="G11" s="270">
        <v>485810655</v>
      </c>
      <c r="H11" s="270">
        <v>501105176</v>
      </c>
      <c r="I11" s="270">
        <v>-15294521</v>
      </c>
    </row>
    <row r="12" spans="1:9" s="42" customFormat="1" ht="22.5" customHeight="1">
      <c r="A12" s="43" t="s">
        <v>710</v>
      </c>
      <c r="B12" s="290">
        <v>958709432</v>
      </c>
      <c r="C12" s="291"/>
      <c r="D12" s="270">
        <v>4482348</v>
      </c>
      <c r="E12" s="290">
        <v>963191780</v>
      </c>
      <c r="F12" s="292">
        <v>0</v>
      </c>
      <c r="G12" s="270">
        <v>963191780</v>
      </c>
      <c r="H12" s="270">
        <v>961672334</v>
      </c>
      <c r="I12" s="270">
        <v>1519446</v>
      </c>
    </row>
    <row r="13" spans="1:9" ht="22.5" customHeight="1">
      <c r="A13" s="135" t="s">
        <v>32</v>
      </c>
      <c r="B13" s="137">
        <f>SUM(B6:B12)</f>
        <v>3311667330</v>
      </c>
      <c r="C13" s="137" t="s">
        <v>169</v>
      </c>
      <c r="D13" s="137">
        <f t="shared" ref="D13:I13" si="0">SUM(D6:D12)</f>
        <v>-34410000</v>
      </c>
      <c r="E13" s="137">
        <f t="shared" si="0"/>
        <v>3277257330</v>
      </c>
      <c r="F13" s="280">
        <f t="shared" si="0"/>
        <v>98955</v>
      </c>
      <c r="G13" s="137">
        <f t="shared" si="0"/>
        <v>3277356285</v>
      </c>
      <c r="H13" s="137">
        <f t="shared" si="0"/>
        <v>3333982617</v>
      </c>
      <c r="I13" s="137">
        <f t="shared" si="0"/>
        <v>-56626332</v>
      </c>
    </row>
    <row r="14" spans="1:9" ht="3" customHeight="1">
      <c r="A14" s="44"/>
      <c r="B14" s="63"/>
      <c r="C14" s="64"/>
      <c r="D14" s="63"/>
      <c r="E14" s="63"/>
      <c r="F14" s="63"/>
      <c r="G14" s="63"/>
      <c r="H14" s="63"/>
      <c r="I14" s="63"/>
    </row>
    <row r="15" spans="1:9" ht="22.5" customHeight="1">
      <c r="A15" s="135" t="s">
        <v>24</v>
      </c>
      <c r="B15" s="138">
        <v>200000000</v>
      </c>
      <c r="C15" s="139"/>
      <c r="D15" s="139">
        <v>34410000</v>
      </c>
      <c r="E15" s="138">
        <v>234410000</v>
      </c>
      <c r="F15" s="140">
        <v>45000000</v>
      </c>
      <c r="G15" s="138">
        <v>279410000</v>
      </c>
      <c r="H15" s="138">
        <v>252077051</v>
      </c>
      <c r="I15" s="139">
        <v>27332949</v>
      </c>
    </row>
    <row r="16" spans="1:9" ht="3" customHeight="1">
      <c r="A16" s="44"/>
      <c r="B16" s="65"/>
      <c r="C16" s="64"/>
      <c r="D16" s="66"/>
      <c r="E16" s="65"/>
      <c r="F16" s="65"/>
      <c r="G16" s="65"/>
      <c r="H16" s="65"/>
      <c r="I16" s="65"/>
    </row>
    <row r="17" spans="1:9" ht="22.5" customHeight="1">
      <c r="A17" s="135" t="s">
        <v>33</v>
      </c>
      <c r="B17" s="137">
        <f>SUM(B13:B15)</f>
        <v>3511667330</v>
      </c>
      <c r="C17" s="139" t="s">
        <v>169</v>
      </c>
      <c r="D17" s="139">
        <f t="shared" ref="D17:I17" si="1">SUM(D13:D15)</f>
        <v>0</v>
      </c>
      <c r="E17" s="137">
        <f t="shared" si="1"/>
        <v>3511667330</v>
      </c>
      <c r="F17" s="137">
        <f t="shared" si="1"/>
        <v>45098955</v>
      </c>
      <c r="G17" s="137">
        <f t="shared" si="1"/>
        <v>3556766285</v>
      </c>
      <c r="H17" s="137">
        <f t="shared" si="1"/>
        <v>3586059668</v>
      </c>
      <c r="I17" s="137">
        <f t="shared" si="1"/>
        <v>-29293383</v>
      </c>
    </row>
    <row r="18" spans="1:9" ht="18.75">
      <c r="A18" s="89"/>
      <c r="B18" s="45"/>
      <c r="C18" s="45"/>
      <c r="D18" s="229"/>
      <c r="E18" s="229"/>
      <c r="F18" s="229"/>
      <c r="G18" s="229"/>
      <c r="H18" s="97"/>
      <c r="I18" s="97"/>
    </row>
    <row r="19" spans="1:9" ht="16.5">
      <c r="A19" s="46"/>
    </row>
    <row r="20" spans="1:9" ht="18.75">
      <c r="B20" s="48"/>
      <c r="C20" s="48"/>
      <c r="D20" s="96"/>
      <c r="E20" s="96"/>
      <c r="F20" s="48"/>
      <c r="G20" s="48"/>
      <c r="H20" s="48"/>
      <c r="I20" s="48"/>
    </row>
  </sheetData>
  <mergeCells count="2">
    <mergeCell ref="D18:G18"/>
    <mergeCell ref="A1:I1"/>
  </mergeCells>
  <phoneticPr fontId="0" type="noConversion"/>
  <pageMargins left="0.28999999999999998" right="0.33333333333333298" top="0.82291666666666696" bottom="0.74" header="0.25" footer="0.5"/>
  <pageSetup paperSize="9" orientation="landscape" horizontalDpi="300" verticalDpi="300" r:id="rId1"/>
  <headerFooter>
    <oddHeader xml:space="preserve">&amp;R&amp;"Times New Roman,Regular"Kingdom of Bahrain
Consolidated Final Account
For The Year Ended 31 December 2019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3"/>
  <sheetViews>
    <sheetView showWhiteSpace="0" view="pageBreakPreview" zoomScaleNormal="100" zoomScaleSheetLayoutView="100" zoomScalePageLayoutView="112" workbookViewId="0">
      <selection sqref="A1:H1"/>
    </sheetView>
  </sheetViews>
  <sheetFormatPr defaultRowHeight="12.75"/>
  <cols>
    <col min="1" max="1" width="48.140625" customWidth="1"/>
    <col min="2" max="2" width="12.140625" bestFit="1" customWidth="1"/>
    <col min="3" max="3" width="8.5703125" hidden="1" customWidth="1"/>
    <col min="4" max="4" width="11.42578125" bestFit="1" customWidth="1"/>
    <col min="5" max="5" width="11.42578125" customWidth="1"/>
    <col min="6" max="6" width="12" bestFit="1" customWidth="1"/>
    <col min="7" max="7" width="9.5703125" hidden="1" customWidth="1"/>
    <col min="8" max="8" width="12" hidden="1" customWidth="1"/>
  </cols>
  <sheetData>
    <row r="1" spans="1:9" ht="21.75" customHeight="1">
      <c r="A1" s="230" t="s">
        <v>1186</v>
      </c>
      <c r="B1" s="231"/>
      <c r="C1" s="231"/>
      <c r="D1" s="231"/>
      <c r="E1" s="231"/>
      <c r="F1" s="231"/>
      <c r="G1" s="231"/>
      <c r="H1" s="232"/>
    </row>
    <row r="2" spans="1:9" ht="15" customHeight="1">
      <c r="H2" s="40" t="s">
        <v>49</v>
      </c>
    </row>
    <row r="3" spans="1:9" ht="72">
      <c r="A3" s="61" t="s">
        <v>714</v>
      </c>
      <c r="B3" s="61" t="s">
        <v>69</v>
      </c>
      <c r="C3" s="112" t="s">
        <v>364</v>
      </c>
      <c r="D3" s="61" t="s">
        <v>58</v>
      </c>
      <c r="E3" s="61" t="s">
        <v>669</v>
      </c>
      <c r="F3" s="61" t="s">
        <v>37</v>
      </c>
      <c r="G3" s="71" t="s">
        <v>801</v>
      </c>
      <c r="H3" s="61" t="s">
        <v>38</v>
      </c>
    </row>
    <row r="4" spans="1:9">
      <c r="A4" s="11"/>
      <c r="B4" s="11"/>
      <c r="C4" s="10"/>
      <c r="D4" s="10"/>
      <c r="E4" s="10"/>
      <c r="F4" s="10"/>
      <c r="G4" s="49"/>
      <c r="H4" s="11"/>
    </row>
    <row r="5" spans="1:9" s="102" customFormat="1" ht="18" customHeight="1">
      <c r="A5" s="113" t="s">
        <v>1089</v>
      </c>
      <c r="B5" s="101">
        <f>SUM(B6:B42)</f>
        <v>828332000</v>
      </c>
      <c r="C5" s="101">
        <f>SUM(C6:C42)</f>
        <v>0</v>
      </c>
      <c r="D5" s="101">
        <f>SUM(D6:D42)</f>
        <v>19794400</v>
      </c>
      <c r="E5" s="101">
        <v>0</v>
      </c>
      <c r="F5" s="101">
        <f>SUM(F6:F42)</f>
        <v>848126400</v>
      </c>
      <c r="G5" s="101">
        <f>SUM(G6:G42)</f>
        <v>0</v>
      </c>
      <c r="H5" s="101">
        <f>SUM(H6:H42)</f>
        <v>654695444</v>
      </c>
    </row>
    <row r="6" spans="1:9">
      <c r="A6" s="94" t="s">
        <v>1090</v>
      </c>
      <c r="B6" s="99">
        <v>18041000</v>
      </c>
      <c r="C6" s="100">
        <v>0</v>
      </c>
      <c r="D6" s="100">
        <v>0</v>
      </c>
      <c r="E6" s="100">
        <v>0</v>
      </c>
      <c r="F6" s="99">
        <v>18041000</v>
      </c>
      <c r="G6" s="100">
        <v>0</v>
      </c>
      <c r="H6" s="99">
        <v>18128000</v>
      </c>
    </row>
    <row r="7" spans="1:9">
      <c r="A7" s="94" t="s">
        <v>1091</v>
      </c>
      <c r="B7" s="99">
        <v>3215000</v>
      </c>
      <c r="C7" s="100">
        <v>0</v>
      </c>
      <c r="D7" s="99" t="s">
        <v>169</v>
      </c>
      <c r="E7" s="99" t="s">
        <v>169</v>
      </c>
      <c r="F7" s="99">
        <v>3215000</v>
      </c>
      <c r="G7" s="100">
        <v>0</v>
      </c>
      <c r="H7" s="99">
        <v>1860000</v>
      </c>
      <c r="I7" s="167"/>
    </row>
    <row r="8" spans="1:9">
      <c r="A8" s="94" t="s">
        <v>1092</v>
      </c>
      <c r="B8" s="99">
        <v>3130000</v>
      </c>
      <c r="C8" s="100">
        <v>0</v>
      </c>
      <c r="D8" s="99">
        <v>56000</v>
      </c>
      <c r="E8" s="99" t="s">
        <v>169</v>
      </c>
      <c r="F8" s="99">
        <v>3186000</v>
      </c>
      <c r="G8" s="100">
        <v>0</v>
      </c>
      <c r="H8" s="99">
        <v>3505160</v>
      </c>
    </row>
    <row r="9" spans="1:9">
      <c r="A9" s="94" t="s">
        <v>1093</v>
      </c>
      <c r="B9" s="99">
        <v>561000</v>
      </c>
      <c r="C9" s="100">
        <v>0</v>
      </c>
      <c r="D9" s="100">
        <v>15000</v>
      </c>
      <c r="E9" s="100">
        <v>0</v>
      </c>
      <c r="F9" s="99">
        <v>576000</v>
      </c>
      <c r="G9" s="100">
        <v>0</v>
      </c>
      <c r="H9" s="99">
        <v>612000</v>
      </c>
    </row>
    <row r="10" spans="1:9">
      <c r="A10" s="94" t="s">
        <v>1094</v>
      </c>
      <c r="B10" s="99">
        <v>449000</v>
      </c>
      <c r="C10" s="100">
        <v>0</v>
      </c>
      <c r="D10" s="100">
        <v>0</v>
      </c>
      <c r="E10" s="100">
        <v>0</v>
      </c>
      <c r="F10" s="99">
        <v>449000</v>
      </c>
      <c r="G10" s="100">
        <v>0</v>
      </c>
      <c r="H10" s="99">
        <v>565000</v>
      </c>
    </row>
    <row r="11" spans="1:9">
      <c r="A11" s="94" t="s">
        <v>1095</v>
      </c>
      <c r="B11" s="99">
        <v>1128000</v>
      </c>
      <c r="C11" s="100">
        <v>0</v>
      </c>
      <c r="D11" s="100">
        <v>0</v>
      </c>
      <c r="E11" s="100">
        <v>0</v>
      </c>
      <c r="F11" s="99">
        <v>1128000</v>
      </c>
      <c r="G11" s="100">
        <v>0</v>
      </c>
      <c r="H11" s="99">
        <v>1451000</v>
      </c>
    </row>
    <row r="12" spans="1:9">
      <c r="A12" s="94" t="s">
        <v>166</v>
      </c>
      <c r="B12" s="99">
        <v>2206000</v>
      </c>
      <c r="C12" s="100">
        <v>0</v>
      </c>
      <c r="D12" s="100">
        <v>19000</v>
      </c>
      <c r="E12" s="100">
        <v>0</v>
      </c>
      <c r="F12" s="99">
        <v>2225000</v>
      </c>
      <c r="G12" s="100">
        <v>0</v>
      </c>
      <c r="H12" s="99">
        <v>2483000</v>
      </c>
    </row>
    <row r="13" spans="1:9">
      <c r="A13" s="94" t="s">
        <v>1096</v>
      </c>
      <c r="B13" s="99">
        <v>1319000</v>
      </c>
      <c r="C13" s="100">
        <v>0</v>
      </c>
      <c r="D13" s="99">
        <v>89316</v>
      </c>
      <c r="E13" s="99" t="s">
        <v>169</v>
      </c>
      <c r="F13" s="99">
        <v>1408316</v>
      </c>
      <c r="G13" s="100">
        <v>0</v>
      </c>
      <c r="H13" s="99">
        <v>1377708</v>
      </c>
    </row>
    <row r="14" spans="1:9">
      <c r="A14" s="94" t="s">
        <v>55</v>
      </c>
      <c r="B14" s="99">
        <v>9427000</v>
      </c>
      <c r="C14" s="100">
        <v>0</v>
      </c>
      <c r="D14" s="100">
        <v>0</v>
      </c>
      <c r="E14" s="100">
        <v>0</v>
      </c>
      <c r="F14" s="99">
        <v>9427000</v>
      </c>
      <c r="G14" s="100">
        <v>0</v>
      </c>
      <c r="H14" s="99">
        <v>9328000</v>
      </c>
    </row>
    <row r="15" spans="1:9">
      <c r="A15" s="94" t="s">
        <v>1097</v>
      </c>
      <c r="B15" s="99">
        <v>10888000</v>
      </c>
      <c r="C15" s="100">
        <v>0</v>
      </c>
      <c r="D15" s="100">
        <v>0</v>
      </c>
      <c r="E15" s="100">
        <v>0</v>
      </c>
      <c r="F15" s="99">
        <v>10888000</v>
      </c>
      <c r="G15" s="100">
        <v>0</v>
      </c>
      <c r="H15" s="99">
        <v>10187000</v>
      </c>
    </row>
    <row r="16" spans="1:9">
      <c r="A16" s="94" t="s">
        <v>59</v>
      </c>
      <c r="B16" s="99">
        <v>5264000</v>
      </c>
      <c r="C16" s="100">
        <v>0</v>
      </c>
      <c r="D16" s="100">
        <v>0</v>
      </c>
      <c r="E16" s="100">
        <v>0</v>
      </c>
      <c r="F16" s="99">
        <v>5264000</v>
      </c>
      <c r="G16" s="100">
        <v>0</v>
      </c>
      <c r="H16" s="99">
        <v>5400000</v>
      </c>
    </row>
    <row r="17" spans="1:8">
      <c r="A17" s="94" t="s">
        <v>1165</v>
      </c>
      <c r="B17" s="99">
        <v>7538000</v>
      </c>
      <c r="C17" s="100">
        <v>0</v>
      </c>
      <c r="D17" s="99">
        <v>1269610</v>
      </c>
      <c r="E17" s="99" t="s">
        <v>169</v>
      </c>
      <c r="F17" s="99">
        <v>8807610</v>
      </c>
      <c r="G17" s="100">
        <v>0</v>
      </c>
      <c r="H17" s="99">
        <v>9030362</v>
      </c>
    </row>
    <row r="18" spans="1:8">
      <c r="A18" s="94" t="s">
        <v>42</v>
      </c>
      <c r="B18" s="99">
        <v>38893000</v>
      </c>
      <c r="C18" s="100">
        <v>0</v>
      </c>
      <c r="D18" s="100">
        <v>0</v>
      </c>
      <c r="E18" s="100">
        <v>0</v>
      </c>
      <c r="F18" s="99">
        <v>38893000</v>
      </c>
      <c r="G18" s="100">
        <v>0</v>
      </c>
      <c r="H18" s="99">
        <v>29249119</v>
      </c>
    </row>
    <row r="19" spans="1:8">
      <c r="A19" s="203" t="s">
        <v>1503</v>
      </c>
      <c r="B19" s="100">
        <v>0</v>
      </c>
      <c r="C19" s="100">
        <v>0</v>
      </c>
      <c r="D19" s="99">
        <v>11629385</v>
      </c>
      <c r="E19" s="99" t="s">
        <v>169</v>
      </c>
      <c r="F19" s="99">
        <v>11629385</v>
      </c>
      <c r="G19" s="100">
        <v>0</v>
      </c>
      <c r="H19" s="99">
        <v>432410</v>
      </c>
    </row>
    <row r="20" spans="1:8">
      <c r="A20" s="94" t="s">
        <v>365</v>
      </c>
      <c r="B20" s="99">
        <v>11000000</v>
      </c>
      <c r="C20" s="100">
        <v>0</v>
      </c>
      <c r="D20" s="99" t="s">
        <v>169</v>
      </c>
      <c r="E20" s="99" t="s">
        <v>169</v>
      </c>
      <c r="F20" s="99">
        <v>11000000</v>
      </c>
      <c r="G20" s="100">
        <v>0</v>
      </c>
      <c r="H20" s="99">
        <v>10870434</v>
      </c>
    </row>
    <row r="21" spans="1:8" s="102" customFormat="1" ht="18" customHeight="1">
      <c r="A21" s="94" t="s">
        <v>1098</v>
      </c>
      <c r="B21" s="99">
        <v>3500000</v>
      </c>
      <c r="C21" s="100">
        <v>0</v>
      </c>
      <c r="D21" s="100">
        <v>536742</v>
      </c>
      <c r="E21" s="100">
        <v>0</v>
      </c>
      <c r="F21" s="99">
        <v>4036742</v>
      </c>
      <c r="G21" s="100">
        <v>0</v>
      </c>
      <c r="H21" s="99">
        <v>5000000</v>
      </c>
    </row>
    <row r="22" spans="1:8">
      <c r="A22" s="94" t="s">
        <v>1099</v>
      </c>
      <c r="B22" s="99">
        <v>2239000</v>
      </c>
      <c r="C22" s="100">
        <v>0</v>
      </c>
      <c r="D22" s="100">
        <v>0</v>
      </c>
      <c r="E22" s="100">
        <v>0</v>
      </c>
      <c r="F22" s="99">
        <v>2239000</v>
      </c>
      <c r="G22" s="100">
        <v>0</v>
      </c>
      <c r="H22" s="99">
        <v>1802000</v>
      </c>
    </row>
    <row r="23" spans="1:8">
      <c r="A23" s="94" t="s">
        <v>46</v>
      </c>
      <c r="B23" s="99">
        <v>5519000</v>
      </c>
      <c r="C23" s="100">
        <v>0</v>
      </c>
      <c r="D23" s="100">
        <v>168677</v>
      </c>
      <c r="E23" s="100">
        <v>0</v>
      </c>
      <c r="F23" s="99">
        <v>5687677</v>
      </c>
      <c r="G23" s="100">
        <v>0</v>
      </c>
      <c r="H23" s="99">
        <v>6398000</v>
      </c>
    </row>
    <row r="24" spans="1:8">
      <c r="A24" s="94" t="s">
        <v>1100</v>
      </c>
      <c r="B24" s="99">
        <v>11207000</v>
      </c>
      <c r="C24" s="100">
        <v>0</v>
      </c>
      <c r="D24" s="100">
        <v>176480</v>
      </c>
      <c r="E24" s="100">
        <v>0</v>
      </c>
      <c r="F24" s="99">
        <v>11383480</v>
      </c>
      <c r="G24" s="100"/>
      <c r="H24" s="99">
        <v>12375000</v>
      </c>
    </row>
    <row r="25" spans="1:8">
      <c r="A25" s="94" t="s">
        <v>51</v>
      </c>
      <c r="B25" s="99">
        <v>7690000</v>
      </c>
      <c r="C25" s="100">
        <v>0</v>
      </c>
      <c r="D25" s="100">
        <v>0</v>
      </c>
      <c r="E25" s="100">
        <v>0</v>
      </c>
      <c r="F25" s="99">
        <v>7690000</v>
      </c>
      <c r="G25" s="100">
        <v>0</v>
      </c>
      <c r="H25" s="99">
        <v>8215000</v>
      </c>
    </row>
    <row r="26" spans="1:8">
      <c r="A26" s="94" t="s">
        <v>873</v>
      </c>
      <c r="B26" s="99">
        <v>941000</v>
      </c>
      <c r="C26" s="100">
        <v>0</v>
      </c>
      <c r="D26" s="99">
        <v>44160</v>
      </c>
      <c r="E26" s="99" t="s">
        <v>169</v>
      </c>
      <c r="F26" s="99">
        <v>985160</v>
      </c>
      <c r="G26" s="100">
        <v>0</v>
      </c>
      <c r="H26" s="99">
        <v>1052438</v>
      </c>
    </row>
    <row r="27" spans="1:8">
      <c r="A27" s="94" t="s">
        <v>1285</v>
      </c>
      <c r="B27" s="99">
        <v>4000000</v>
      </c>
      <c r="C27" s="100"/>
      <c r="D27" s="99" t="s">
        <v>169</v>
      </c>
      <c r="E27" s="99" t="s">
        <v>169</v>
      </c>
      <c r="F27" s="99">
        <v>4000000</v>
      </c>
      <c r="G27" s="100"/>
      <c r="H27" s="99"/>
    </row>
    <row r="28" spans="1:8">
      <c r="A28" s="94" t="s">
        <v>1292</v>
      </c>
      <c r="B28" s="99">
        <v>990000</v>
      </c>
      <c r="C28" s="100"/>
      <c r="D28" s="99" t="s">
        <v>169</v>
      </c>
      <c r="E28" s="99" t="s">
        <v>169</v>
      </c>
      <c r="F28" s="99">
        <v>990000</v>
      </c>
      <c r="G28" s="100"/>
      <c r="H28" s="99"/>
    </row>
    <row r="29" spans="1:8">
      <c r="A29" s="94" t="s">
        <v>1101</v>
      </c>
      <c r="B29" s="99">
        <v>830000</v>
      </c>
      <c r="C29" s="100">
        <v>0</v>
      </c>
      <c r="D29" s="100">
        <v>0</v>
      </c>
      <c r="E29" s="100">
        <v>0</v>
      </c>
      <c r="F29" s="99">
        <v>830000</v>
      </c>
      <c r="G29" s="100">
        <v>0</v>
      </c>
      <c r="H29" s="99">
        <v>868000</v>
      </c>
    </row>
    <row r="30" spans="1:8">
      <c r="A30" s="94" t="s">
        <v>1102</v>
      </c>
      <c r="B30" s="99">
        <v>1585000</v>
      </c>
      <c r="C30" s="100">
        <v>0</v>
      </c>
      <c r="D30" s="99">
        <v>407640</v>
      </c>
      <c r="E30" s="99" t="s">
        <v>169</v>
      </c>
      <c r="F30" s="99">
        <v>1992640</v>
      </c>
      <c r="G30" s="100">
        <v>0</v>
      </c>
      <c r="H30" s="99">
        <v>2215782</v>
      </c>
    </row>
    <row r="31" spans="1:8">
      <c r="A31" s="94" t="s">
        <v>968</v>
      </c>
      <c r="B31" s="99">
        <v>1188000</v>
      </c>
      <c r="C31" s="100">
        <v>0</v>
      </c>
      <c r="D31" s="100">
        <v>0</v>
      </c>
      <c r="E31" s="100">
        <v>0</v>
      </c>
      <c r="F31" s="99">
        <v>1188000</v>
      </c>
      <c r="G31" s="100">
        <v>0</v>
      </c>
      <c r="H31" s="99">
        <v>1302000</v>
      </c>
    </row>
    <row r="32" spans="1:8">
      <c r="A32" s="94" t="s">
        <v>1103</v>
      </c>
      <c r="B32" s="99">
        <v>3881000</v>
      </c>
      <c r="C32" s="100">
        <v>0</v>
      </c>
      <c r="D32" s="99" t="s">
        <v>169</v>
      </c>
      <c r="E32" s="99" t="s">
        <v>169</v>
      </c>
      <c r="F32" s="99">
        <v>3881000</v>
      </c>
      <c r="G32" s="100">
        <v>0</v>
      </c>
      <c r="H32" s="99">
        <v>4512901</v>
      </c>
    </row>
    <row r="33" spans="1:8">
      <c r="A33" s="94" t="s">
        <v>56</v>
      </c>
      <c r="B33" s="99">
        <v>2398000</v>
      </c>
      <c r="C33" s="100">
        <v>0</v>
      </c>
      <c r="D33" s="100">
        <v>0</v>
      </c>
      <c r="E33" s="100">
        <v>0</v>
      </c>
      <c r="F33" s="99">
        <v>2398000</v>
      </c>
      <c r="G33" s="100">
        <v>0</v>
      </c>
      <c r="H33" s="99">
        <v>3162000</v>
      </c>
    </row>
    <row r="34" spans="1:8" s="102" customFormat="1" ht="18" customHeight="1">
      <c r="A34" s="94" t="s">
        <v>53</v>
      </c>
      <c r="B34" s="99">
        <v>2734000</v>
      </c>
      <c r="C34" s="100">
        <v>0</v>
      </c>
      <c r="D34" s="100">
        <v>0</v>
      </c>
      <c r="E34" s="100">
        <v>0</v>
      </c>
      <c r="F34" s="99">
        <v>2734000</v>
      </c>
      <c r="G34" s="100">
        <v>0</v>
      </c>
      <c r="H34" s="99">
        <v>2761000</v>
      </c>
    </row>
    <row r="35" spans="1:8">
      <c r="A35" s="94" t="s">
        <v>1104</v>
      </c>
      <c r="B35" s="99">
        <v>2734000</v>
      </c>
      <c r="C35" s="100">
        <v>0</v>
      </c>
      <c r="D35" s="100">
        <v>0</v>
      </c>
      <c r="E35" s="100">
        <v>0</v>
      </c>
      <c r="F35" s="99">
        <v>2734000</v>
      </c>
      <c r="G35" s="100">
        <v>0</v>
      </c>
      <c r="H35" s="99">
        <v>2761000</v>
      </c>
    </row>
    <row r="36" spans="1:8">
      <c r="A36" s="94" t="s">
        <v>1105</v>
      </c>
      <c r="B36" s="99">
        <v>74000</v>
      </c>
      <c r="C36" s="100">
        <v>0</v>
      </c>
      <c r="D36" s="100">
        <v>0</v>
      </c>
      <c r="E36" s="100">
        <v>0</v>
      </c>
      <c r="F36" s="99">
        <v>74000</v>
      </c>
      <c r="G36" s="100">
        <v>0</v>
      </c>
      <c r="H36" s="99">
        <v>76000</v>
      </c>
    </row>
    <row r="37" spans="1:8">
      <c r="A37" s="94" t="s">
        <v>1106</v>
      </c>
      <c r="B37" s="99">
        <v>640000000</v>
      </c>
      <c r="C37" s="100">
        <v>0</v>
      </c>
      <c r="D37" s="99" t="s">
        <v>169</v>
      </c>
      <c r="E37" s="99" t="s">
        <v>169</v>
      </c>
      <c r="F37" s="99">
        <v>640000000</v>
      </c>
      <c r="G37" s="100">
        <v>0</v>
      </c>
      <c r="H37" s="99">
        <v>479218130</v>
      </c>
    </row>
    <row r="38" spans="1:8">
      <c r="A38" s="94" t="s">
        <v>367</v>
      </c>
      <c r="B38" s="99">
        <v>350000</v>
      </c>
      <c r="C38" s="100">
        <v>0</v>
      </c>
      <c r="D38" s="100">
        <v>0</v>
      </c>
      <c r="E38" s="100">
        <v>0</v>
      </c>
      <c r="F38" s="99">
        <v>350000</v>
      </c>
      <c r="G38" s="100">
        <v>0</v>
      </c>
      <c r="H38" s="99">
        <v>541000</v>
      </c>
    </row>
    <row r="39" spans="1:8" s="102" customFormat="1" ht="18" customHeight="1">
      <c r="A39" s="94" t="s">
        <v>1107</v>
      </c>
      <c r="B39" s="99">
        <v>750000</v>
      </c>
      <c r="C39" s="100">
        <v>0</v>
      </c>
      <c r="D39" s="100">
        <v>0</v>
      </c>
      <c r="E39" s="100">
        <v>0</v>
      </c>
      <c r="F39" s="99">
        <v>750000</v>
      </c>
      <c r="G39" s="100">
        <v>0</v>
      </c>
      <c r="H39" s="99">
        <v>2656000</v>
      </c>
    </row>
    <row r="40" spans="1:8">
      <c r="A40" s="94" t="s">
        <v>799</v>
      </c>
      <c r="B40" s="99">
        <v>11500000</v>
      </c>
      <c r="C40" s="100">
        <v>0</v>
      </c>
      <c r="D40" s="99">
        <v>14988390</v>
      </c>
      <c r="E40" s="99" t="s">
        <v>169</v>
      </c>
      <c r="F40" s="99">
        <v>26488390</v>
      </c>
      <c r="G40" s="100">
        <v>0</v>
      </c>
      <c r="H40" s="99">
        <v>15300000</v>
      </c>
    </row>
    <row r="41" spans="1:8">
      <c r="A41" s="94" t="s">
        <v>1108</v>
      </c>
      <c r="B41" s="99">
        <v>9606000</v>
      </c>
      <c r="C41" s="100"/>
      <c r="D41" s="99">
        <v>-9606000</v>
      </c>
      <c r="E41" s="99" t="s">
        <v>169</v>
      </c>
      <c r="F41" s="100">
        <v>0</v>
      </c>
      <c r="G41" s="100"/>
      <c r="H41" s="99"/>
    </row>
    <row r="42" spans="1:8">
      <c r="A42" s="94" t="s">
        <v>1187</v>
      </c>
      <c r="B42" s="100">
        <v>1557000</v>
      </c>
      <c r="C42" s="100"/>
      <c r="D42" s="99" t="s">
        <v>169</v>
      </c>
      <c r="E42" s="99" t="s">
        <v>169</v>
      </c>
      <c r="F42" s="99">
        <v>1557000</v>
      </c>
      <c r="G42" s="100"/>
      <c r="H42" s="99"/>
    </row>
    <row r="43" spans="1:8">
      <c r="A43" s="191" t="s">
        <v>1109</v>
      </c>
      <c r="B43" s="193">
        <f>SUM(B44:B46)</f>
        <v>524428000</v>
      </c>
      <c r="C43" s="192">
        <f t="shared" ref="C43:H43" si="0">SUM(C44:C46)</f>
        <v>0</v>
      </c>
      <c r="D43" s="194">
        <f t="shared" si="0"/>
        <v>0</v>
      </c>
      <c r="E43" s="193">
        <f>SUM(E44:E46)</f>
        <v>0</v>
      </c>
      <c r="F43" s="193">
        <f>SUM(F44:F46)</f>
        <v>524428000</v>
      </c>
      <c r="G43" s="192">
        <f t="shared" si="0"/>
        <v>0</v>
      </c>
      <c r="H43" s="193">
        <f t="shared" si="0"/>
        <v>522457000</v>
      </c>
    </row>
    <row r="44" spans="1:8">
      <c r="A44" s="94" t="s">
        <v>1160</v>
      </c>
      <c r="B44" s="99">
        <v>482050000</v>
      </c>
      <c r="C44" s="100">
        <v>0</v>
      </c>
      <c r="D44" s="100">
        <v>0</v>
      </c>
      <c r="E44" s="100">
        <v>0</v>
      </c>
      <c r="F44" s="99">
        <v>482050000</v>
      </c>
      <c r="G44" s="100">
        <v>0</v>
      </c>
      <c r="H44" s="99">
        <v>482050000</v>
      </c>
    </row>
    <row r="45" spans="1:8">
      <c r="A45" s="94" t="s">
        <v>1110</v>
      </c>
      <c r="B45" s="99">
        <v>284000</v>
      </c>
      <c r="C45" s="100">
        <v>0</v>
      </c>
      <c r="D45" s="100">
        <v>0</v>
      </c>
      <c r="E45" s="100">
        <v>0</v>
      </c>
      <c r="F45" s="99">
        <v>284000</v>
      </c>
      <c r="G45" s="100">
        <v>0</v>
      </c>
      <c r="H45" s="99">
        <v>284000</v>
      </c>
    </row>
    <row r="46" spans="1:8" s="102" customFormat="1" ht="18" customHeight="1">
      <c r="A46" s="94" t="s">
        <v>47</v>
      </c>
      <c r="B46" s="99">
        <v>42094000</v>
      </c>
      <c r="C46" s="100">
        <v>0</v>
      </c>
      <c r="D46" s="100">
        <v>0</v>
      </c>
      <c r="E46" s="100">
        <v>0</v>
      </c>
      <c r="F46" s="99">
        <v>42094000</v>
      </c>
      <c r="G46" s="100">
        <v>0</v>
      </c>
      <c r="H46" s="99">
        <v>40123000</v>
      </c>
    </row>
    <row r="47" spans="1:8" ht="23.25" customHeight="1">
      <c r="A47" s="191" t="s">
        <v>1111</v>
      </c>
      <c r="B47" s="193">
        <f>SUM(B48:B55)</f>
        <v>442653000</v>
      </c>
      <c r="C47" s="192">
        <f t="shared" ref="C47:H47" si="1">SUM(C48:C55)</f>
        <v>0</v>
      </c>
      <c r="D47" s="193">
        <f t="shared" si="1"/>
        <v>4912116</v>
      </c>
      <c r="E47" s="193">
        <f>SUM(E48:E55)</f>
        <v>0</v>
      </c>
      <c r="F47" s="193">
        <f t="shared" si="1"/>
        <v>447565116</v>
      </c>
      <c r="G47" s="192">
        <f t="shared" si="1"/>
        <v>0</v>
      </c>
      <c r="H47" s="193">
        <f t="shared" si="1"/>
        <v>449076875</v>
      </c>
    </row>
    <row r="48" spans="1:8">
      <c r="A48" s="94" t="s">
        <v>40</v>
      </c>
      <c r="B48" s="99">
        <v>355448000</v>
      </c>
      <c r="C48" s="100">
        <v>0</v>
      </c>
      <c r="D48" s="100">
        <v>4559540</v>
      </c>
      <c r="E48" s="100">
        <v>0</v>
      </c>
      <c r="F48" s="99">
        <v>360007540</v>
      </c>
      <c r="G48" s="100">
        <v>0</v>
      </c>
      <c r="H48" s="99">
        <v>352756000</v>
      </c>
    </row>
    <row r="49" spans="1:8">
      <c r="A49" s="94" t="s">
        <v>1112</v>
      </c>
      <c r="B49" s="99">
        <v>4421000</v>
      </c>
      <c r="C49" s="100">
        <v>0</v>
      </c>
      <c r="D49" s="100">
        <v>0</v>
      </c>
      <c r="E49" s="100">
        <v>0</v>
      </c>
      <c r="F49" s="99">
        <v>4421000</v>
      </c>
      <c r="G49" s="100">
        <v>0</v>
      </c>
      <c r="H49" s="99">
        <v>4421000</v>
      </c>
    </row>
    <row r="50" spans="1:8">
      <c r="A50" s="94" t="s">
        <v>41</v>
      </c>
      <c r="B50" s="99">
        <v>34116000</v>
      </c>
      <c r="C50" s="100">
        <v>0</v>
      </c>
      <c r="D50" s="100">
        <v>0</v>
      </c>
      <c r="E50" s="100">
        <v>0</v>
      </c>
      <c r="F50" s="99">
        <v>34116000</v>
      </c>
      <c r="G50" s="100">
        <v>0</v>
      </c>
      <c r="H50" s="99">
        <v>41616000</v>
      </c>
    </row>
    <row r="51" spans="1:8">
      <c r="A51" s="94" t="s">
        <v>168</v>
      </c>
      <c r="B51" s="99">
        <v>19983000</v>
      </c>
      <c r="C51" s="100">
        <v>0</v>
      </c>
      <c r="D51" s="100">
        <v>0</v>
      </c>
      <c r="E51" s="100">
        <v>0</v>
      </c>
      <c r="F51" s="99">
        <v>19983000</v>
      </c>
      <c r="G51" s="100">
        <v>0</v>
      </c>
      <c r="H51" s="99">
        <v>19957000</v>
      </c>
    </row>
    <row r="52" spans="1:8">
      <c r="A52" s="94" t="s">
        <v>720</v>
      </c>
      <c r="B52" s="99">
        <v>12912000</v>
      </c>
      <c r="C52" s="100">
        <v>0</v>
      </c>
      <c r="D52" s="100">
        <v>0</v>
      </c>
      <c r="E52" s="100">
        <v>0</v>
      </c>
      <c r="F52" s="99">
        <v>12912000</v>
      </c>
      <c r="G52" s="100">
        <v>0</v>
      </c>
      <c r="H52" s="99">
        <v>12851000</v>
      </c>
    </row>
    <row r="53" spans="1:8" s="102" customFormat="1">
      <c r="A53" s="94" t="s">
        <v>1113</v>
      </c>
      <c r="B53" s="99">
        <v>10224000</v>
      </c>
      <c r="C53" s="100">
        <v>0</v>
      </c>
      <c r="D53" s="100">
        <v>352576</v>
      </c>
      <c r="E53" s="100">
        <v>0</v>
      </c>
      <c r="F53" s="99">
        <v>10576576</v>
      </c>
      <c r="G53" s="100">
        <v>0</v>
      </c>
      <c r="H53" s="99">
        <v>11686851</v>
      </c>
    </row>
    <row r="54" spans="1:8">
      <c r="A54" s="94" t="s">
        <v>1114</v>
      </c>
      <c r="B54" s="99">
        <v>3320000</v>
      </c>
      <c r="C54" s="100">
        <v>0</v>
      </c>
      <c r="D54" s="100">
        <v>0</v>
      </c>
      <c r="E54" s="100">
        <v>0</v>
      </c>
      <c r="F54" s="99">
        <v>3320000</v>
      </c>
      <c r="G54" s="100">
        <v>0</v>
      </c>
      <c r="H54" s="99">
        <v>3498024</v>
      </c>
    </row>
    <row r="55" spans="1:8">
      <c r="A55" s="94" t="s">
        <v>1115</v>
      </c>
      <c r="B55" s="99">
        <v>2229000</v>
      </c>
      <c r="C55" s="100">
        <v>0</v>
      </c>
      <c r="D55" s="100">
        <v>0</v>
      </c>
      <c r="E55" s="100">
        <v>0</v>
      </c>
      <c r="F55" s="99">
        <v>2229000</v>
      </c>
      <c r="G55" s="100">
        <v>0</v>
      </c>
      <c r="H55" s="99">
        <v>2291000</v>
      </c>
    </row>
    <row r="56" spans="1:8">
      <c r="A56" s="191" t="s">
        <v>1116</v>
      </c>
      <c r="B56" s="193">
        <f t="shared" ref="B56:H56" si="2">SUM(B57:B71)</f>
        <v>259324000</v>
      </c>
      <c r="C56" s="192">
        <f t="shared" si="2"/>
        <v>0</v>
      </c>
      <c r="D56" s="193">
        <f t="shared" si="2"/>
        <v>2242730</v>
      </c>
      <c r="E56" s="193">
        <f t="shared" si="2"/>
        <v>0</v>
      </c>
      <c r="F56" s="193">
        <f t="shared" si="2"/>
        <v>261566730</v>
      </c>
      <c r="G56" s="192">
        <f t="shared" si="2"/>
        <v>0</v>
      </c>
      <c r="H56" s="193">
        <f t="shared" si="2"/>
        <v>358671487</v>
      </c>
    </row>
    <row r="57" spans="1:8">
      <c r="A57" s="94" t="s">
        <v>57</v>
      </c>
      <c r="B57" s="99">
        <v>5683000</v>
      </c>
      <c r="C57" s="100">
        <v>0</v>
      </c>
      <c r="D57" s="100">
        <v>0</v>
      </c>
      <c r="E57" s="100">
        <v>0</v>
      </c>
      <c r="F57" s="99">
        <v>5683000</v>
      </c>
      <c r="G57" s="100">
        <v>0</v>
      </c>
      <c r="H57" s="99">
        <v>5683000</v>
      </c>
    </row>
    <row r="58" spans="1:8">
      <c r="A58" s="94" t="s">
        <v>1117</v>
      </c>
      <c r="B58" s="99">
        <v>10158000</v>
      </c>
      <c r="C58" s="100">
        <v>0</v>
      </c>
      <c r="D58" s="100">
        <v>220020</v>
      </c>
      <c r="E58" s="100">
        <v>0</v>
      </c>
      <c r="F58" s="99">
        <v>10378020</v>
      </c>
      <c r="G58" s="100">
        <v>0</v>
      </c>
      <c r="H58" s="99">
        <v>11581665</v>
      </c>
    </row>
    <row r="59" spans="1:8">
      <c r="A59" s="94" t="s">
        <v>1118</v>
      </c>
      <c r="B59" s="99">
        <v>13370000</v>
      </c>
      <c r="C59" s="100">
        <v>0</v>
      </c>
      <c r="D59" s="100">
        <v>0</v>
      </c>
      <c r="E59" s="100">
        <v>0</v>
      </c>
      <c r="F59" s="99">
        <v>13370000</v>
      </c>
      <c r="G59" s="100">
        <v>0</v>
      </c>
      <c r="H59" s="99">
        <v>16025000</v>
      </c>
    </row>
    <row r="60" spans="1:8">
      <c r="A60" s="94" t="s">
        <v>1119</v>
      </c>
      <c r="B60" s="99">
        <v>9811000</v>
      </c>
      <c r="C60" s="100">
        <v>0</v>
      </c>
      <c r="D60" s="100">
        <v>0</v>
      </c>
      <c r="E60" s="100">
        <v>0</v>
      </c>
      <c r="F60" s="100">
        <v>9811000</v>
      </c>
      <c r="G60" s="100">
        <v>0</v>
      </c>
      <c r="H60" s="100">
        <v>8864000</v>
      </c>
    </row>
    <row r="61" spans="1:8">
      <c r="A61" s="94" t="s">
        <v>896</v>
      </c>
      <c r="B61" s="99">
        <v>165000</v>
      </c>
      <c r="C61" s="100">
        <v>0</v>
      </c>
      <c r="D61" s="99">
        <v>19000</v>
      </c>
      <c r="E61" s="99" t="s">
        <v>169</v>
      </c>
      <c r="F61" s="99">
        <v>184000</v>
      </c>
      <c r="G61" s="100">
        <v>0</v>
      </c>
      <c r="H61" s="99">
        <v>226000</v>
      </c>
    </row>
    <row r="62" spans="1:8">
      <c r="A62" s="94" t="s">
        <v>45</v>
      </c>
      <c r="B62" s="99">
        <v>1635000</v>
      </c>
      <c r="C62" s="100">
        <v>0</v>
      </c>
      <c r="D62" s="100">
        <v>0</v>
      </c>
      <c r="E62" s="100">
        <v>0</v>
      </c>
      <c r="F62" s="99">
        <v>1635000</v>
      </c>
      <c r="G62" s="100">
        <v>0</v>
      </c>
      <c r="H62" s="99">
        <v>2223530</v>
      </c>
    </row>
    <row r="63" spans="1:8">
      <c r="A63" s="94" t="s">
        <v>1183</v>
      </c>
      <c r="B63" s="99">
        <v>231000</v>
      </c>
      <c r="C63" s="100">
        <v>0</v>
      </c>
      <c r="D63" s="100">
        <v>0</v>
      </c>
      <c r="E63" s="100">
        <v>0</v>
      </c>
      <c r="F63" s="99">
        <v>231000</v>
      </c>
      <c r="G63" s="100">
        <v>0</v>
      </c>
      <c r="H63" s="99">
        <v>249000</v>
      </c>
    </row>
    <row r="64" spans="1:8">
      <c r="A64" s="94" t="s">
        <v>1293</v>
      </c>
      <c r="B64" s="99">
        <v>141000000</v>
      </c>
      <c r="C64" s="100">
        <v>0</v>
      </c>
      <c r="D64" s="100">
        <v>0</v>
      </c>
      <c r="E64" s="100">
        <v>0</v>
      </c>
      <c r="F64" s="99">
        <v>141000000</v>
      </c>
      <c r="G64" s="100">
        <v>0</v>
      </c>
      <c r="H64" s="99">
        <v>229635000</v>
      </c>
    </row>
    <row r="65" spans="1:8">
      <c r="A65" s="94" t="s">
        <v>1120</v>
      </c>
      <c r="B65" s="99">
        <v>41911000</v>
      </c>
      <c r="C65" s="100">
        <v>0</v>
      </c>
      <c r="D65" s="100">
        <v>0</v>
      </c>
      <c r="E65" s="100">
        <v>0</v>
      </c>
      <c r="F65" s="99">
        <v>41911000</v>
      </c>
      <c r="G65" s="100">
        <v>0</v>
      </c>
      <c r="H65" s="99">
        <v>45623458</v>
      </c>
    </row>
    <row r="66" spans="1:8">
      <c r="A66" s="94" t="s">
        <v>1121</v>
      </c>
      <c r="B66" s="99">
        <v>28490000</v>
      </c>
      <c r="C66" s="100">
        <v>0</v>
      </c>
      <c r="D66" s="100">
        <v>1356517</v>
      </c>
      <c r="E66" s="100">
        <v>0</v>
      </c>
      <c r="F66" s="99">
        <v>29846517</v>
      </c>
      <c r="G66" s="100">
        <v>0</v>
      </c>
      <c r="H66" s="99">
        <v>32694834</v>
      </c>
    </row>
    <row r="67" spans="1:8">
      <c r="A67" s="94" t="s">
        <v>1122</v>
      </c>
      <c r="B67" s="99">
        <v>1172000</v>
      </c>
      <c r="C67" s="100">
        <v>0</v>
      </c>
      <c r="D67" s="100">
        <v>0</v>
      </c>
      <c r="E67" s="100">
        <v>0</v>
      </c>
      <c r="F67" s="99">
        <v>1172000</v>
      </c>
      <c r="G67" s="100">
        <v>0</v>
      </c>
      <c r="H67" s="99">
        <v>551000</v>
      </c>
    </row>
    <row r="68" spans="1:8">
      <c r="A68" s="94" t="s">
        <v>1123</v>
      </c>
      <c r="B68" s="99">
        <v>1262000</v>
      </c>
      <c r="C68" s="100">
        <v>0</v>
      </c>
      <c r="D68" s="100">
        <v>297193</v>
      </c>
      <c r="E68" s="100">
        <v>0</v>
      </c>
      <c r="F68" s="99">
        <v>1559193</v>
      </c>
      <c r="G68" s="100">
        <v>0</v>
      </c>
      <c r="H68" s="99">
        <v>1771000</v>
      </c>
    </row>
    <row r="69" spans="1:8">
      <c r="A69" s="94" t="s">
        <v>1124</v>
      </c>
      <c r="B69" s="99">
        <v>1244000</v>
      </c>
      <c r="C69" s="100">
        <v>0</v>
      </c>
      <c r="D69" s="100">
        <v>350000</v>
      </c>
      <c r="E69" s="100">
        <v>0</v>
      </c>
      <c r="F69" s="99">
        <v>1594000</v>
      </c>
      <c r="G69" s="100">
        <v>0</v>
      </c>
      <c r="H69" s="99">
        <v>1300000</v>
      </c>
    </row>
    <row r="70" spans="1:8">
      <c r="A70" s="94" t="s">
        <v>1125</v>
      </c>
      <c r="B70" s="99">
        <v>2460000</v>
      </c>
      <c r="C70" s="100">
        <v>0</v>
      </c>
      <c r="D70" s="100">
        <v>0</v>
      </c>
      <c r="E70" s="100">
        <v>0</v>
      </c>
      <c r="F70" s="99">
        <v>2460000</v>
      </c>
      <c r="G70" s="100">
        <v>0</v>
      </c>
      <c r="H70" s="99">
        <v>2000000</v>
      </c>
    </row>
    <row r="71" spans="1:8">
      <c r="A71" s="94" t="s">
        <v>1126</v>
      </c>
      <c r="B71" s="99">
        <v>732000</v>
      </c>
      <c r="C71" s="100">
        <v>0</v>
      </c>
      <c r="D71" s="100">
        <v>0</v>
      </c>
      <c r="E71" s="100">
        <v>0</v>
      </c>
      <c r="F71" s="99">
        <v>732000</v>
      </c>
      <c r="G71" s="100">
        <v>0</v>
      </c>
      <c r="H71" s="99">
        <v>244000</v>
      </c>
    </row>
    <row r="72" spans="1:8">
      <c r="A72" s="191" t="s">
        <v>1127</v>
      </c>
      <c r="B72" s="193">
        <f>SUM(B73)</f>
        <v>4638000</v>
      </c>
      <c r="C72" s="192">
        <f t="shared" ref="C72:H72" si="3">SUM(C73)</f>
        <v>0</v>
      </c>
      <c r="D72" s="194">
        <f t="shared" si="3"/>
        <v>0</v>
      </c>
      <c r="E72" s="193">
        <f>SUM(E73)</f>
        <v>0</v>
      </c>
      <c r="F72" s="193">
        <f t="shared" si="3"/>
        <v>4638000</v>
      </c>
      <c r="G72" s="192">
        <f t="shared" si="3"/>
        <v>0</v>
      </c>
      <c r="H72" s="193">
        <f t="shared" si="3"/>
        <v>6078000</v>
      </c>
    </row>
    <row r="73" spans="1:8">
      <c r="A73" s="94" t="s">
        <v>1128</v>
      </c>
      <c r="B73" s="99">
        <v>4638000</v>
      </c>
      <c r="C73" s="100">
        <v>0</v>
      </c>
      <c r="D73" s="100">
        <v>0</v>
      </c>
      <c r="E73" s="100"/>
      <c r="F73" s="99">
        <v>4638000</v>
      </c>
      <c r="G73" s="100">
        <v>0</v>
      </c>
      <c r="H73" s="99">
        <v>6078000</v>
      </c>
    </row>
    <row r="74" spans="1:8">
      <c r="A74" s="191" t="s">
        <v>1129</v>
      </c>
      <c r="B74" s="193">
        <f>SUM(B75:B78)</f>
        <v>14041000</v>
      </c>
      <c r="C74" s="193">
        <f t="shared" ref="C74:F74" si="4">SUM(C75:C78)</f>
        <v>0</v>
      </c>
      <c r="D74" s="193">
        <f t="shared" si="4"/>
        <v>897224</v>
      </c>
      <c r="E74" s="193">
        <f>SUM(E75:E78)</f>
        <v>0</v>
      </c>
      <c r="F74" s="193">
        <f t="shared" si="4"/>
        <v>14938224</v>
      </c>
      <c r="G74" s="192">
        <f t="shared" ref="G74:H74" si="5">SUM(G75:G77)</f>
        <v>0</v>
      </c>
      <c r="H74" s="193">
        <f t="shared" si="5"/>
        <v>16346611</v>
      </c>
    </row>
    <row r="75" spans="1:8">
      <c r="A75" s="94" t="s">
        <v>167</v>
      </c>
      <c r="B75" s="99">
        <v>4442000</v>
      </c>
      <c r="C75" s="100">
        <v>0</v>
      </c>
      <c r="D75" s="100">
        <v>0</v>
      </c>
      <c r="E75" s="100">
        <v>0</v>
      </c>
      <c r="F75" s="99">
        <v>4442000</v>
      </c>
      <c r="G75" s="100">
        <v>0</v>
      </c>
      <c r="H75" s="99">
        <v>5400561</v>
      </c>
    </row>
    <row r="76" spans="1:8">
      <c r="A76" s="206" t="s">
        <v>1130</v>
      </c>
      <c r="B76" s="99">
        <v>5853000</v>
      </c>
      <c r="C76" s="100">
        <v>0</v>
      </c>
      <c r="D76" s="100">
        <v>897224</v>
      </c>
      <c r="E76" s="100">
        <v>0</v>
      </c>
      <c r="F76" s="99">
        <v>6750224</v>
      </c>
      <c r="G76" s="100">
        <v>0</v>
      </c>
      <c r="H76" s="99">
        <v>10334050</v>
      </c>
    </row>
    <row r="77" spans="1:8">
      <c r="A77" s="94" t="s">
        <v>1176</v>
      </c>
      <c r="B77" s="100">
        <v>3134000</v>
      </c>
      <c r="C77" s="100">
        <v>0</v>
      </c>
      <c r="D77" s="100">
        <v>0</v>
      </c>
      <c r="E77" s="100">
        <v>0</v>
      </c>
      <c r="F77" s="99">
        <v>3134000</v>
      </c>
      <c r="G77" s="100">
        <v>0</v>
      </c>
      <c r="H77" s="99">
        <v>612000</v>
      </c>
    </row>
    <row r="78" spans="1:8">
      <c r="A78" s="94" t="s">
        <v>1131</v>
      </c>
      <c r="B78" s="99">
        <v>612000</v>
      </c>
      <c r="C78" s="100"/>
      <c r="D78" s="100">
        <v>0</v>
      </c>
      <c r="E78" s="100">
        <v>0</v>
      </c>
      <c r="F78" s="99">
        <v>612000</v>
      </c>
      <c r="G78" s="100"/>
      <c r="H78" s="99"/>
    </row>
    <row r="79" spans="1:8">
      <c r="A79" s="191" t="s">
        <v>1132</v>
      </c>
      <c r="B79" s="193">
        <f>SUM(B80:B85)</f>
        <v>307438000</v>
      </c>
      <c r="C79" s="192">
        <f t="shared" ref="C79:H79" si="6">SUM(C80:C85)</f>
        <v>0</v>
      </c>
      <c r="D79" s="193">
        <f t="shared" si="6"/>
        <v>9425769</v>
      </c>
      <c r="E79" s="193">
        <f>SUM(E80:E85)</f>
        <v>98955</v>
      </c>
      <c r="F79" s="193">
        <f t="shared" si="6"/>
        <v>316962724</v>
      </c>
      <c r="G79" s="192">
        <f t="shared" si="6"/>
        <v>0</v>
      </c>
      <c r="H79" s="193">
        <f t="shared" si="6"/>
        <v>320358000</v>
      </c>
    </row>
    <row r="80" spans="1:8">
      <c r="A80" s="94" t="s">
        <v>1133</v>
      </c>
      <c r="B80" s="99">
        <v>420000</v>
      </c>
      <c r="C80" s="100">
        <v>0</v>
      </c>
      <c r="D80" s="100">
        <v>355583</v>
      </c>
      <c r="E80" s="100">
        <v>0</v>
      </c>
      <c r="F80" s="99">
        <v>775583</v>
      </c>
      <c r="G80" s="100">
        <v>0</v>
      </c>
      <c r="H80" s="99">
        <v>493000</v>
      </c>
    </row>
    <row r="81" spans="1:8">
      <c r="A81" s="94" t="s">
        <v>44</v>
      </c>
      <c r="B81" s="99">
        <v>224213000</v>
      </c>
      <c r="C81" s="100">
        <v>0</v>
      </c>
      <c r="D81" s="100">
        <v>9054400</v>
      </c>
      <c r="E81" s="100">
        <v>0</v>
      </c>
      <c r="F81" s="99">
        <v>233267400</v>
      </c>
      <c r="G81" s="100">
        <v>0</v>
      </c>
      <c r="H81" s="99">
        <v>256937000</v>
      </c>
    </row>
    <row r="82" spans="1:8">
      <c r="A82" s="94" t="s">
        <v>897</v>
      </c>
      <c r="B82" s="99">
        <v>2471000</v>
      </c>
      <c r="C82" s="100">
        <v>0</v>
      </c>
      <c r="D82" s="100">
        <v>15786</v>
      </c>
      <c r="E82" s="100">
        <v>98955</v>
      </c>
      <c r="F82" s="99">
        <v>2585741</v>
      </c>
      <c r="G82" s="100">
        <v>0</v>
      </c>
      <c r="H82" s="99">
        <v>2362000</v>
      </c>
    </row>
    <row r="83" spans="1:8">
      <c r="A83" s="94" t="s">
        <v>1294</v>
      </c>
      <c r="B83" s="99">
        <v>35698000</v>
      </c>
      <c r="C83" s="100">
        <v>0</v>
      </c>
      <c r="D83" s="100">
        <v>0</v>
      </c>
      <c r="E83" s="100">
        <v>0</v>
      </c>
      <c r="F83" s="99">
        <v>35698000</v>
      </c>
      <c r="G83" s="100">
        <v>0</v>
      </c>
      <c r="H83" s="99">
        <v>35930000</v>
      </c>
    </row>
    <row r="84" spans="1:8">
      <c r="A84" s="94" t="s">
        <v>1295</v>
      </c>
      <c r="B84" s="99">
        <v>19636000</v>
      </c>
      <c r="C84" s="100">
        <v>0</v>
      </c>
      <c r="D84" s="100">
        <v>0</v>
      </c>
      <c r="E84" s="100">
        <v>0</v>
      </c>
      <c r="F84" s="99">
        <v>19636000</v>
      </c>
      <c r="G84" s="100">
        <v>0</v>
      </c>
      <c r="H84" s="99">
        <v>14636000</v>
      </c>
    </row>
    <row r="85" spans="1:8">
      <c r="A85" s="94" t="s">
        <v>1296</v>
      </c>
      <c r="B85" s="99">
        <v>25000000</v>
      </c>
      <c r="C85" s="100">
        <v>0</v>
      </c>
      <c r="D85" s="100">
        <v>0</v>
      </c>
      <c r="E85" s="100">
        <v>0</v>
      </c>
      <c r="F85" s="99">
        <v>25000000</v>
      </c>
      <c r="G85" s="100">
        <v>0</v>
      </c>
      <c r="H85" s="99">
        <v>10000000</v>
      </c>
    </row>
    <row r="86" spans="1:8">
      <c r="A86" s="191" t="s">
        <v>1134</v>
      </c>
      <c r="B86" s="193">
        <f>SUM(B87:B95)</f>
        <v>55233000</v>
      </c>
      <c r="C86" s="192">
        <f t="shared" ref="C86:H86" si="7">SUM(C87:C95)</f>
        <v>0</v>
      </c>
      <c r="D86" s="193">
        <f t="shared" si="7"/>
        <v>2233482</v>
      </c>
      <c r="E86" s="193">
        <f>SUM(E87:E95)</f>
        <v>0</v>
      </c>
      <c r="F86" s="193">
        <f t="shared" si="7"/>
        <v>57466482</v>
      </c>
      <c r="G86" s="192">
        <f t="shared" si="7"/>
        <v>0</v>
      </c>
      <c r="H86" s="193">
        <f t="shared" si="7"/>
        <v>54423265</v>
      </c>
    </row>
    <row r="87" spans="1:8">
      <c r="A87" s="94" t="s">
        <v>1135</v>
      </c>
      <c r="B87" s="99">
        <v>11723000</v>
      </c>
      <c r="C87" s="100">
        <v>0</v>
      </c>
      <c r="D87" s="100">
        <v>341692</v>
      </c>
      <c r="E87" s="100">
        <v>0</v>
      </c>
      <c r="F87" s="99">
        <v>12064692</v>
      </c>
      <c r="G87" s="100">
        <v>0</v>
      </c>
      <c r="H87" s="99">
        <v>12369000</v>
      </c>
    </row>
    <row r="88" spans="1:8">
      <c r="A88" s="94" t="s">
        <v>1136</v>
      </c>
      <c r="B88" s="99">
        <v>12675000</v>
      </c>
      <c r="C88" s="100">
        <v>0</v>
      </c>
      <c r="D88" s="100">
        <v>850000</v>
      </c>
      <c r="E88" s="100">
        <v>0</v>
      </c>
      <c r="F88" s="99">
        <v>13525000</v>
      </c>
      <c r="G88" s="100">
        <v>0</v>
      </c>
      <c r="H88" s="99">
        <v>10670000</v>
      </c>
    </row>
    <row r="89" spans="1:8">
      <c r="A89" s="94" t="s">
        <v>1137</v>
      </c>
      <c r="B89" s="99">
        <v>1890000</v>
      </c>
      <c r="C89" s="100">
        <v>0</v>
      </c>
      <c r="D89" s="100">
        <v>0</v>
      </c>
      <c r="E89" s="100">
        <v>0</v>
      </c>
      <c r="F89" s="99">
        <v>1890000</v>
      </c>
      <c r="G89" s="100">
        <v>0</v>
      </c>
      <c r="H89" s="99">
        <v>1876000</v>
      </c>
    </row>
    <row r="90" spans="1:8">
      <c r="A90" s="94" t="s">
        <v>1138</v>
      </c>
      <c r="B90" s="100">
        <v>6404000</v>
      </c>
      <c r="C90" s="100">
        <v>0</v>
      </c>
      <c r="D90" s="100">
        <v>860000</v>
      </c>
      <c r="E90" s="100">
        <v>0</v>
      </c>
      <c r="F90" s="99">
        <v>7264000</v>
      </c>
      <c r="G90" s="100">
        <v>0</v>
      </c>
      <c r="H90" s="99">
        <v>7215676</v>
      </c>
    </row>
    <row r="91" spans="1:8">
      <c r="A91" s="94" t="s">
        <v>1139</v>
      </c>
      <c r="B91" s="100">
        <v>1298000</v>
      </c>
      <c r="C91" s="100">
        <v>0</v>
      </c>
      <c r="D91" s="100">
        <v>0</v>
      </c>
      <c r="E91" s="100">
        <v>0</v>
      </c>
      <c r="F91" s="99">
        <v>1298000</v>
      </c>
      <c r="G91" s="100">
        <v>0</v>
      </c>
      <c r="H91" s="99">
        <v>1352000</v>
      </c>
    </row>
    <row r="92" spans="1:8">
      <c r="A92" s="94" t="s">
        <v>1140</v>
      </c>
      <c r="B92" s="100">
        <v>830000</v>
      </c>
      <c r="C92" s="100">
        <v>0</v>
      </c>
      <c r="D92" s="100">
        <v>0</v>
      </c>
      <c r="E92" s="100">
        <v>0</v>
      </c>
      <c r="F92" s="100">
        <v>830000</v>
      </c>
      <c r="G92" s="100">
        <v>0</v>
      </c>
      <c r="H92" s="100">
        <v>868000</v>
      </c>
    </row>
    <row r="93" spans="1:8">
      <c r="A93" s="94" t="s">
        <v>1174</v>
      </c>
      <c r="B93" s="100">
        <v>1230000</v>
      </c>
      <c r="C93" s="100"/>
      <c r="D93" s="100">
        <v>36000</v>
      </c>
      <c r="E93" s="100">
        <v>0</v>
      </c>
      <c r="F93" s="100">
        <v>1266000</v>
      </c>
      <c r="G93" s="100"/>
      <c r="H93" s="100"/>
    </row>
    <row r="94" spans="1:8">
      <c r="A94" s="94" t="s">
        <v>1141</v>
      </c>
      <c r="B94" s="100">
        <v>18980000</v>
      </c>
      <c r="C94" s="100">
        <v>0</v>
      </c>
      <c r="D94" s="100">
        <v>145790</v>
      </c>
      <c r="E94" s="100">
        <v>0</v>
      </c>
      <c r="F94" s="100">
        <v>19125790</v>
      </c>
      <c r="G94" s="100">
        <v>0</v>
      </c>
      <c r="H94" s="100">
        <v>19823589</v>
      </c>
    </row>
    <row r="95" spans="1:8">
      <c r="A95" s="94" t="s">
        <v>1142</v>
      </c>
      <c r="B95" s="100">
        <v>203000</v>
      </c>
      <c r="C95" s="100">
        <v>0</v>
      </c>
      <c r="D95" s="100">
        <v>0</v>
      </c>
      <c r="E95" s="100">
        <v>0</v>
      </c>
      <c r="F95" s="100">
        <v>203000</v>
      </c>
      <c r="G95" s="100">
        <v>0</v>
      </c>
      <c r="H95" s="100">
        <v>249000</v>
      </c>
    </row>
    <row r="96" spans="1:8">
      <c r="A96" s="191" t="s">
        <v>1143</v>
      </c>
      <c r="B96" s="193">
        <f>SUM(B97:B101)</f>
        <v>343570000</v>
      </c>
      <c r="C96" s="192">
        <f t="shared" ref="C96:H96" si="8">SUM(C97:C101)</f>
        <v>0</v>
      </c>
      <c r="D96" s="194">
        <f>SUM(D97:D101)</f>
        <v>7273685</v>
      </c>
      <c r="E96" s="193">
        <f>SUM(E97:E101)</f>
        <v>0</v>
      </c>
      <c r="F96" s="193">
        <f t="shared" si="8"/>
        <v>350843685</v>
      </c>
      <c r="G96" s="192">
        <f t="shared" si="8"/>
        <v>0</v>
      </c>
      <c r="H96" s="193">
        <f t="shared" si="8"/>
        <v>383683000</v>
      </c>
    </row>
    <row r="97" spans="1:8">
      <c r="A97" s="94" t="s">
        <v>52</v>
      </c>
      <c r="B97" s="99">
        <v>292486000</v>
      </c>
      <c r="C97" s="100">
        <v>0</v>
      </c>
      <c r="D97" s="100">
        <v>3705995</v>
      </c>
      <c r="E97" s="100">
        <v>0</v>
      </c>
      <c r="F97" s="99">
        <v>296191995</v>
      </c>
      <c r="G97" s="100">
        <v>0</v>
      </c>
      <c r="H97" s="99">
        <v>321186000</v>
      </c>
    </row>
    <row r="98" spans="1:8">
      <c r="A98" s="94" t="s">
        <v>1144</v>
      </c>
      <c r="B98" s="99">
        <v>3897000</v>
      </c>
      <c r="C98" s="100">
        <v>0</v>
      </c>
      <c r="D98" s="100">
        <v>0</v>
      </c>
      <c r="E98" s="100">
        <v>0</v>
      </c>
      <c r="F98" s="99">
        <v>3897000</v>
      </c>
      <c r="G98" s="100">
        <v>0</v>
      </c>
      <c r="H98" s="99">
        <v>4638000</v>
      </c>
    </row>
    <row r="99" spans="1:8">
      <c r="A99" s="94" t="s">
        <v>54</v>
      </c>
      <c r="B99" s="100">
        <v>34416000</v>
      </c>
      <c r="C99" s="100">
        <v>0</v>
      </c>
      <c r="D99" s="100">
        <v>3497680</v>
      </c>
      <c r="E99" s="100">
        <v>0</v>
      </c>
      <c r="F99" s="99">
        <v>37913680</v>
      </c>
      <c r="G99" s="100">
        <v>0</v>
      </c>
      <c r="H99" s="99">
        <v>42508000</v>
      </c>
    </row>
    <row r="100" spans="1:8">
      <c r="A100" s="94" t="s">
        <v>1145</v>
      </c>
      <c r="B100" s="100">
        <v>3201000</v>
      </c>
      <c r="C100" s="100">
        <v>0</v>
      </c>
      <c r="D100" s="100">
        <v>70010</v>
      </c>
      <c r="E100" s="100">
        <v>0</v>
      </c>
      <c r="F100" s="99">
        <v>3271010</v>
      </c>
      <c r="G100" s="100">
        <v>0</v>
      </c>
      <c r="H100" s="99">
        <v>3862000</v>
      </c>
    </row>
    <row r="101" spans="1:8">
      <c r="A101" s="94" t="s">
        <v>1146</v>
      </c>
      <c r="B101" s="99">
        <v>9570000</v>
      </c>
      <c r="C101" s="100">
        <v>0</v>
      </c>
      <c r="D101" s="100">
        <v>0</v>
      </c>
      <c r="E101" s="100">
        <v>0</v>
      </c>
      <c r="F101" s="99">
        <v>9570000</v>
      </c>
      <c r="G101" s="100">
        <v>0</v>
      </c>
      <c r="H101" s="99">
        <v>11489000</v>
      </c>
    </row>
    <row r="102" spans="1:8">
      <c r="A102" s="191" t="s">
        <v>1147</v>
      </c>
      <c r="B102" s="193">
        <f>SUM(B103:B113)</f>
        <v>435554000</v>
      </c>
      <c r="C102" s="192">
        <f t="shared" ref="C102:H102" si="9">SUM(C103:C113)</f>
        <v>0</v>
      </c>
      <c r="D102" s="193">
        <f t="shared" si="9"/>
        <v>8940917</v>
      </c>
      <c r="E102" s="193">
        <f>SUM(E103:E113)</f>
        <v>0</v>
      </c>
      <c r="F102" s="193">
        <f t="shared" si="9"/>
        <v>444494917</v>
      </c>
      <c r="G102" s="192">
        <f t="shared" si="9"/>
        <v>0</v>
      </c>
      <c r="H102" s="193">
        <f t="shared" si="9"/>
        <v>405209481</v>
      </c>
    </row>
    <row r="103" spans="1:8">
      <c r="A103" s="94" t="s">
        <v>1156</v>
      </c>
      <c r="B103" s="99">
        <v>19100000</v>
      </c>
      <c r="C103" s="100">
        <v>0</v>
      </c>
      <c r="D103" s="100">
        <v>1200000</v>
      </c>
      <c r="E103" s="100">
        <v>0</v>
      </c>
      <c r="F103" s="100">
        <v>20300000</v>
      </c>
      <c r="G103" s="100">
        <v>0</v>
      </c>
      <c r="H103" s="100">
        <v>17700000</v>
      </c>
    </row>
    <row r="104" spans="1:8">
      <c r="A104" s="94" t="s">
        <v>701</v>
      </c>
      <c r="B104" s="99">
        <v>21500000</v>
      </c>
      <c r="C104" s="100">
        <v>0</v>
      </c>
      <c r="D104" s="100">
        <v>0</v>
      </c>
      <c r="E104" s="100">
        <v>0</v>
      </c>
      <c r="F104" s="99">
        <v>21500000</v>
      </c>
      <c r="G104" s="100">
        <v>0</v>
      </c>
      <c r="H104" s="99">
        <v>18900000</v>
      </c>
    </row>
    <row r="105" spans="1:8">
      <c r="A105" s="94" t="s">
        <v>1148</v>
      </c>
      <c r="B105" s="99">
        <v>19000000</v>
      </c>
      <c r="C105" s="100">
        <v>0</v>
      </c>
      <c r="D105" s="100">
        <v>1280983</v>
      </c>
      <c r="E105" s="100">
        <v>0</v>
      </c>
      <c r="F105" s="99">
        <v>20280983</v>
      </c>
      <c r="G105" s="100">
        <v>0</v>
      </c>
      <c r="H105" s="99">
        <v>19000000</v>
      </c>
    </row>
    <row r="106" spans="1:8">
      <c r="A106" s="94" t="s">
        <v>1149</v>
      </c>
      <c r="B106" s="99">
        <v>132000000</v>
      </c>
      <c r="C106" s="100">
        <v>0</v>
      </c>
      <c r="D106" s="100">
        <v>0</v>
      </c>
      <c r="E106" s="100">
        <v>0</v>
      </c>
      <c r="F106" s="99">
        <v>132000000</v>
      </c>
      <c r="G106" s="100">
        <v>0</v>
      </c>
      <c r="H106" s="99">
        <v>118000000</v>
      </c>
    </row>
    <row r="107" spans="1:8">
      <c r="A107" s="94" t="s">
        <v>1150</v>
      </c>
      <c r="B107" s="99">
        <v>800000</v>
      </c>
      <c r="C107" s="100">
        <v>0</v>
      </c>
      <c r="D107" s="100">
        <v>0</v>
      </c>
      <c r="E107" s="100">
        <v>0</v>
      </c>
      <c r="F107" s="99">
        <v>800000</v>
      </c>
      <c r="G107" s="100">
        <v>0</v>
      </c>
      <c r="H107" s="99">
        <v>800000</v>
      </c>
    </row>
    <row r="108" spans="1:8">
      <c r="A108" s="94" t="s">
        <v>1054</v>
      </c>
      <c r="B108" s="99">
        <v>128000000</v>
      </c>
      <c r="C108" s="100">
        <v>0</v>
      </c>
      <c r="D108" s="100">
        <v>0</v>
      </c>
      <c r="E108" s="100">
        <v>0</v>
      </c>
      <c r="F108" s="99">
        <v>128000000</v>
      </c>
      <c r="G108" s="100">
        <v>0</v>
      </c>
      <c r="H108" s="99">
        <v>115000000</v>
      </c>
    </row>
    <row r="109" spans="1:8">
      <c r="A109" s="94" t="s">
        <v>800</v>
      </c>
      <c r="B109" s="99">
        <v>250000</v>
      </c>
      <c r="C109" s="100">
        <v>0</v>
      </c>
      <c r="D109" s="100">
        <v>0</v>
      </c>
      <c r="E109" s="100">
        <v>0</v>
      </c>
      <c r="F109" s="99">
        <v>250000</v>
      </c>
      <c r="G109" s="100">
        <v>0</v>
      </c>
      <c r="H109" s="99">
        <v>250000</v>
      </c>
    </row>
    <row r="110" spans="1:8">
      <c r="A110" s="94" t="s">
        <v>1151</v>
      </c>
      <c r="B110" s="99">
        <v>35904000</v>
      </c>
      <c r="C110" s="100">
        <v>0</v>
      </c>
      <c r="D110" s="100">
        <v>2122839</v>
      </c>
      <c r="E110" s="100">
        <v>0</v>
      </c>
      <c r="F110" s="99">
        <v>38026839</v>
      </c>
      <c r="G110" s="100">
        <v>0</v>
      </c>
      <c r="H110" s="99">
        <v>35200000</v>
      </c>
    </row>
    <row r="111" spans="1:8">
      <c r="A111" s="94" t="s">
        <v>1152</v>
      </c>
      <c r="B111" s="99">
        <v>18000000</v>
      </c>
      <c r="C111" s="100">
        <v>0</v>
      </c>
      <c r="D111" s="100">
        <v>4337095</v>
      </c>
      <c r="E111" s="100">
        <v>0</v>
      </c>
      <c r="F111" s="99">
        <v>22337095</v>
      </c>
      <c r="G111" s="100">
        <v>0</v>
      </c>
      <c r="H111" s="99">
        <v>19359481</v>
      </c>
    </row>
    <row r="112" spans="1:8">
      <c r="A112" s="94" t="s">
        <v>1153</v>
      </c>
      <c r="B112" s="99">
        <v>57000000</v>
      </c>
      <c r="C112" s="100">
        <v>0</v>
      </c>
      <c r="D112" s="100">
        <v>0</v>
      </c>
      <c r="E112" s="100">
        <v>0</v>
      </c>
      <c r="F112" s="99">
        <v>57000000</v>
      </c>
      <c r="G112" s="100">
        <v>0</v>
      </c>
      <c r="H112" s="99">
        <v>57000000</v>
      </c>
    </row>
    <row r="113" spans="1:8">
      <c r="A113" s="94" t="s">
        <v>1154</v>
      </c>
      <c r="B113" s="99">
        <v>4000000</v>
      </c>
      <c r="C113" s="100">
        <v>0</v>
      </c>
      <c r="D113" s="100">
        <v>0</v>
      </c>
      <c r="E113" s="100">
        <v>0</v>
      </c>
      <c r="F113" s="99">
        <v>4000000</v>
      </c>
      <c r="G113" s="100">
        <v>0</v>
      </c>
      <c r="H113" s="99">
        <v>4000000</v>
      </c>
    </row>
    <row r="114" spans="1:8">
      <c r="A114" s="191" t="s">
        <v>1155</v>
      </c>
      <c r="B114" s="193">
        <v>96456330</v>
      </c>
      <c r="C114" s="194">
        <v>0</v>
      </c>
      <c r="D114" s="194">
        <v>-90130323</v>
      </c>
      <c r="E114" s="194">
        <v>0</v>
      </c>
      <c r="F114" s="194">
        <v>6326007</v>
      </c>
      <c r="G114" s="194">
        <v>0</v>
      </c>
      <c r="H114" s="193">
        <v>42775709</v>
      </c>
    </row>
    <row r="115" spans="1:8" s="190" customFormat="1" ht="16.7" customHeight="1">
      <c r="A115" s="107" t="s">
        <v>28</v>
      </c>
      <c r="B115" s="101">
        <f t="shared" ref="B115:H115" si="10">B5+B43+B47+B56+B72+B74+B79+B86+B96+B102+B114</f>
        <v>3311667330</v>
      </c>
      <c r="C115" s="101">
        <f t="shared" si="10"/>
        <v>0</v>
      </c>
      <c r="D115" s="101">
        <f t="shared" si="10"/>
        <v>-34410000</v>
      </c>
      <c r="E115" s="101">
        <f t="shared" si="10"/>
        <v>98955</v>
      </c>
      <c r="F115" s="101">
        <f t="shared" si="10"/>
        <v>3277356285</v>
      </c>
      <c r="G115" s="101">
        <f t="shared" si="10"/>
        <v>0</v>
      </c>
      <c r="H115" s="101">
        <f t="shared" si="10"/>
        <v>3213774872</v>
      </c>
    </row>
    <row r="116" spans="1:8" hidden="1"/>
    <row r="117" spans="1:8" hidden="1"/>
    <row r="118" spans="1:8" hidden="1"/>
    <row r="119" spans="1:8" hidden="1"/>
    <row r="120" spans="1:8" hidden="1"/>
    <row r="121" spans="1:8" hidden="1"/>
    <row r="122" spans="1:8" ht="1.5" hidden="1" customHeight="1"/>
    <row r="123" spans="1:8" hidden="1"/>
    <row r="124" spans="1:8" hidden="1"/>
    <row r="125" spans="1:8" hidden="1"/>
    <row r="126" spans="1:8" hidden="1"/>
    <row r="127" spans="1:8" hidden="1"/>
    <row r="128" spans="1:8" hidden="1"/>
    <row r="129" hidden="1"/>
    <row r="130" hidden="1"/>
    <row r="131" hidden="1"/>
    <row r="132" hidden="1"/>
    <row r="133" hidden="1"/>
  </sheetData>
  <mergeCells count="1">
    <mergeCell ref="A1:H1"/>
  </mergeCells>
  <pageMargins left="0.21" right="0.27" top="0.90625" bottom="0.41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2019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8"/>
  <sheetViews>
    <sheetView showWhiteSpace="0" view="pageBreakPreview" zoomScaleNormal="100" zoomScaleSheetLayoutView="100" zoomScalePageLayoutView="112" workbookViewId="0">
      <selection sqref="A1:K1"/>
    </sheetView>
  </sheetViews>
  <sheetFormatPr defaultColWidth="9.140625" defaultRowHeight="12.75"/>
  <cols>
    <col min="1" max="1" width="33.5703125" style="5" customWidth="1"/>
    <col min="2" max="2" width="14.85546875" style="6" bestFit="1" customWidth="1"/>
    <col min="3" max="3" width="13.28515625" style="6" bestFit="1" customWidth="1"/>
    <col min="4" max="4" width="10.5703125" style="6" customWidth="1"/>
    <col min="5" max="5" width="12" style="6" bestFit="1" customWidth="1"/>
    <col min="6" max="6" width="9.5703125" style="6" customWidth="1"/>
    <col min="7" max="7" width="13.28515625" style="6" bestFit="1" customWidth="1"/>
    <col min="8" max="8" width="10.42578125" style="6" customWidth="1"/>
    <col min="9" max="9" width="12" style="6" customWidth="1"/>
    <col min="10" max="10" width="14.85546875" style="6" bestFit="1" customWidth="1"/>
    <col min="11" max="11" width="12" style="6" bestFit="1" customWidth="1"/>
    <col min="12" max="16384" width="9.140625" style="5"/>
  </cols>
  <sheetData>
    <row r="1" spans="1:11" ht="21.75" customHeight="1">
      <c r="A1" s="211" t="s">
        <v>1185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1" ht="14.25" customHeight="1">
      <c r="A2" s="28"/>
      <c r="B2" s="50"/>
      <c r="C2" s="50"/>
      <c r="D2" s="50"/>
      <c r="E2" s="50"/>
      <c r="F2" s="50"/>
      <c r="G2" s="50"/>
      <c r="H2" s="50"/>
      <c r="I2" s="50"/>
      <c r="J2" s="50"/>
      <c r="K2" s="9" t="s">
        <v>49</v>
      </c>
    </row>
    <row r="3" spans="1:11" s="6" customFormat="1" ht="49.5" customHeight="1">
      <c r="A3" s="60" t="s">
        <v>65</v>
      </c>
      <c r="B3" s="60" t="s">
        <v>18</v>
      </c>
      <c r="C3" s="60" t="s">
        <v>19</v>
      </c>
      <c r="D3" s="60" t="s">
        <v>20</v>
      </c>
      <c r="E3" s="60" t="s">
        <v>21</v>
      </c>
      <c r="F3" s="60" t="s">
        <v>22</v>
      </c>
      <c r="G3" s="60" t="s">
        <v>23</v>
      </c>
      <c r="H3" s="71" t="s">
        <v>709</v>
      </c>
      <c r="I3" s="60" t="s">
        <v>28</v>
      </c>
      <c r="J3" s="60" t="s">
        <v>27</v>
      </c>
      <c r="K3" s="62" t="s">
        <v>1162</v>
      </c>
    </row>
    <row r="4" spans="1:11">
      <c r="A4" s="177" t="s">
        <v>377</v>
      </c>
      <c r="B4" s="109">
        <v>3895351</v>
      </c>
      <c r="C4" s="109">
        <v>3520405</v>
      </c>
      <c r="D4" s="109">
        <v>54989</v>
      </c>
      <c r="E4" s="109">
        <v>35228</v>
      </c>
      <c r="F4" s="109">
        <v>16037</v>
      </c>
      <c r="G4" s="109">
        <v>10500000</v>
      </c>
      <c r="H4" s="110">
        <v>0</v>
      </c>
      <c r="I4" s="109">
        <v>18022010</v>
      </c>
      <c r="J4" s="109">
        <v>18041000</v>
      </c>
      <c r="K4" s="109">
        <v>18310428</v>
      </c>
    </row>
    <row r="5" spans="1:11">
      <c r="A5" s="177" t="s">
        <v>1286</v>
      </c>
      <c r="B5" s="109">
        <v>411701839</v>
      </c>
      <c r="C5" s="109">
        <v>38551072</v>
      </c>
      <c r="D5" s="109">
        <v>45768687</v>
      </c>
      <c r="E5" s="109">
        <v>10517531</v>
      </c>
      <c r="F5" s="109">
        <v>31538272</v>
      </c>
      <c r="G5" s="199">
        <v>0</v>
      </c>
      <c r="H5" s="109">
        <v>1489813</v>
      </c>
      <c r="I5" s="109">
        <v>539567214</v>
      </c>
      <c r="J5" s="109">
        <v>482050000</v>
      </c>
      <c r="K5" s="109">
        <v>533663995</v>
      </c>
    </row>
    <row r="6" spans="1:11">
      <c r="A6" s="177" t="s">
        <v>40</v>
      </c>
      <c r="B6" s="109">
        <v>317269536</v>
      </c>
      <c r="C6" s="109">
        <v>22833116</v>
      </c>
      <c r="D6" s="109">
        <v>7796838</v>
      </c>
      <c r="E6" s="109">
        <v>3165930</v>
      </c>
      <c r="F6" s="109">
        <v>6557263</v>
      </c>
      <c r="G6" s="110">
        <v>0</v>
      </c>
      <c r="H6" s="110">
        <v>0</v>
      </c>
      <c r="I6" s="109">
        <v>357622683</v>
      </c>
      <c r="J6" s="109">
        <v>360007540</v>
      </c>
      <c r="K6" s="109">
        <v>363325279</v>
      </c>
    </row>
    <row r="7" spans="1:11">
      <c r="A7" s="177" t="s">
        <v>41</v>
      </c>
      <c r="B7" s="110">
        <v>0</v>
      </c>
      <c r="C7" s="110">
        <v>0</v>
      </c>
      <c r="D7" s="110">
        <v>0</v>
      </c>
      <c r="E7" s="110">
        <v>0</v>
      </c>
      <c r="F7" s="110">
        <v>0</v>
      </c>
      <c r="G7" s="109">
        <v>34116000</v>
      </c>
      <c r="H7" s="110">
        <v>0</v>
      </c>
      <c r="I7" s="109">
        <v>34116000</v>
      </c>
      <c r="J7" s="109">
        <v>34116000</v>
      </c>
      <c r="K7" s="109">
        <v>35762128</v>
      </c>
    </row>
    <row r="8" spans="1:11">
      <c r="A8" s="177" t="s">
        <v>166</v>
      </c>
      <c r="B8" s="109">
        <v>1522587</v>
      </c>
      <c r="C8" s="109">
        <v>311492</v>
      </c>
      <c r="D8" s="109">
        <v>9984</v>
      </c>
      <c r="E8" s="109">
        <v>5602</v>
      </c>
      <c r="F8" s="109">
        <v>38871</v>
      </c>
      <c r="G8" s="110">
        <v>0</v>
      </c>
      <c r="H8" s="110">
        <v>0</v>
      </c>
      <c r="I8" s="109">
        <v>1888536</v>
      </c>
      <c r="J8" s="109">
        <v>2225000</v>
      </c>
      <c r="K8" s="109">
        <v>2264037</v>
      </c>
    </row>
    <row r="9" spans="1:11">
      <c r="A9" s="177" t="s">
        <v>42</v>
      </c>
      <c r="B9" s="109">
        <v>20539577</v>
      </c>
      <c r="C9" s="109">
        <v>12998500</v>
      </c>
      <c r="D9" s="109">
        <v>548437</v>
      </c>
      <c r="E9" s="109">
        <v>4101299</v>
      </c>
      <c r="F9" s="109">
        <v>684137</v>
      </c>
      <c r="G9" s="110">
        <v>0</v>
      </c>
      <c r="H9" s="109">
        <v>20535</v>
      </c>
      <c r="I9" s="109">
        <v>38892485</v>
      </c>
      <c r="J9" s="109">
        <v>38893000</v>
      </c>
      <c r="K9" s="109">
        <v>32088564</v>
      </c>
    </row>
    <row r="10" spans="1:11">
      <c r="A10" s="177" t="s">
        <v>883</v>
      </c>
      <c r="B10" s="109">
        <v>8359581</v>
      </c>
      <c r="C10" s="109">
        <v>1771215</v>
      </c>
      <c r="D10" s="109">
        <v>88152</v>
      </c>
      <c r="E10" s="109">
        <v>41139</v>
      </c>
      <c r="F10" s="109">
        <v>142814</v>
      </c>
      <c r="G10" s="110">
        <v>5500</v>
      </c>
      <c r="H10" s="109">
        <v>65500</v>
      </c>
      <c r="I10" s="109">
        <v>10473901</v>
      </c>
      <c r="J10" s="109">
        <v>10576576</v>
      </c>
      <c r="K10" s="109">
        <v>11707298</v>
      </c>
    </row>
    <row r="11" spans="1:11">
      <c r="A11" s="177" t="s">
        <v>43</v>
      </c>
      <c r="B11" s="109">
        <v>258514151</v>
      </c>
      <c r="C11" s="109">
        <v>32528769</v>
      </c>
      <c r="D11" s="109">
        <v>3058689</v>
      </c>
      <c r="E11" s="109">
        <v>816924</v>
      </c>
      <c r="F11" s="109">
        <v>1273462</v>
      </c>
      <c r="G11" s="110">
        <v>0</v>
      </c>
      <c r="H11" s="204" t="s">
        <v>169</v>
      </c>
      <c r="I11" s="109">
        <v>296191995</v>
      </c>
      <c r="J11" s="109">
        <v>296191995</v>
      </c>
      <c r="K11" s="109">
        <v>331904035</v>
      </c>
    </row>
    <row r="12" spans="1:11">
      <c r="A12" s="177" t="s">
        <v>44</v>
      </c>
      <c r="B12" s="109">
        <v>133691532</v>
      </c>
      <c r="C12" s="109">
        <v>32407823</v>
      </c>
      <c r="D12" s="109">
        <v>62478079</v>
      </c>
      <c r="E12" s="109">
        <v>195601</v>
      </c>
      <c r="F12" s="109">
        <v>2883481</v>
      </c>
      <c r="G12" s="110">
        <v>0</v>
      </c>
      <c r="H12" s="110">
        <v>0</v>
      </c>
      <c r="I12" s="109">
        <v>231656516</v>
      </c>
      <c r="J12" s="109">
        <v>233267400</v>
      </c>
      <c r="K12" s="109">
        <v>243922234</v>
      </c>
    </row>
    <row r="13" spans="1:11">
      <c r="A13" s="177" t="s">
        <v>889</v>
      </c>
      <c r="B13" s="109">
        <v>4435048</v>
      </c>
      <c r="C13" s="109">
        <v>1698809</v>
      </c>
      <c r="D13" s="109">
        <v>76613</v>
      </c>
      <c r="E13" s="109">
        <v>8380</v>
      </c>
      <c r="F13" s="109">
        <v>6959</v>
      </c>
      <c r="G13" s="110">
        <v>0</v>
      </c>
      <c r="H13" s="110">
        <v>0</v>
      </c>
      <c r="I13" s="109">
        <v>6225809</v>
      </c>
      <c r="J13" s="109">
        <v>6750224</v>
      </c>
      <c r="K13" s="109">
        <v>9327367</v>
      </c>
    </row>
    <row r="14" spans="1:11">
      <c r="A14" s="177" t="s">
        <v>1159</v>
      </c>
      <c r="B14" s="109">
        <v>3268422</v>
      </c>
      <c r="C14" s="109">
        <v>3907141</v>
      </c>
      <c r="D14" s="109">
        <v>34163</v>
      </c>
      <c r="E14" s="109">
        <v>21344</v>
      </c>
      <c r="F14" s="109">
        <v>672379</v>
      </c>
      <c r="G14" s="109">
        <v>1877385</v>
      </c>
      <c r="H14" s="109">
        <v>1734963</v>
      </c>
      <c r="I14" s="109">
        <v>11515797</v>
      </c>
      <c r="J14" s="109">
        <v>12064692</v>
      </c>
      <c r="K14" s="109">
        <v>12637461</v>
      </c>
    </row>
    <row r="15" spans="1:11">
      <c r="A15" s="177" t="s">
        <v>867</v>
      </c>
      <c r="B15" s="109">
        <v>981162</v>
      </c>
      <c r="C15" s="109">
        <v>645294</v>
      </c>
      <c r="D15" s="109">
        <v>86426</v>
      </c>
      <c r="E15" s="109">
        <v>50713</v>
      </c>
      <c r="F15" s="109">
        <v>296506</v>
      </c>
      <c r="G15" s="110">
        <v>0</v>
      </c>
      <c r="H15" s="110">
        <v>0</v>
      </c>
      <c r="I15" s="109">
        <v>2060101</v>
      </c>
      <c r="J15" s="109">
        <v>1890000</v>
      </c>
      <c r="K15" s="109">
        <v>1936399</v>
      </c>
    </row>
    <row r="16" spans="1:11">
      <c r="A16" s="178" t="s">
        <v>969</v>
      </c>
      <c r="B16" s="109">
        <v>10319613</v>
      </c>
      <c r="C16" s="109">
        <v>2298299</v>
      </c>
      <c r="D16" s="109">
        <v>33194</v>
      </c>
      <c r="E16" s="109">
        <v>17079</v>
      </c>
      <c r="F16" s="109">
        <v>53926</v>
      </c>
      <c r="G16" s="110">
        <v>0</v>
      </c>
      <c r="H16" s="109">
        <v>212000</v>
      </c>
      <c r="I16" s="109">
        <v>12934111</v>
      </c>
      <c r="J16" s="109">
        <v>13370000</v>
      </c>
      <c r="K16" s="109">
        <v>15299692</v>
      </c>
    </row>
    <row r="17" spans="1:11">
      <c r="A17" s="178" t="s">
        <v>860</v>
      </c>
      <c r="B17" s="109">
        <v>307274</v>
      </c>
      <c r="C17" s="111">
        <v>138581</v>
      </c>
      <c r="D17" s="111">
        <v>3347</v>
      </c>
      <c r="E17" s="110">
        <v>0</v>
      </c>
      <c r="F17" s="110">
        <v>1718</v>
      </c>
      <c r="G17" s="110">
        <v>0</v>
      </c>
      <c r="H17" s="110">
        <v>0</v>
      </c>
      <c r="I17" s="111">
        <v>450920</v>
      </c>
      <c r="J17" s="111">
        <v>449000</v>
      </c>
      <c r="K17" s="111">
        <v>501328</v>
      </c>
    </row>
    <row r="18" spans="1:11">
      <c r="A18" s="177" t="s">
        <v>861</v>
      </c>
      <c r="B18" s="109">
        <v>7088934</v>
      </c>
      <c r="C18" s="109">
        <v>3154500</v>
      </c>
      <c r="D18" s="109">
        <v>41402</v>
      </c>
      <c r="E18" s="111">
        <v>19625</v>
      </c>
      <c r="F18" s="109">
        <v>37885</v>
      </c>
      <c r="G18" s="110">
        <v>0</v>
      </c>
      <c r="H18" s="110">
        <v>0</v>
      </c>
      <c r="I18" s="109">
        <v>10342346</v>
      </c>
      <c r="J18" s="109">
        <v>10378020</v>
      </c>
      <c r="K18" s="109">
        <v>11730718</v>
      </c>
    </row>
    <row r="19" spans="1:11">
      <c r="A19" s="177" t="s">
        <v>167</v>
      </c>
      <c r="B19" s="109">
        <v>3312190</v>
      </c>
      <c r="C19" s="109">
        <v>814945</v>
      </c>
      <c r="D19" s="109">
        <v>56986</v>
      </c>
      <c r="E19" s="109">
        <v>2013</v>
      </c>
      <c r="F19" s="109">
        <v>88653</v>
      </c>
      <c r="G19" s="110">
        <v>0</v>
      </c>
      <c r="H19" s="110">
        <v>0</v>
      </c>
      <c r="I19" s="109">
        <v>4274787</v>
      </c>
      <c r="J19" s="109">
        <v>4442000</v>
      </c>
      <c r="K19" s="109">
        <v>5230113</v>
      </c>
    </row>
    <row r="20" spans="1:11">
      <c r="A20" s="177" t="s">
        <v>719</v>
      </c>
      <c r="B20" s="109">
        <v>1278800</v>
      </c>
      <c r="C20" s="109">
        <v>190130</v>
      </c>
      <c r="D20" s="109">
        <v>50281</v>
      </c>
      <c r="E20" s="109">
        <v>110445</v>
      </c>
      <c r="F20" s="109">
        <v>12160</v>
      </c>
      <c r="G20" s="110">
        <v>0</v>
      </c>
      <c r="H20" s="110">
        <v>47000</v>
      </c>
      <c r="I20" s="109">
        <v>1688816</v>
      </c>
      <c r="J20" s="109">
        <v>3215000</v>
      </c>
      <c r="K20" s="109">
        <v>1897445</v>
      </c>
    </row>
    <row r="21" spans="1:11">
      <c r="A21" s="106" t="s">
        <v>884</v>
      </c>
      <c r="B21" s="109">
        <v>2429764</v>
      </c>
      <c r="C21" s="109">
        <v>403388</v>
      </c>
      <c r="D21" s="109">
        <v>37151</v>
      </c>
      <c r="E21" s="109">
        <v>7981</v>
      </c>
      <c r="F21" s="109">
        <v>16172</v>
      </c>
      <c r="G21" s="110">
        <v>0</v>
      </c>
      <c r="H21" s="110">
        <v>0</v>
      </c>
      <c r="I21" s="109">
        <v>2894456</v>
      </c>
      <c r="J21" s="109">
        <v>3186000</v>
      </c>
      <c r="K21" s="109">
        <v>3123554</v>
      </c>
    </row>
    <row r="22" spans="1:11">
      <c r="A22" s="178" t="s">
        <v>885</v>
      </c>
      <c r="B22" s="109">
        <v>388684</v>
      </c>
      <c r="C22" s="109">
        <v>162110</v>
      </c>
      <c r="D22" s="109">
        <v>8943</v>
      </c>
      <c r="E22" s="110">
        <v>0</v>
      </c>
      <c r="F22" s="109">
        <v>45</v>
      </c>
      <c r="G22" s="110">
        <v>0</v>
      </c>
      <c r="H22" s="110">
        <v>0</v>
      </c>
      <c r="I22" s="109">
        <v>559782</v>
      </c>
      <c r="J22" s="109">
        <v>576000</v>
      </c>
      <c r="K22" s="109">
        <v>553696</v>
      </c>
    </row>
    <row r="23" spans="1:11">
      <c r="A23" s="177" t="s">
        <v>1183</v>
      </c>
      <c r="B23" s="109">
        <v>134365</v>
      </c>
      <c r="C23" s="109">
        <v>63262</v>
      </c>
      <c r="D23" s="109">
        <v>4842</v>
      </c>
      <c r="E23" s="110">
        <v>656</v>
      </c>
      <c r="F23" s="110">
        <v>2670</v>
      </c>
      <c r="G23" s="110">
        <v>0</v>
      </c>
      <c r="H23" s="110">
        <v>0</v>
      </c>
      <c r="I23" s="109">
        <v>205795</v>
      </c>
      <c r="J23" s="109">
        <v>231000</v>
      </c>
      <c r="K23" s="109">
        <v>219385</v>
      </c>
    </row>
    <row r="24" spans="1:11">
      <c r="A24" s="177" t="s">
        <v>880</v>
      </c>
      <c r="B24" s="109">
        <v>3412917</v>
      </c>
      <c r="C24" s="109">
        <v>909013</v>
      </c>
      <c r="D24" s="109">
        <v>117642</v>
      </c>
      <c r="E24" s="111">
        <v>40533</v>
      </c>
      <c r="F24" s="109">
        <v>129697</v>
      </c>
      <c r="G24" s="110">
        <v>0</v>
      </c>
      <c r="H24" s="110">
        <v>0</v>
      </c>
      <c r="I24" s="109">
        <v>4609802</v>
      </c>
      <c r="J24" s="109">
        <v>4638000</v>
      </c>
      <c r="K24" s="109">
        <v>5558339</v>
      </c>
    </row>
    <row r="25" spans="1:11">
      <c r="A25" s="177" t="s">
        <v>1502</v>
      </c>
      <c r="B25" s="109">
        <v>11978020</v>
      </c>
      <c r="C25" s="109">
        <v>117596</v>
      </c>
      <c r="D25" s="109">
        <v>7813554</v>
      </c>
      <c r="E25" s="109">
        <v>113491</v>
      </c>
      <c r="F25" s="109">
        <v>275023</v>
      </c>
      <c r="G25" s="110">
        <v>0</v>
      </c>
      <c r="H25" s="110">
        <v>2731</v>
      </c>
      <c r="I25" s="109">
        <v>20300415</v>
      </c>
      <c r="J25" s="109">
        <v>19636000</v>
      </c>
      <c r="K25" s="109">
        <v>20191876</v>
      </c>
    </row>
    <row r="26" spans="1:11">
      <c r="A26" s="177" t="s">
        <v>881</v>
      </c>
      <c r="B26" s="109">
        <v>20369423</v>
      </c>
      <c r="C26" s="109">
        <v>21057703</v>
      </c>
      <c r="D26" s="109">
        <v>116457</v>
      </c>
      <c r="E26" s="109">
        <v>38701</v>
      </c>
      <c r="F26" s="109">
        <v>43724</v>
      </c>
      <c r="G26" s="110">
        <v>0</v>
      </c>
      <c r="H26" s="110">
        <v>0</v>
      </c>
      <c r="I26" s="109">
        <v>41626008</v>
      </c>
      <c r="J26" s="109">
        <v>41911000</v>
      </c>
      <c r="K26" s="109">
        <v>42776728</v>
      </c>
    </row>
    <row r="27" spans="1:11">
      <c r="A27" s="177" t="s">
        <v>1288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09">
        <v>141000000</v>
      </c>
      <c r="H27" s="110">
        <v>0</v>
      </c>
      <c r="I27" s="109">
        <v>141000000</v>
      </c>
      <c r="J27" s="109">
        <v>141000000</v>
      </c>
      <c r="K27" s="109">
        <v>188744829</v>
      </c>
    </row>
    <row r="28" spans="1:11">
      <c r="A28" s="177" t="s">
        <v>886</v>
      </c>
      <c r="B28" s="109">
        <v>13390585</v>
      </c>
      <c r="C28" s="109">
        <v>15327836</v>
      </c>
      <c r="D28" s="109">
        <v>121978</v>
      </c>
      <c r="E28" s="109">
        <v>14523</v>
      </c>
      <c r="F28" s="109">
        <v>969181</v>
      </c>
      <c r="G28" s="110">
        <v>0</v>
      </c>
      <c r="H28" s="110">
        <v>0</v>
      </c>
      <c r="I28" s="109">
        <v>29824103</v>
      </c>
      <c r="J28" s="109">
        <v>29846517</v>
      </c>
      <c r="K28" s="109">
        <v>32438964</v>
      </c>
    </row>
    <row r="29" spans="1:11">
      <c r="A29" s="177" t="s">
        <v>47</v>
      </c>
      <c r="B29" s="109">
        <v>40915092</v>
      </c>
      <c r="C29" s="109">
        <v>693819</v>
      </c>
      <c r="D29" s="109">
        <v>361229</v>
      </c>
      <c r="E29" s="110">
        <v>0</v>
      </c>
      <c r="F29" s="109">
        <v>30180</v>
      </c>
      <c r="G29" s="110">
        <v>0</v>
      </c>
      <c r="H29" s="109">
        <v>93680</v>
      </c>
      <c r="I29" s="109">
        <v>42094000</v>
      </c>
      <c r="J29" s="109">
        <v>42094000</v>
      </c>
      <c r="K29" s="109">
        <v>40123000</v>
      </c>
    </row>
    <row r="30" spans="1:11">
      <c r="A30" s="177" t="s">
        <v>45</v>
      </c>
      <c r="B30" s="109">
        <v>864214</v>
      </c>
      <c r="C30" s="109">
        <v>689108</v>
      </c>
      <c r="D30" s="109">
        <v>12456</v>
      </c>
      <c r="E30" s="109">
        <v>6933</v>
      </c>
      <c r="F30" s="109">
        <v>7524</v>
      </c>
      <c r="G30" s="110">
        <v>0</v>
      </c>
      <c r="H30" s="110">
        <v>0</v>
      </c>
      <c r="I30" s="109">
        <v>1580235</v>
      </c>
      <c r="J30" s="109">
        <v>1635000</v>
      </c>
      <c r="K30" s="109">
        <v>2006842</v>
      </c>
    </row>
    <row r="31" spans="1:11">
      <c r="A31" s="177" t="s">
        <v>802</v>
      </c>
      <c r="B31" s="109">
        <v>1208438</v>
      </c>
      <c r="C31" s="109">
        <v>190768</v>
      </c>
      <c r="D31" s="109">
        <v>8992</v>
      </c>
      <c r="E31" s="109">
        <v>11054</v>
      </c>
      <c r="F31" s="109">
        <v>4799</v>
      </c>
      <c r="G31" s="110">
        <v>0</v>
      </c>
      <c r="H31" s="110">
        <v>0</v>
      </c>
      <c r="I31" s="109">
        <v>1424051</v>
      </c>
      <c r="J31" s="109">
        <v>1408316</v>
      </c>
      <c r="K31" s="109">
        <v>1358577</v>
      </c>
    </row>
    <row r="32" spans="1:11">
      <c r="A32" s="177" t="s">
        <v>1174</v>
      </c>
      <c r="B32" s="109">
        <v>560584</v>
      </c>
      <c r="C32" s="109">
        <v>313084</v>
      </c>
      <c r="D32" s="109">
        <v>5369</v>
      </c>
      <c r="E32" s="109">
        <v>3948</v>
      </c>
      <c r="F32" s="110">
        <v>10897</v>
      </c>
      <c r="G32" s="110">
        <v>0</v>
      </c>
      <c r="H32" s="110">
        <v>30000</v>
      </c>
      <c r="I32" s="109">
        <v>923882</v>
      </c>
      <c r="J32" s="109">
        <v>1266000</v>
      </c>
      <c r="K32" s="110">
        <v>1239280</v>
      </c>
    </row>
    <row r="33" spans="1:11">
      <c r="A33" s="177" t="s">
        <v>873</v>
      </c>
      <c r="B33" s="109">
        <v>623656</v>
      </c>
      <c r="C33" s="109">
        <v>245931</v>
      </c>
      <c r="D33" s="109">
        <v>27676</v>
      </c>
      <c r="E33" s="109">
        <v>8027</v>
      </c>
      <c r="F33" s="109">
        <v>1693</v>
      </c>
      <c r="G33" s="110">
        <v>327</v>
      </c>
      <c r="H33" s="110">
        <v>0</v>
      </c>
      <c r="I33" s="109">
        <v>907310</v>
      </c>
      <c r="J33" s="109">
        <v>985160</v>
      </c>
      <c r="K33" s="109">
        <v>1057071</v>
      </c>
    </row>
    <row r="34" spans="1:11">
      <c r="A34" s="177" t="s">
        <v>1184</v>
      </c>
      <c r="B34" s="110">
        <v>26017</v>
      </c>
      <c r="C34" s="109">
        <v>19189815</v>
      </c>
      <c r="D34" s="110">
        <v>0</v>
      </c>
      <c r="E34" s="110">
        <v>0</v>
      </c>
      <c r="F34" s="110">
        <v>0</v>
      </c>
      <c r="G34" s="109">
        <v>301322315</v>
      </c>
      <c r="H34" s="109">
        <v>956679923</v>
      </c>
      <c r="I34" s="109">
        <v>1277218070</v>
      </c>
      <c r="J34" s="109">
        <v>1266715964</v>
      </c>
      <c r="K34" s="109">
        <v>1184372182</v>
      </c>
    </row>
    <row r="35" spans="1:11">
      <c r="A35" s="177" t="s">
        <v>896</v>
      </c>
      <c r="B35" s="110">
        <v>120687</v>
      </c>
      <c r="C35" s="109">
        <v>46125</v>
      </c>
      <c r="D35" s="110">
        <v>4569</v>
      </c>
      <c r="E35" s="110">
        <v>0</v>
      </c>
      <c r="F35" s="110">
        <v>960</v>
      </c>
      <c r="G35" s="110">
        <v>0</v>
      </c>
      <c r="H35" s="110">
        <v>0</v>
      </c>
      <c r="I35" s="109">
        <v>172341</v>
      </c>
      <c r="J35" s="109">
        <v>184000</v>
      </c>
      <c r="K35" s="110">
        <v>178959</v>
      </c>
    </row>
    <row r="36" spans="1:11">
      <c r="A36" s="177" t="s">
        <v>1141</v>
      </c>
      <c r="B36" s="109">
        <v>11720699</v>
      </c>
      <c r="C36" s="109">
        <v>5564007</v>
      </c>
      <c r="D36" s="109">
        <v>608022</v>
      </c>
      <c r="E36" s="109">
        <v>119519</v>
      </c>
      <c r="F36" s="109">
        <v>356638</v>
      </c>
      <c r="G36" s="110">
        <v>0</v>
      </c>
      <c r="H36" s="110">
        <v>0</v>
      </c>
      <c r="I36" s="109">
        <v>18368885</v>
      </c>
      <c r="J36" s="109">
        <v>19125790</v>
      </c>
      <c r="K36" s="109">
        <v>19770847</v>
      </c>
    </row>
    <row r="37" spans="1:11">
      <c r="A37" s="177" t="s">
        <v>862</v>
      </c>
      <c r="B37" s="109">
        <v>3168565</v>
      </c>
      <c r="C37" s="109">
        <v>3470423</v>
      </c>
      <c r="D37" s="109">
        <v>32685</v>
      </c>
      <c r="E37" s="109">
        <v>8176</v>
      </c>
      <c r="F37" s="109">
        <v>231226</v>
      </c>
      <c r="G37" s="110">
        <v>0</v>
      </c>
      <c r="H37" s="110">
        <v>175000</v>
      </c>
      <c r="I37" s="109">
        <v>7086075</v>
      </c>
      <c r="J37" s="109">
        <v>7264000</v>
      </c>
      <c r="K37" s="109">
        <v>7327657</v>
      </c>
    </row>
    <row r="38" spans="1:11">
      <c r="A38" s="177" t="s">
        <v>849</v>
      </c>
      <c r="B38" s="109">
        <v>194431</v>
      </c>
      <c r="C38" s="109">
        <v>524249</v>
      </c>
      <c r="D38" s="109">
        <v>1792</v>
      </c>
      <c r="E38" s="109">
        <v>3860</v>
      </c>
      <c r="F38" s="109">
        <v>3400</v>
      </c>
      <c r="G38" s="110">
        <v>0</v>
      </c>
      <c r="H38" s="110">
        <v>0</v>
      </c>
      <c r="I38" s="109">
        <v>727732</v>
      </c>
      <c r="J38" s="109">
        <v>775583</v>
      </c>
      <c r="K38" s="109">
        <v>604843</v>
      </c>
    </row>
    <row r="39" spans="1:11">
      <c r="A39" s="177" t="s">
        <v>848</v>
      </c>
      <c r="B39" s="109">
        <v>2363092</v>
      </c>
      <c r="C39" s="109">
        <v>829440</v>
      </c>
      <c r="D39" s="109">
        <v>51845</v>
      </c>
      <c r="E39" s="109">
        <v>35417</v>
      </c>
      <c r="F39" s="109">
        <v>24087</v>
      </c>
      <c r="G39" s="110">
        <v>0</v>
      </c>
      <c r="H39" s="110">
        <v>0</v>
      </c>
      <c r="I39" s="109">
        <v>3303881</v>
      </c>
      <c r="J39" s="109">
        <v>3320000</v>
      </c>
      <c r="K39" s="110">
        <v>3346528</v>
      </c>
    </row>
    <row r="40" spans="1:11">
      <c r="A40" s="177" t="s">
        <v>966</v>
      </c>
      <c r="B40" s="109">
        <v>2955988</v>
      </c>
      <c r="C40" s="109">
        <v>810394</v>
      </c>
      <c r="D40" s="109">
        <v>27332</v>
      </c>
      <c r="E40" s="109">
        <v>2343</v>
      </c>
      <c r="F40" s="109">
        <v>18715</v>
      </c>
      <c r="G40" s="110">
        <v>0</v>
      </c>
      <c r="H40" s="110">
        <v>0</v>
      </c>
      <c r="I40" s="109">
        <v>3814772</v>
      </c>
      <c r="J40" s="109">
        <v>3897000</v>
      </c>
      <c r="K40" s="109">
        <v>4504628</v>
      </c>
    </row>
    <row r="41" spans="1:11">
      <c r="A41" s="177" t="s">
        <v>46</v>
      </c>
      <c r="B41" s="109">
        <v>4935146</v>
      </c>
      <c r="C41" s="109">
        <v>668038</v>
      </c>
      <c r="D41" s="109">
        <v>17445</v>
      </c>
      <c r="E41" s="109">
        <v>3842</v>
      </c>
      <c r="F41" s="109">
        <v>22627</v>
      </c>
      <c r="G41" s="110">
        <v>0</v>
      </c>
      <c r="H41" s="110">
        <v>0</v>
      </c>
      <c r="I41" s="109">
        <v>5647098</v>
      </c>
      <c r="J41" s="109">
        <v>5687677</v>
      </c>
      <c r="K41" s="109">
        <v>5998395</v>
      </c>
    </row>
    <row r="42" spans="1:11">
      <c r="A42" s="177" t="s">
        <v>876</v>
      </c>
      <c r="B42" s="109">
        <v>809719</v>
      </c>
      <c r="C42" s="109">
        <v>219075</v>
      </c>
      <c r="D42" s="109">
        <v>11717</v>
      </c>
      <c r="E42" s="109">
        <v>8448</v>
      </c>
      <c r="F42" s="109">
        <v>3127</v>
      </c>
      <c r="G42" s="110">
        <v>0</v>
      </c>
      <c r="H42" s="110">
        <v>0</v>
      </c>
      <c r="I42" s="109">
        <v>1052086</v>
      </c>
      <c r="J42" s="109">
        <v>1128000</v>
      </c>
      <c r="K42" s="109">
        <v>1183508</v>
      </c>
    </row>
    <row r="43" spans="1:11">
      <c r="A43" s="177" t="s">
        <v>1179</v>
      </c>
      <c r="B43" s="109">
        <v>7907480</v>
      </c>
      <c r="C43" s="109">
        <v>2126854</v>
      </c>
      <c r="D43" s="109">
        <v>1220898</v>
      </c>
      <c r="E43" s="109">
        <v>51777</v>
      </c>
      <c r="F43" s="109">
        <v>59770</v>
      </c>
      <c r="G43" s="110">
        <v>0</v>
      </c>
      <c r="H43" s="110">
        <v>0</v>
      </c>
      <c r="I43" s="109">
        <v>11366779</v>
      </c>
      <c r="J43" s="109">
        <v>11383480</v>
      </c>
      <c r="K43" s="109">
        <v>11887688</v>
      </c>
    </row>
    <row r="44" spans="1:11">
      <c r="A44" s="177" t="s">
        <v>888</v>
      </c>
      <c r="B44" s="109">
        <v>712176</v>
      </c>
      <c r="C44" s="109">
        <v>136969</v>
      </c>
      <c r="D44" s="109">
        <v>12818</v>
      </c>
      <c r="E44" s="109">
        <v>12375</v>
      </c>
      <c r="F44" s="109">
        <v>13770</v>
      </c>
      <c r="G44" s="110">
        <v>12283649</v>
      </c>
      <c r="H44" s="110">
        <v>209000</v>
      </c>
      <c r="I44" s="109">
        <v>13380757</v>
      </c>
      <c r="J44" s="109">
        <v>13525000</v>
      </c>
      <c r="K44" s="110">
        <v>11616219</v>
      </c>
    </row>
    <row r="45" spans="1:11">
      <c r="A45" s="177" t="s">
        <v>720</v>
      </c>
      <c r="B45" s="109">
        <v>12208779</v>
      </c>
      <c r="C45" s="109">
        <v>650777</v>
      </c>
      <c r="D45" s="109">
        <v>24042</v>
      </c>
      <c r="E45" s="109">
        <v>9329</v>
      </c>
      <c r="F45" s="109">
        <v>19436</v>
      </c>
      <c r="G45" s="110">
        <v>0</v>
      </c>
      <c r="H45" s="110">
        <v>0</v>
      </c>
      <c r="I45" s="109">
        <v>12912363</v>
      </c>
      <c r="J45" s="109">
        <v>12912000</v>
      </c>
      <c r="K45" s="109">
        <v>12851045</v>
      </c>
    </row>
    <row r="46" spans="1:11">
      <c r="A46" s="177" t="s">
        <v>887</v>
      </c>
      <c r="B46" s="109">
        <v>1442613</v>
      </c>
      <c r="C46" s="109">
        <v>2475608</v>
      </c>
      <c r="D46" s="109">
        <v>17163</v>
      </c>
      <c r="E46" s="109">
        <v>7753</v>
      </c>
      <c r="F46" s="109">
        <v>20810</v>
      </c>
      <c r="G46" s="110">
        <v>0</v>
      </c>
      <c r="H46" s="110">
        <v>0</v>
      </c>
      <c r="I46" s="109">
        <v>3963947</v>
      </c>
      <c r="J46" s="109">
        <v>3881000</v>
      </c>
      <c r="K46" s="109">
        <v>4373115</v>
      </c>
    </row>
    <row r="47" spans="1:11">
      <c r="A47" s="177" t="s">
        <v>967</v>
      </c>
      <c r="B47" s="109">
        <v>4773006</v>
      </c>
      <c r="C47" s="109">
        <v>2720679</v>
      </c>
      <c r="D47" s="109">
        <v>29955</v>
      </c>
      <c r="E47" s="109">
        <v>0</v>
      </c>
      <c r="F47" s="109">
        <v>28181</v>
      </c>
      <c r="G47" s="110">
        <v>0</v>
      </c>
      <c r="H47" s="110">
        <v>0</v>
      </c>
      <c r="I47" s="109">
        <v>7551821</v>
      </c>
      <c r="J47" s="109">
        <v>7690000</v>
      </c>
      <c r="K47" s="110">
        <v>8343796</v>
      </c>
    </row>
    <row r="48" spans="1:11">
      <c r="A48" s="177" t="s">
        <v>968</v>
      </c>
      <c r="B48" s="109">
        <v>702819</v>
      </c>
      <c r="C48" s="109">
        <v>409694</v>
      </c>
      <c r="D48" s="109">
        <v>9323</v>
      </c>
      <c r="E48" s="109">
        <v>2574</v>
      </c>
      <c r="F48" s="109">
        <v>7605</v>
      </c>
      <c r="G48" s="110">
        <v>0</v>
      </c>
      <c r="H48" s="110">
        <v>0</v>
      </c>
      <c r="I48" s="109">
        <v>1132015</v>
      </c>
      <c r="J48" s="109">
        <v>1188000</v>
      </c>
      <c r="K48" s="109">
        <v>1276289</v>
      </c>
    </row>
    <row r="49" spans="1:11">
      <c r="A49" s="177" t="s">
        <v>1165</v>
      </c>
      <c r="B49" s="109">
        <v>6070134</v>
      </c>
      <c r="C49" s="109">
        <v>1192479</v>
      </c>
      <c r="D49" s="109">
        <v>86418</v>
      </c>
      <c r="E49" s="109">
        <v>127718</v>
      </c>
      <c r="F49" s="109">
        <v>160198</v>
      </c>
      <c r="G49" s="110">
        <v>0</v>
      </c>
      <c r="H49" s="110">
        <v>0</v>
      </c>
      <c r="I49" s="109">
        <v>7636947</v>
      </c>
      <c r="J49" s="109">
        <v>8807610</v>
      </c>
      <c r="K49" s="109">
        <v>8048217</v>
      </c>
    </row>
    <row r="50" spans="1:11">
      <c r="A50" s="177" t="s">
        <v>168</v>
      </c>
      <c r="B50" s="109">
        <v>15005650</v>
      </c>
      <c r="C50" s="109">
        <v>1067070</v>
      </c>
      <c r="D50" s="109">
        <v>181003</v>
      </c>
      <c r="E50" s="109">
        <v>97231</v>
      </c>
      <c r="F50" s="110">
        <v>86208</v>
      </c>
      <c r="G50" s="110">
        <v>0</v>
      </c>
      <c r="H50" s="110">
        <v>0</v>
      </c>
      <c r="I50" s="109">
        <v>16437162</v>
      </c>
      <c r="J50" s="109">
        <v>19983000</v>
      </c>
      <c r="K50" s="110">
        <v>17364308</v>
      </c>
    </row>
    <row r="51" spans="1:11">
      <c r="A51" s="177" t="s">
        <v>1297</v>
      </c>
      <c r="B51" s="109">
        <v>11344127</v>
      </c>
      <c r="C51" s="109">
        <v>1079403</v>
      </c>
      <c r="D51" s="109">
        <v>12361762</v>
      </c>
      <c r="E51" s="109">
        <v>1643386</v>
      </c>
      <c r="F51" s="109">
        <v>1820182</v>
      </c>
      <c r="G51" s="110">
        <v>0</v>
      </c>
      <c r="H51" s="110">
        <v>14877</v>
      </c>
      <c r="I51" s="109">
        <v>28263737</v>
      </c>
      <c r="J51" s="109">
        <v>25000000</v>
      </c>
      <c r="K51" s="109">
        <v>25077945</v>
      </c>
    </row>
    <row r="52" spans="1:11">
      <c r="A52" s="177" t="s">
        <v>1176</v>
      </c>
      <c r="B52" s="109">
        <v>2095693</v>
      </c>
      <c r="C52" s="109">
        <v>388958</v>
      </c>
      <c r="D52" s="109">
        <v>21756</v>
      </c>
      <c r="E52" s="109">
        <v>192944</v>
      </c>
      <c r="F52" s="109">
        <v>6589</v>
      </c>
      <c r="G52" s="110">
        <v>0</v>
      </c>
      <c r="H52" s="110">
        <v>0</v>
      </c>
      <c r="I52" s="109">
        <v>2705940</v>
      </c>
      <c r="J52" s="109">
        <v>3134000</v>
      </c>
      <c r="K52" s="110">
        <v>2431686</v>
      </c>
    </row>
    <row r="53" spans="1:11">
      <c r="A53" s="177" t="s">
        <v>1178</v>
      </c>
      <c r="B53" s="109">
        <v>579567</v>
      </c>
      <c r="C53" s="109">
        <v>508454</v>
      </c>
      <c r="D53" s="109">
        <v>21721</v>
      </c>
      <c r="E53" s="109">
        <v>24432</v>
      </c>
      <c r="F53" s="109">
        <v>7658</v>
      </c>
      <c r="G53" s="110">
        <v>0</v>
      </c>
      <c r="H53" s="110">
        <v>814504</v>
      </c>
      <c r="I53" s="109">
        <v>1956336</v>
      </c>
      <c r="J53" s="109">
        <v>2398000</v>
      </c>
      <c r="K53" s="110">
        <v>2492846</v>
      </c>
    </row>
    <row r="54" spans="1:11">
      <c r="A54" s="177" t="s">
        <v>964</v>
      </c>
      <c r="B54" s="109">
        <v>23927587</v>
      </c>
      <c r="C54" s="109">
        <v>2600129</v>
      </c>
      <c r="D54" s="109">
        <v>6066028</v>
      </c>
      <c r="E54" s="109">
        <v>4337858</v>
      </c>
      <c r="F54" s="109">
        <v>958832</v>
      </c>
      <c r="G54" s="110">
        <v>0</v>
      </c>
      <c r="H54" s="110">
        <v>82808</v>
      </c>
      <c r="I54" s="109">
        <v>37973242</v>
      </c>
      <c r="J54" s="109">
        <v>35698000</v>
      </c>
      <c r="K54" s="110">
        <v>36520621</v>
      </c>
    </row>
    <row r="55" spans="1:11">
      <c r="A55" s="177" t="s">
        <v>897</v>
      </c>
      <c r="B55" s="109">
        <v>1764785</v>
      </c>
      <c r="C55" s="109">
        <v>693148</v>
      </c>
      <c r="D55" s="109">
        <v>61017</v>
      </c>
      <c r="E55" s="109">
        <v>85782</v>
      </c>
      <c r="F55" s="109">
        <v>5714</v>
      </c>
      <c r="G55" s="110">
        <v>0</v>
      </c>
      <c r="H55" s="110">
        <v>0</v>
      </c>
      <c r="I55" s="109">
        <v>2610446</v>
      </c>
      <c r="J55" s="109">
        <v>2585741</v>
      </c>
      <c r="K55" s="110">
        <v>2351020</v>
      </c>
    </row>
    <row r="56" spans="1:11">
      <c r="A56" s="177" t="s">
        <v>1298</v>
      </c>
      <c r="B56" s="109">
        <v>920905</v>
      </c>
      <c r="C56" s="109">
        <v>1414482</v>
      </c>
      <c r="D56" s="109">
        <v>12958</v>
      </c>
      <c r="E56" s="109">
        <v>77852</v>
      </c>
      <c r="F56" s="109">
        <v>3042</v>
      </c>
      <c r="G56" s="110">
        <v>0</v>
      </c>
      <c r="H56" s="110">
        <v>0</v>
      </c>
      <c r="I56" s="109">
        <v>2429239</v>
      </c>
      <c r="J56" s="109">
        <v>4000000</v>
      </c>
      <c r="K56" s="110">
        <v>0</v>
      </c>
    </row>
    <row r="57" spans="1:11">
      <c r="A57" s="177" t="s">
        <v>1175</v>
      </c>
      <c r="B57" s="109">
        <v>353069</v>
      </c>
      <c r="C57" s="109">
        <v>36353</v>
      </c>
      <c r="D57" s="109">
        <v>1318</v>
      </c>
      <c r="E57" s="109">
        <v>5892</v>
      </c>
      <c r="F57" s="109">
        <v>448</v>
      </c>
      <c r="G57" s="110">
        <v>0</v>
      </c>
      <c r="H57" s="110">
        <v>0</v>
      </c>
      <c r="I57" s="109">
        <v>397080</v>
      </c>
      <c r="J57" s="109">
        <v>732000</v>
      </c>
      <c r="K57" s="110">
        <v>170112</v>
      </c>
    </row>
    <row r="58" spans="1:11">
      <c r="A58" s="141" t="s">
        <v>28</v>
      </c>
      <c r="B58" s="142">
        <f>SUM(B4:B57)</f>
        <v>1398864073</v>
      </c>
      <c r="C58" s="142">
        <f t="shared" ref="C58:K58" si="0">SUM(C4:C57)</f>
        <v>246766332</v>
      </c>
      <c r="D58" s="142">
        <f t="shared" si="0"/>
        <v>149706143</v>
      </c>
      <c r="E58" s="142">
        <f t="shared" si="0"/>
        <v>26213208</v>
      </c>
      <c r="F58" s="142">
        <f t="shared" si="0"/>
        <v>49655351</v>
      </c>
      <c r="G58" s="142">
        <f t="shared" si="0"/>
        <v>501105176</v>
      </c>
      <c r="H58" s="142">
        <f t="shared" si="0"/>
        <v>961672334</v>
      </c>
      <c r="I58" s="142">
        <f t="shared" si="0"/>
        <v>3333982617</v>
      </c>
      <c r="J58" s="142">
        <f t="shared" si="0"/>
        <v>3277356285</v>
      </c>
      <c r="K58" s="142">
        <f t="shared" si="0"/>
        <v>3342993116</v>
      </c>
    </row>
  </sheetData>
  <mergeCells count="1">
    <mergeCell ref="A1:K1"/>
  </mergeCells>
  <phoneticPr fontId="0" type="noConversion"/>
  <pageMargins left="0.23" right="0.36458333333333298" top="0.83333333333333304" bottom="0.28999999999999998" header="0.25" footer="0.27"/>
  <pageSetup paperSize="9" scale="63" orientation="landscape" horizontalDpi="300" verticalDpi="300" r:id="rId1"/>
  <headerFooter>
    <oddHeader xml:space="preserve">&amp;R&amp;"Times New Roman,Regular"Kingdom of Bahrain
Consolidated Final Account
For The Year Ended 31 December 2019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53"/>
  <sheetViews>
    <sheetView view="pageBreakPreview" zoomScaleNormal="100" zoomScaleSheetLayoutView="100" zoomScalePageLayoutView="136" workbookViewId="0">
      <selection sqref="A1:I1"/>
    </sheetView>
  </sheetViews>
  <sheetFormatPr defaultColWidth="9.140625" defaultRowHeight="12.75"/>
  <cols>
    <col min="1" max="3" width="3.5703125" style="5" customWidth="1"/>
    <col min="4" max="4" width="5.42578125" style="5" customWidth="1"/>
    <col min="5" max="5" width="32.85546875" style="5" customWidth="1"/>
    <col min="6" max="7" width="13.140625" style="5" bestFit="1" customWidth="1"/>
    <col min="8" max="8" width="11.140625" style="5" bestFit="1" customWidth="1"/>
    <col min="9" max="9" width="13.140625" style="5" bestFit="1" customWidth="1"/>
    <col min="10" max="16384" width="9.140625" style="5"/>
  </cols>
  <sheetData>
    <row r="1" spans="1:9" ht="22.5" customHeight="1">
      <c r="A1" s="211" t="s">
        <v>1191</v>
      </c>
      <c r="B1" s="212"/>
      <c r="C1" s="212"/>
      <c r="D1" s="222"/>
      <c r="E1" s="222"/>
      <c r="F1" s="222"/>
      <c r="G1" s="222"/>
      <c r="H1" s="222"/>
      <c r="I1" s="222"/>
    </row>
    <row r="2" spans="1:9" ht="13.5" customHeight="1">
      <c r="I2" s="9" t="s">
        <v>49</v>
      </c>
    </row>
    <row r="3" spans="1:9" ht="18.75" customHeight="1">
      <c r="A3" s="223" t="s">
        <v>80</v>
      </c>
      <c r="B3" s="224"/>
      <c r="C3" s="224"/>
      <c r="D3" s="224"/>
      <c r="E3" s="234" t="s">
        <v>29</v>
      </c>
      <c r="F3" s="223">
        <v>2019</v>
      </c>
      <c r="G3" s="223"/>
      <c r="H3" s="223"/>
      <c r="I3" s="227">
        <v>2018</v>
      </c>
    </row>
    <row r="4" spans="1:9" ht="18.75" customHeight="1">
      <c r="A4" s="67" t="s">
        <v>680</v>
      </c>
      <c r="B4" s="67" t="s">
        <v>699</v>
      </c>
      <c r="C4" s="67" t="s">
        <v>677</v>
      </c>
      <c r="D4" s="67" t="s">
        <v>698</v>
      </c>
      <c r="E4" s="235"/>
      <c r="F4" s="67" t="s">
        <v>27</v>
      </c>
      <c r="G4" s="67" t="s">
        <v>48</v>
      </c>
      <c r="H4" s="67" t="s">
        <v>81</v>
      </c>
      <c r="I4" s="228"/>
    </row>
    <row r="5" spans="1:9">
      <c r="A5" s="92" t="s">
        <v>332</v>
      </c>
      <c r="B5" s="92" t="s">
        <v>171</v>
      </c>
      <c r="C5" s="92" t="s">
        <v>171</v>
      </c>
      <c r="D5" s="92" t="s">
        <v>379</v>
      </c>
      <c r="E5" s="182" t="s">
        <v>958</v>
      </c>
      <c r="F5" s="95">
        <v>794956450</v>
      </c>
      <c r="G5" s="95">
        <v>789505862</v>
      </c>
      <c r="H5" s="95">
        <f>F5-G5</f>
        <v>5450588</v>
      </c>
      <c r="I5" s="95">
        <v>821844760</v>
      </c>
    </row>
    <row r="6" spans="1:9">
      <c r="A6" s="92" t="s">
        <v>332</v>
      </c>
      <c r="B6" s="92" t="s">
        <v>171</v>
      </c>
      <c r="C6" s="92" t="s">
        <v>171</v>
      </c>
      <c r="D6" s="92" t="s">
        <v>380</v>
      </c>
      <c r="E6" s="182" t="s">
        <v>122</v>
      </c>
      <c r="F6" s="95">
        <v>12938662</v>
      </c>
      <c r="G6" s="95">
        <v>12943425</v>
      </c>
      <c r="H6" s="95">
        <f t="shared" ref="H6:H69" si="0">F6-G6</f>
        <v>-4763</v>
      </c>
      <c r="I6" s="95">
        <v>12708205</v>
      </c>
    </row>
    <row r="7" spans="1:9">
      <c r="A7" s="92" t="s">
        <v>332</v>
      </c>
      <c r="B7" s="92" t="s">
        <v>171</v>
      </c>
      <c r="C7" s="92" t="s">
        <v>171</v>
      </c>
      <c r="D7" s="92" t="s">
        <v>381</v>
      </c>
      <c r="E7" s="182" t="s">
        <v>123</v>
      </c>
      <c r="F7" s="95">
        <v>46577774</v>
      </c>
      <c r="G7" s="95">
        <v>46708770</v>
      </c>
      <c r="H7" s="95">
        <f t="shared" si="0"/>
        <v>-130996</v>
      </c>
      <c r="I7" s="95">
        <v>48898520</v>
      </c>
    </row>
    <row r="8" spans="1:9">
      <c r="A8" s="92" t="s">
        <v>332</v>
      </c>
      <c r="B8" s="92" t="s">
        <v>171</v>
      </c>
      <c r="C8" s="92" t="s">
        <v>171</v>
      </c>
      <c r="D8" s="92" t="s">
        <v>681</v>
      </c>
      <c r="E8" s="182" t="s">
        <v>682</v>
      </c>
      <c r="F8" s="95">
        <v>57577764</v>
      </c>
      <c r="G8" s="95">
        <v>57482216</v>
      </c>
      <c r="H8" s="95">
        <f t="shared" si="0"/>
        <v>95548</v>
      </c>
      <c r="I8" s="95">
        <v>59634363</v>
      </c>
    </row>
    <row r="9" spans="1:9">
      <c r="A9" s="92" t="s">
        <v>332</v>
      </c>
      <c r="B9" s="92" t="s">
        <v>171</v>
      </c>
      <c r="C9" s="92" t="s">
        <v>171</v>
      </c>
      <c r="D9" s="92" t="s">
        <v>898</v>
      </c>
      <c r="E9" s="182" t="s">
        <v>899</v>
      </c>
      <c r="F9" s="95">
        <v>3083498</v>
      </c>
      <c r="G9" s="95">
        <v>2802475</v>
      </c>
      <c r="H9" s="95">
        <f t="shared" si="0"/>
        <v>281023</v>
      </c>
      <c r="I9" s="95">
        <v>2536870</v>
      </c>
    </row>
    <row r="10" spans="1:9">
      <c r="A10" s="92" t="s">
        <v>332</v>
      </c>
      <c r="B10" s="92" t="s">
        <v>171</v>
      </c>
      <c r="C10" s="92" t="s">
        <v>171</v>
      </c>
      <c r="D10" s="92" t="s">
        <v>900</v>
      </c>
      <c r="E10" s="182" t="s">
        <v>901</v>
      </c>
      <c r="F10" s="95">
        <v>49500</v>
      </c>
      <c r="G10" s="95">
        <v>17400</v>
      </c>
      <c r="H10" s="95">
        <f t="shared" si="0"/>
        <v>32100</v>
      </c>
      <c r="I10" s="95">
        <v>29994</v>
      </c>
    </row>
    <row r="11" spans="1:9">
      <c r="A11" s="92" t="s">
        <v>332</v>
      </c>
      <c r="B11" s="92" t="s">
        <v>171</v>
      </c>
      <c r="C11" s="92" t="s">
        <v>171</v>
      </c>
      <c r="D11" s="92" t="s">
        <v>970</v>
      </c>
      <c r="E11" s="182" t="s">
        <v>971</v>
      </c>
      <c r="F11" s="95">
        <v>2311000</v>
      </c>
      <c r="G11" s="95">
        <v>2102382</v>
      </c>
      <c r="H11" s="95">
        <f t="shared" si="0"/>
        <v>208618</v>
      </c>
      <c r="I11" s="95">
        <v>2003788</v>
      </c>
    </row>
    <row r="12" spans="1:9">
      <c r="A12" s="92" t="s">
        <v>332</v>
      </c>
      <c r="B12" s="92" t="s">
        <v>171</v>
      </c>
      <c r="C12" s="92" t="s">
        <v>171</v>
      </c>
      <c r="D12" s="92" t="s">
        <v>902</v>
      </c>
      <c r="E12" s="94" t="s">
        <v>903</v>
      </c>
      <c r="F12" s="95">
        <v>504309</v>
      </c>
      <c r="G12" s="95">
        <v>354588</v>
      </c>
      <c r="H12" s="95">
        <f t="shared" si="0"/>
        <v>149721</v>
      </c>
      <c r="I12" s="108">
        <v>113069</v>
      </c>
    </row>
    <row r="13" spans="1:9">
      <c r="A13" s="92" t="s">
        <v>332</v>
      </c>
      <c r="B13" s="92" t="s">
        <v>171</v>
      </c>
      <c r="C13" s="92" t="s">
        <v>171</v>
      </c>
      <c r="D13" s="92" t="s">
        <v>972</v>
      </c>
      <c r="E13" s="94" t="s">
        <v>973</v>
      </c>
      <c r="F13" s="95">
        <v>220557</v>
      </c>
      <c r="G13" s="95">
        <v>236910</v>
      </c>
      <c r="H13" s="95">
        <f t="shared" si="0"/>
        <v>-16353</v>
      </c>
      <c r="I13" s="95">
        <v>218412</v>
      </c>
    </row>
    <row r="14" spans="1:9">
      <c r="A14" s="92" t="s">
        <v>332</v>
      </c>
      <c r="B14" s="92" t="s">
        <v>171</v>
      </c>
      <c r="C14" s="92" t="s">
        <v>171</v>
      </c>
      <c r="D14" s="92" t="s">
        <v>1337</v>
      </c>
      <c r="E14" s="182" t="s">
        <v>1299</v>
      </c>
      <c r="F14" s="95">
        <v>2000</v>
      </c>
      <c r="G14" s="95">
        <v>1000</v>
      </c>
      <c r="H14" s="95">
        <f t="shared" si="0"/>
        <v>1000</v>
      </c>
      <c r="I14" s="95">
        <v>0</v>
      </c>
    </row>
    <row r="15" spans="1:9">
      <c r="A15" s="92" t="s">
        <v>332</v>
      </c>
      <c r="B15" s="92" t="s">
        <v>171</v>
      </c>
      <c r="C15" s="92" t="s">
        <v>171</v>
      </c>
      <c r="D15" s="92" t="s">
        <v>382</v>
      </c>
      <c r="E15" s="94" t="s">
        <v>953</v>
      </c>
      <c r="F15" s="95">
        <v>21989869</v>
      </c>
      <c r="G15" s="95">
        <v>22279968</v>
      </c>
      <c r="H15" s="95">
        <f t="shared" si="0"/>
        <v>-290099</v>
      </c>
      <c r="I15" s="95">
        <v>23218558</v>
      </c>
    </row>
    <row r="16" spans="1:9">
      <c r="A16" s="92" t="s">
        <v>332</v>
      </c>
      <c r="B16" s="92" t="s">
        <v>171</v>
      </c>
      <c r="C16" s="92" t="s">
        <v>171</v>
      </c>
      <c r="D16" s="92" t="s">
        <v>383</v>
      </c>
      <c r="E16" s="94" t="s">
        <v>954</v>
      </c>
      <c r="F16" s="95">
        <v>3852116</v>
      </c>
      <c r="G16" s="95">
        <v>3976862</v>
      </c>
      <c r="H16" s="95">
        <f t="shared" si="0"/>
        <v>-124746</v>
      </c>
      <c r="I16" s="95">
        <v>3938982</v>
      </c>
    </row>
    <row r="17" spans="1:9">
      <c r="A17" s="92" t="s">
        <v>332</v>
      </c>
      <c r="B17" s="92" t="s">
        <v>171</v>
      </c>
      <c r="C17" s="92" t="s">
        <v>171</v>
      </c>
      <c r="D17" s="92" t="s">
        <v>1338</v>
      </c>
      <c r="E17" s="94" t="s">
        <v>1300</v>
      </c>
      <c r="F17" s="95">
        <v>0</v>
      </c>
      <c r="G17" s="108">
        <v>4885</v>
      </c>
      <c r="H17" s="95">
        <f t="shared" si="0"/>
        <v>-4885</v>
      </c>
      <c r="I17" s="108">
        <v>0</v>
      </c>
    </row>
    <row r="18" spans="1:9">
      <c r="A18" s="92" t="s">
        <v>332</v>
      </c>
      <c r="B18" s="92" t="s">
        <v>171</v>
      </c>
      <c r="C18" s="92" t="s">
        <v>171</v>
      </c>
      <c r="D18" s="92" t="s">
        <v>1339</v>
      </c>
      <c r="E18" s="182" t="s">
        <v>1301</v>
      </c>
      <c r="F18" s="95">
        <v>332460</v>
      </c>
      <c r="G18" s="95">
        <v>29630</v>
      </c>
      <c r="H18" s="95">
        <f t="shared" si="0"/>
        <v>302830</v>
      </c>
      <c r="I18" s="95">
        <v>0</v>
      </c>
    </row>
    <row r="19" spans="1:9">
      <c r="A19" s="92" t="s">
        <v>332</v>
      </c>
      <c r="B19" s="92" t="s">
        <v>171</v>
      </c>
      <c r="C19" s="92" t="s">
        <v>171</v>
      </c>
      <c r="D19" s="92" t="s">
        <v>1340</v>
      </c>
      <c r="E19" s="94" t="s">
        <v>1302</v>
      </c>
      <c r="F19" s="95">
        <v>300000</v>
      </c>
      <c r="G19" s="95">
        <v>125292</v>
      </c>
      <c r="H19" s="95">
        <f t="shared" si="0"/>
        <v>174708</v>
      </c>
      <c r="I19" s="95">
        <v>0</v>
      </c>
    </row>
    <row r="20" spans="1:9">
      <c r="A20" s="92" t="s">
        <v>332</v>
      </c>
      <c r="B20" s="92" t="s">
        <v>171</v>
      </c>
      <c r="C20" s="92" t="s">
        <v>171</v>
      </c>
      <c r="D20" s="92" t="s">
        <v>384</v>
      </c>
      <c r="E20" s="182" t="s">
        <v>124</v>
      </c>
      <c r="F20" s="95">
        <v>37401862</v>
      </c>
      <c r="G20" s="95">
        <v>38414549</v>
      </c>
      <c r="H20" s="95">
        <f t="shared" si="0"/>
        <v>-1012687</v>
      </c>
      <c r="I20" s="95">
        <v>39215284</v>
      </c>
    </row>
    <row r="21" spans="1:9">
      <c r="A21" s="92" t="s">
        <v>332</v>
      </c>
      <c r="B21" s="92" t="s">
        <v>171</v>
      </c>
      <c r="C21" s="92" t="s">
        <v>171</v>
      </c>
      <c r="D21" s="92" t="s">
        <v>385</v>
      </c>
      <c r="E21" s="182" t="s">
        <v>956</v>
      </c>
      <c r="F21" s="95">
        <v>748100</v>
      </c>
      <c r="G21" s="95">
        <v>827332</v>
      </c>
      <c r="H21" s="95">
        <f t="shared" si="0"/>
        <v>-79232</v>
      </c>
      <c r="I21" s="95">
        <v>85605</v>
      </c>
    </row>
    <row r="22" spans="1:9">
      <c r="A22" s="92" t="s">
        <v>332</v>
      </c>
      <c r="B22" s="92" t="s">
        <v>171</v>
      </c>
      <c r="C22" s="92" t="s">
        <v>171</v>
      </c>
      <c r="D22" s="92" t="s">
        <v>804</v>
      </c>
      <c r="E22" s="94" t="s">
        <v>955</v>
      </c>
      <c r="F22" s="95">
        <v>63400</v>
      </c>
      <c r="G22" s="95">
        <v>34400</v>
      </c>
      <c r="H22" s="95">
        <f t="shared" si="0"/>
        <v>29000</v>
      </c>
      <c r="I22" s="95">
        <v>320150</v>
      </c>
    </row>
    <row r="23" spans="1:9">
      <c r="A23" s="92" t="s">
        <v>332</v>
      </c>
      <c r="B23" s="92" t="s">
        <v>171</v>
      </c>
      <c r="C23" s="92" t="s">
        <v>171</v>
      </c>
      <c r="D23" s="92" t="s">
        <v>386</v>
      </c>
      <c r="E23" s="94" t="s">
        <v>1455</v>
      </c>
      <c r="F23" s="95">
        <v>66520</v>
      </c>
      <c r="G23" s="95">
        <v>91300</v>
      </c>
      <c r="H23" s="95">
        <f t="shared" si="0"/>
        <v>-24780</v>
      </c>
      <c r="I23" s="95">
        <v>52900</v>
      </c>
    </row>
    <row r="24" spans="1:9">
      <c r="A24" s="92" t="s">
        <v>332</v>
      </c>
      <c r="B24" s="92" t="s">
        <v>171</v>
      </c>
      <c r="C24" s="92" t="s">
        <v>171</v>
      </c>
      <c r="D24" s="92" t="s">
        <v>387</v>
      </c>
      <c r="E24" s="182" t="s">
        <v>557</v>
      </c>
      <c r="F24" s="95">
        <v>3061000</v>
      </c>
      <c r="G24" s="95">
        <v>3619415</v>
      </c>
      <c r="H24" s="95">
        <f t="shared" si="0"/>
        <v>-558415</v>
      </c>
      <c r="I24" s="95">
        <v>3366128</v>
      </c>
    </row>
    <row r="25" spans="1:9">
      <c r="A25" s="92" t="s">
        <v>332</v>
      </c>
      <c r="B25" s="92" t="s">
        <v>171</v>
      </c>
      <c r="C25" s="92" t="s">
        <v>171</v>
      </c>
      <c r="D25" s="92" t="s">
        <v>388</v>
      </c>
      <c r="E25" s="94" t="s">
        <v>1456</v>
      </c>
      <c r="F25" s="95">
        <v>3389557</v>
      </c>
      <c r="G25" s="95">
        <v>3774922</v>
      </c>
      <c r="H25" s="95">
        <f t="shared" si="0"/>
        <v>-385365</v>
      </c>
      <c r="I25" s="95">
        <v>3652417</v>
      </c>
    </row>
    <row r="26" spans="1:9">
      <c r="A26" s="92" t="s">
        <v>332</v>
      </c>
      <c r="B26" s="92" t="s">
        <v>171</v>
      </c>
      <c r="C26" s="92" t="s">
        <v>171</v>
      </c>
      <c r="D26" s="92" t="s">
        <v>1251</v>
      </c>
      <c r="E26" s="182" t="s">
        <v>1252</v>
      </c>
      <c r="F26" s="95"/>
      <c r="G26" s="95">
        <v>4301</v>
      </c>
      <c r="H26" s="95">
        <f t="shared" si="0"/>
        <v>-4301</v>
      </c>
      <c r="I26" s="95">
        <v>147</v>
      </c>
    </row>
    <row r="27" spans="1:9">
      <c r="A27" s="92" t="s">
        <v>332</v>
      </c>
      <c r="B27" s="92" t="s">
        <v>171</v>
      </c>
      <c r="C27" s="92" t="s">
        <v>171</v>
      </c>
      <c r="D27" s="92" t="s">
        <v>389</v>
      </c>
      <c r="E27" s="182" t="s">
        <v>558</v>
      </c>
      <c r="F27" s="95">
        <v>1152400</v>
      </c>
      <c r="G27" s="95">
        <v>1202856</v>
      </c>
      <c r="H27" s="95">
        <f t="shared" si="0"/>
        <v>-50456</v>
      </c>
      <c r="I27" s="95">
        <v>1210984</v>
      </c>
    </row>
    <row r="28" spans="1:9">
      <c r="A28" s="92" t="s">
        <v>332</v>
      </c>
      <c r="B28" s="92" t="s">
        <v>171</v>
      </c>
      <c r="C28" s="92" t="s">
        <v>171</v>
      </c>
      <c r="D28" s="92" t="s">
        <v>723</v>
      </c>
      <c r="E28" s="182" t="s">
        <v>724</v>
      </c>
      <c r="F28" s="95">
        <v>693240</v>
      </c>
      <c r="G28" s="95">
        <v>859741</v>
      </c>
      <c r="H28" s="95">
        <f t="shared" si="0"/>
        <v>-166501</v>
      </c>
      <c r="I28" s="95">
        <v>813084</v>
      </c>
    </row>
    <row r="29" spans="1:9">
      <c r="A29" s="92" t="s">
        <v>332</v>
      </c>
      <c r="B29" s="92" t="s">
        <v>171</v>
      </c>
      <c r="C29" s="92" t="s">
        <v>171</v>
      </c>
      <c r="D29" s="92" t="s">
        <v>390</v>
      </c>
      <c r="E29" s="94" t="s">
        <v>559</v>
      </c>
      <c r="F29" s="95">
        <v>7000</v>
      </c>
      <c r="G29" s="95">
        <v>7124</v>
      </c>
      <c r="H29" s="95">
        <f t="shared" si="0"/>
        <v>-124</v>
      </c>
      <c r="I29" s="95">
        <v>6790</v>
      </c>
    </row>
    <row r="30" spans="1:9">
      <c r="A30" s="92" t="s">
        <v>332</v>
      </c>
      <c r="B30" s="92" t="s">
        <v>171</v>
      </c>
      <c r="C30" s="92" t="s">
        <v>171</v>
      </c>
      <c r="D30" s="92" t="s">
        <v>391</v>
      </c>
      <c r="E30" s="94" t="s">
        <v>957</v>
      </c>
      <c r="F30" s="95">
        <v>4233260</v>
      </c>
      <c r="G30" s="95">
        <v>4113638</v>
      </c>
      <c r="H30" s="95">
        <f t="shared" si="0"/>
        <v>119622</v>
      </c>
      <c r="I30" s="95">
        <v>3805109</v>
      </c>
    </row>
    <row r="31" spans="1:9">
      <c r="A31" s="92" t="s">
        <v>332</v>
      </c>
      <c r="B31" s="92" t="s">
        <v>171</v>
      </c>
      <c r="C31" s="92" t="s">
        <v>171</v>
      </c>
      <c r="D31" s="92" t="s">
        <v>974</v>
      </c>
      <c r="E31" s="182" t="s">
        <v>975</v>
      </c>
      <c r="F31" s="95">
        <v>71400</v>
      </c>
      <c r="G31" s="95">
        <v>67850</v>
      </c>
      <c r="H31" s="95">
        <f t="shared" si="0"/>
        <v>3550</v>
      </c>
      <c r="I31" s="95">
        <v>79239</v>
      </c>
    </row>
    <row r="32" spans="1:9">
      <c r="A32" s="92" t="s">
        <v>332</v>
      </c>
      <c r="B32" s="92" t="s">
        <v>171</v>
      </c>
      <c r="C32" s="92" t="s">
        <v>171</v>
      </c>
      <c r="D32" s="92" t="s">
        <v>1341</v>
      </c>
      <c r="E32" s="94" t="s">
        <v>1303</v>
      </c>
      <c r="F32" s="95">
        <v>0</v>
      </c>
      <c r="G32" s="95">
        <v>935189</v>
      </c>
      <c r="H32" s="95">
        <f t="shared" si="0"/>
        <v>-935189</v>
      </c>
      <c r="I32" s="95">
        <v>0</v>
      </c>
    </row>
    <row r="33" spans="1:9">
      <c r="A33" s="92" t="s">
        <v>332</v>
      </c>
      <c r="B33" s="92" t="s">
        <v>171</v>
      </c>
      <c r="C33" s="92" t="s">
        <v>171</v>
      </c>
      <c r="D33" s="92" t="s">
        <v>1342</v>
      </c>
      <c r="E33" s="94" t="s">
        <v>1457</v>
      </c>
      <c r="F33" s="95">
        <v>0</v>
      </c>
      <c r="G33" s="95">
        <v>336432</v>
      </c>
      <c r="H33" s="95">
        <f t="shared" si="0"/>
        <v>-336432</v>
      </c>
      <c r="I33" s="95">
        <v>0</v>
      </c>
    </row>
    <row r="34" spans="1:9">
      <c r="A34" s="92" t="s">
        <v>332</v>
      </c>
      <c r="B34" s="92" t="s">
        <v>171</v>
      </c>
      <c r="C34" s="92" t="s">
        <v>171</v>
      </c>
      <c r="D34" s="92" t="s">
        <v>1343</v>
      </c>
      <c r="E34" s="94" t="s">
        <v>1458</v>
      </c>
      <c r="F34" s="95">
        <v>0</v>
      </c>
      <c r="G34" s="95">
        <v>214097</v>
      </c>
      <c r="H34" s="95">
        <f t="shared" si="0"/>
        <v>-214097</v>
      </c>
      <c r="I34" s="108">
        <v>0</v>
      </c>
    </row>
    <row r="35" spans="1:9">
      <c r="A35" s="92" t="s">
        <v>332</v>
      </c>
      <c r="B35" s="92" t="s">
        <v>171</v>
      </c>
      <c r="C35" s="92" t="s">
        <v>171</v>
      </c>
      <c r="D35" s="92" t="s">
        <v>1344</v>
      </c>
      <c r="E35" s="182" t="s">
        <v>1304</v>
      </c>
      <c r="F35" s="95">
        <v>0</v>
      </c>
      <c r="G35" s="95">
        <v>946047</v>
      </c>
      <c r="H35" s="95">
        <f t="shared" si="0"/>
        <v>-946047</v>
      </c>
      <c r="I35" s="95">
        <v>0</v>
      </c>
    </row>
    <row r="36" spans="1:9">
      <c r="A36" s="92" t="s">
        <v>332</v>
      </c>
      <c r="B36" s="92" t="s">
        <v>171</v>
      </c>
      <c r="C36" s="92" t="s">
        <v>171</v>
      </c>
      <c r="D36" s="92" t="s">
        <v>392</v>
      </c>
      <c r="E36" s="182" t="s">
        <v>560</v>
      </c>
      <c r="F36" s="95">
        <v>8769195</v>
      </c>
      <c r="G36" s="95">
        <v>5215089</v>
      </c>
      <c r="H36" s="95">
        <f t="shared" si="0"/>
        <v>3554106</v>
      </c>
      <c r="I36" s="95">
        <v>9132705</v>
      </c>
    </row>
    <row r="37" spans="1:9">
      <c r="A37" s="92" t="s">
        <v>332</v>
      </c>
      <c r="B37" s="92" t="s">
        <v>171</v>
      </c>
      <c r="C37" s="92" t="s">
        <v>177</v>
      </c>
      <c r="D37" s="92" t="s">
        <v>379</v>
      </c>
      <c r="E37" s="182" t="s">
        <v>958</v>
      </c>
      <c r="F37" s="95">
        <v>130487907</v>
      </c>
      <c r="G37" s="95">
        <v>128345953</v>
      </c>
      <c r="H37" s="95">
        <f t="shared" si="0"/>
        <v>2141954</v>
      </c>
      <c r="I37" s="95">
        <v>127833284</v>
      </c>
    </row>
    <row r="38" spans="1:9">
      <c r="A38" s="92" t="s">
        <v>332</v>
      </c>
      <c r="B38" s="92" t="s">
        <v>171</v>
      </c>
      <c r="C38" s="92" t="s">
        <v>177</v>
      </c>
      <c r="D38" s="92" t="s">
        <v>380</v>
      </c>
      <c r="E38" s="182" t="s">
        <v>122</v>
      </c>
      <c r="F38" s="95">
        <v>2280312</v>
      </c>
      <c r="G38" s="95">
        <v>2489048</v>
      </c>
      <c r="H38" s="95">
        <f t="shared" si="0"/>
        <v>-208736</v>
      </c>
      <c r="I38" s="95">
        <v>2420290</v>
      </c>
    </row>
    <row r="39" spans="1:9">
      <c r="A39" s="92" t="s">
        <v>332</v>
      </c>
      <c r="B39" s="92" t="s">
        <v>171</v>
      </c>
      <c r="C39" s="92" t="s">
        <v>177</v>
      </c>
      <c r="D39" s="92" t="s">
        <v>381</v>
      </c>
      <c r="E39" s="182" t="s">
        <v>123</v>
      </c>
      <c r="F39" s="108">
        <v>6923829</v>
      </c>
      <c r="G39" s="95">
        <v>7128855</v>
      </c>
      <c r="H39" s="95">
        <f t="shared" si="0"/>
        <v>-205026</v>
      </c>
      <c r="I39" s="95">
        <v>7131731</v>
      </c>
    </row>
    <row r="40" spans="1:9">
      <c r="A40" s="92" t="s">
        <v>332</v>
      </c>
      <c r="B40" s="92" t="s">
        <v>171</v>
      </c>
      <c r="C40" s="92" t="s">
        <v>177</v>
      </c>
      <c r="D40" s="92" t="s">
        <v>681</v>
      </c>
      <c r="E40" s="182" t="s">
        <v>682</v>
      </c>
      <c r="F40" s="108">
        <v>67228</v>
      </c>
      <c r="G40" s="95">
        <v>96968</v>
      </c>
      <c r="H40" s="95">
        <f t="shared" si="0"/>
        <v>-29740</v>
      </c>
      <c r="I40" s="95">
        <v>68147</v>
      </c>
    </row>
    <row r="41" spans="1:9">
      <c r="A41" s="92" t="s">
        <v>332</v>
      </c>
      <c r="B41" s="92" t="s">
        <v>171</v>
      </c>
      <c r="C41" s="92" t="s">
        <v>177</v>
      </c>
      <c r="D41" s="92" t="s">
        <v>898</v>
      </c>
      <c r="E41" s="182" t="s">
        <v>899</v>
      </c>
      <c r="F41" s="108">
        <v>229260</v>
      </c>
      <c r="G41" s="108">
        <v>174874</v>
      </c>
      <c r="H41" s="95">
        <f t="shared" si="0"/>
        <v>54386</v>
      </c>
      <c r="I41" s="108">
        <v>35366</v>
      </c>
    </row>
    <row r="42" spans="1:9">
      <c r="A42" s="92" t="s">
        <v>332</v>
      </c>
      <c r="B42" s="92" t="s">
        <v>171</v>
      </c>
      <c r="C42" s="92" t="s">
        <v>177</v>
      </c>
      <c r="D42" s="92" t="s">
        <v>970</v>
      </c>
      <c r="E42" s="182" t="s">
        <v>971</v>
      </c>
      <c r="F42" s="95">
        <v>697000</v>
      </c>
      <c r="G42" s="95">
        <v>610132</v>
      </c>
      <c r="H42" s="95">
        <f t="shared" si="0"/>
        <v>86868</v>
      </c>
      <c r="I42" s="95">
        <v>708676</v>
      </c>
    </row>
    <row r="43" spans="1:9">
      <c r="A43" s="92" t="s">
        <v>332</v>
      </c>
      <c r="B43" s="92" t="s">
        <v>171</v>
      </c>
      <c r="C43" s="92" t="s">
        <v>177</v>
      </c>
      <c r="D43" s="92" t="s">
        <v>902</v>
      </c>
      <c r="E43" s="94" t="s">
        <v>903</v>
      </c>
      <c r="F43" s="95">
        <v>6700</v>
      </c>
      <c r="G43" s="95">
        <v>9931</v>
      </c>
      <c r="H43" s="95">
        <f t="shared" si="0"/>
        <v>-3231</v>
      </c>
      <c r="I43" s="95">
        <v>6228</v>
      </c>
    </row>
    <row r="44" spans="1:9">
      <c r="A44" s="92" t="s">
        <v>332</v>
      </c>
      <c r="B44" s="92" t="s">
        <v>171</v>
      </c>
      <c r="C44" s="92" t="s">
        <v>177</v>
      </c>
      <c r="D44" s="92" t="s">
        <v>972</v>
      </c>
      <c r="E44" s="94" t="s">
        <v>973</v>
      </c>
      <c r="F44" s="95">
        <v>62600</v>
      </c>
      <c r="G44" s="95">
        <v>33461</v>
      </c>
      <c r="H44" s="95">
        <f t="shared" si="0"/>
        <v>29139</v>
      </c>
      <c r="I44" s="95">
        <v>62257</v>
      </c>
    </row>
    <row r="45" spans="1:9">
      <c r="A45" s="92" t="s">
        <v>332</v>
      </c>
      <c r="B45" s="92" t="s">
        <v>171</v>
      </c>
      <c r="C45" s="92" t="s">
        <v>177</v>
      </c>
      <c r="D45" s="92" t="s">
        <v>382</v>
      </c>
      <c r="E45" s="182" t="s">
        <v>953</v>
      </c>
      <c r="F45" s="95">
        <v>3246834</v>
      </c>
      <c r="G45" s="95">
        <v>3361542</v>
      </c>
      <c r="H45" s="95">
        <f t="shared" si="0"/>
        <v>-114708</v>
      </c>
      <c r="I45" s="95">
        <v>3569683</v>
      </c>
    </row>
    <row r="46" spans="1:9">
      <c r="A46" s="92" t="s">
        <v>332</v>
      </c>
      <c r="B46" s="92" t="s">
        <v>171</v>
      </c>
      <c r="C46" s="92" t="s">
        <v>177</v>
      </c>
      <c r="D46" s="92" t="s">
        <v>383</v>
      </c>
      <c r="E46" s="182" t="s">
        <v>954</v>
      </c>
      <c r="F46" s="108">
        <v>196560</v>
      </c>
      <c r="G46" s="108">
        <v>193070</v>
      </c>
      <c r="H46" s="95">
        <f t="shared" si="0"/>
        <v>3490</v>
      </c>
      <c r="I46" s="95">
        <v>194951</v>
      </c>
    </row>
    <row r="47" spans="1:9">
      <c r="A47" s="92" t="s">
        <v>332</v>
      </c>
      <c r="B47" s="92" t="s">
        <v>171</v>
      </c>
      <c r="C47" s="92" t="s">
        <v>177</v>
      </c>
      <c r="D47" s="92" t="s">
        <v>1339</v>
      </c>
      <c r="E47" s="182" t="s">
        <v>1301</v>
      </c>
      <c r="F47" s="95">
        <v>200000</v>
      </c>
      <c r="G47" s="95">
        <v>0</v>
      </c>
      <c r="H47" s="95">
        <f t="shared" si="0"/>
        <v>200000</v>
      </c>
      <c r="I47" s="95">
        <v>0</v>
      </c>
    </row>
    <row r="48" spans="1:9">
      <c r="A48" s="92" t="s">
        <v>332</v>
      </c>
      <c r="B48" s="92" t="s">
        <v>171</v>
      </c>
      <c r="C48" s="92" t="s">
        <v>177</v>
      </c>
      <c r="D48" s="92" t="s">
        <v>1340</v>
      </c>
      <c r="E48" s="182" t="s">
        <v>1302</v>
      </c>
      <c r="F48" s="95">
        <v>200000</v>
      </c>
      <c r="G48" s="108">
        <v>45817</v>
      </c>
      <c r="H48" s="95">
        <f t="shared" si="0"/>
        <v>154183</v>
      </c>
      <c r="I48" s="95">
        <v>0</v>
      </c>
    </row>
    <row r="49" spans="1:9">
      <c r="A49" s="92" t="s">
        <v>332</v>
      </c>
      <c r="B49" s="92" t="s">
        <v>171</v>
      </c>
      <c r="C49" s="92" t="s">
        <v>177</v>
      </c>
      <c r="D49" s="92" t="s">
        <v>384</v>
      </c>
      <c r="E49" s="182" t="s">
        <v>124</v>
      </c>
      <c r="F49" s="95">
        <v>12421862</v>
      </c>
      <c r="G49" s="95">
        <v>12352927</v>
      </c>
      <c r="H49" s="95">
        <f t="shared" si="0"/>
        <v>68935</v>
      </c>
      <c r="I49" s="95">
        <v>12595633</v>
      </c>
    </row>
    <row r="50" spans="1:9" hidden="1">
      <c r="A50" s="92" t="s">
        <v>332</v>
      </c>
      <c r="B50" s="92" t="s">
        <v>171</v>
      </c>
      <c r="C50" s="92" t="s">
        <v>177</v>
      </c>
      <c r="D50" s="92" t="s">
        <v>386</v>
      </c>
      <c r="E50" s="94" t="s">
        <v>1459</v>
      </c>
      <c r="F50" s="95">
        <v>0</v>
      </c>
      <c r="G50" s="95">
        <v>0</v>
      </c>
      <c r="H50" s="95">
        <f t="shared" si="0"/>
        <v>0</v>
      </c>
      <c r="I50" s="95">
        <v>0</v>
      </c>
    </row>
    <row r="51" spans="1:9">
      <c r="A51" s="92" t="s">
        <v>332</v>
      </c>
      <c r="B51" s="92" t="s">
        <v>171</v>
      </c>
      <c r="C51" s="92" t="s">
        <v>177</v>
      </c>
      <c r="D51" s="92" t="s">
        <v>387</v>
      </c>
      <c r="E51" s="182" t="s">
        <v>557</v>
      </c>
      <c r="F51" s="108">
        <v>14000</v>
      </c>
      <c r="G51" s="95">
        <v>12609</v>
      </c>
      <c r="H51" s="95">
        <f t="shared" si="0"/>
        <v>1391</v>
      </c>
      <c r="I51" s="108">
        <v>15264</v>
      </c>
    </row>
    <row r="52" spans="1:9">
      <c r="A52" s="92" t="s">
        <v>332</v>
      </c>
      <c r="B52" s="92" t="s">
        <v>171</v>
      </c>
      <c r="C52" s="92" t="s">
        <v>177</v>
      </c>
      <c r="D52" s="92" t="s">
        <v>1251</v>
      </c>
      <c r="E52" s="182" t="s">
        <v>1252</v>
      </c>
      <c r="F52" s="108">
        <v>0</v>
      </c>
      <c r="G52" s="95">
        <v>9521</v>
      </c>
      <c r="H52" s="95">
        <f t="shared" si="0"/>
        <v>-9521</v>
      </c>
      <c r="I52" s="108">
        <v>699</v>
      </c>
    </row>
    <row r="53" spans="1:9">
      <c r="A53" s="92" t="s">
        <v>332</v>
      </c>
      <c r="B53" s="92" t="s">
        <v>171</v>
      </c>
      <c r="C53" s="92" t="s">
        <v>177</v>
      </c>
      <c r="D53" s="92" t="s">
        <v>393</v>
      </c>
      <c r="E53" s="94" t="s">
        <v>561</v>
      </c>
      <c r="F53" s="95">
        <v>239440</v>
      </c>
      <c r="G53" s="95">
        <v>307421</v>
      </c>
      <c r="H53" s="95">
        <f t="shared" si="0"/>
        <v>-67981</v>
      </c>
      <c r="I53" s="95">
        <v>256687</v>
      </c>
    </row>
    <row r="54" spans="1:9">
      <c r="A54" s="92" t="s">
        <v>332</v>
      </c>
      <c r="B54" s="92" t="s">
        <v>171</v>
      </c>
      <c r="C54" s="92" t="s">
        <v>177</v>
      </c>
      <c r="D54" s="92" t="s">
        <v>394</v>
      </c>
      <c r="E54" s="182" t="s">
        <v>562</v>
      </c>
      <c r="F54" s="95">
        <v>6175150</v>
      </c>
      <c r="G54" s="95">
        <v>6387686</v>
      </c>
      <c r="H54" s="95">
        <f t="shared" si="0"/>
        <v>-212536</v>
      </c>
      <c r="I54" s="95">
        <v>6440385</v>
      </c>
    </row>
    <row r="55" spans="1:9">
      <c r="A55" s="92" t="s">
        <v>332</v>
      </c>
      <c r="B55" s="92" t="s">
        <v>171</v>
      </c>
      <c r="C55" s="92" t="s">
        <v>177</v>
      </c>
      <c r="D55" s="92" t="s">
        <v>390</v>
      </c>
      <c r="E55" s="182" t="s">
        <v>559</v>
      </c>
      <c r="F55" s="95">
        <v>15715968</v>
      </c>
      <c r="G55" s="108">
        <v>17702513</v>
      </c>
      <c r="H55" s="95">
        <f t="shared" si="0"/>
        <v>-1986545</v>
      </c>
      <c r="I55" s="108">
        <v>17079880</v>
      </c>
    </row>
    <row r="56" spans="1:9">
      <c r="A56" s="92" t="s">
        <v>332</v>
      </c>
      <c r="B56" s="92" t="s">
        <v>171</v>
      </c>
      <c r="C56" s="92" t="s">
        <v>177</v>
      </c>
      <c r="D56" s="92" t="s">
        <v>392</v>
      </c>
      <c r="E56" s="182" t="s">
        <v>560</v>
      </c>
      <c r="F56" s="95">
        <v>7000689</v>
      </c>
      <c r="G56" s="95">
        <v>7634123</v>
      </c>
      <c r="H56" s="95">
        <f t="shared" si="0"/>
        <v>-633434</v>
      </c>
      <c r="I56" s="95">
        <v>8606989</v>
      </c>
    </row>
    <row r="57" spans="1:9">
      <c r="A57" s="92" t="s">
        <v>332</v>
      </c>
      <c r="B57" s="92" t="s">
        <v>171</v>
      </c>
      <c r="C57" s="92" t="s">
        <v>177</v>
      </c>
      <c r="D57" s="92" t="s">
        <v>402</v>
      </c>
      <c r="E57" s="182" t="s">
        <v>566</v>
      </c>
      <c r="F57" s="95">
        <v>292561</v>
      </c>
      <c r="G57" s="95">
        <v>330558</v>
      </c>
      <c r="H57" s="95">
        <f t="shared" si="0"/>
        <v>-37997</v>
      </c>
      <c r="I57" s="108">
        <v>260833</v>
      </c>
    </row>
    <row r="58" spans="1:9">
      <c r="A58" s="92" t="s">
        <v>332</v>
      </c>
      <c r="B58" s="92" t="s">
        <v>171</v>
      </c>
      <c r="C58" s="92" t="s">
        <v>177</v>
      </c>
      <c r="D58" s="92" t="s">
        <v>976</v>
      </c>
      <c r="E58" s="182" t="s">
        <v>977</v>
      </c>
      <c r="F58" s="95">
        <v>1372008</v>
      </c>
      <c r="G58" s="95">
        <v>802626</v>
      </c>
      <c r="H58" s="95">
        <f t="shared" si="0"/>
        <v>569382</v>
      </c>
      <c r="I58" s="95">
        <v>91642</v>
      </c>
    </row>
    <row r="59" spans="1:9">
      <c r="A59" s="92" t="s">
        <v>332</v>
      </c>
      <c r="B59" s="92" t="s">
        <v>171</v>
      </c>
      <c r="C59" s="92" t="s">
        <v>188</v>
      </c>
      <c r="D59" s="92" t="s">
        <v>379</v>
      </c>
      <c r="E59" s="182" t="s">
        <v>958</v>
      </c>
      <c r="F59" s="95">
        <v>3359111</v>
      </c>
      <c r="G59" s="108">
        <v>3516154</v>
      </c>
      <c r="H59" s="95">
        <f t="shared" si="0"/>
        <v>-157043</v>
      </c>
      <c r="I59" s="108">
        <v>3312970</v>
      </c>
    </row>
    <row r="60" spans="1:9">
      <c r="A60" s="92" t="s">
        <v>332</v>
      </c>
      <c r="B60" s="92" t="s">
        <v>171</v>
      </c>
      <c r="C60" s="92" t="s">
        <v>188</v>
      </c>
      <c r="D60" s="92" t="s">
        <v>380</v>
      </c>
      <c r="E60" s="182" t="s">
        <v>122</v>
      </c>
      <c r="F60" s="95">
        <v>2053</v>
      </c>
      <c r="G60" s="95">
        <v>468</v>
      </c>
      <c r="H60" s="95">
        <f t="shared" si="0"/>
        <v>1585</v>
      </c>
      <c r="I60" s="95">
        <v>1435</v>
      </c>
    </row>
    <row r="61" spans="1:9">
      <c r="A61" s="92" t="s">
        <v>332</v>
      </c>
      <c r="B61" s="92" t="s">
        <v>171</v>
      </c>
      <c r="C61" s="92" t="s">
        <v>188</v>
      </c>
      <c r="D61" s="92" t="s">
        <v>381</v>
      </c>
      <c r="E61" s="182" t="s">
        <v>123</v>
      </c>
      <c r="F61" s="95">
        <v>13752</v>
      </c>
      <c r="G61" s="108">
        <v>7064</v>
      </c>
      <c r="H61" s="95">
        <f t="shared" si="0"/>
        <v>6688</v>
      </c>
      <c r="I61" s="95">
        <v>14423</v>
      </c>
    </row>
    <row r="62" spans="1:9">
      <c r="A62" s="92" t="s">
        <v>332</v>
      </c>
      <c r="B62" s="92" t="s">
        <v>171</v>
      </c>
      <c r="C62" s="92" t="s">
        <v>188</v>
      </c>
      <c r="D62" s="92" t="s">
        <v>382</v>
      </c>
      <c r="E62" s="94" t="s">
        <v>953</v>
      </c>
      <c r="F62" s="95">
        <v>3829</v>
      </c>
      <c r="G62" s="95">
        <v>4600</v>
      </c>
      <c r="H62" s="95">
        <f t="shared" si="0"/>
        <v>-771</v>
      </c>
      <c r="I62" s="95">
        <v>8079</v>
      </c>
    </row>
    <row r="63" spans="1:9">
      <c r="A63" s="92" t="s">
        <v>332</v>
      </c>
      <c r="B63" s="92" t="s">
        <v>171</v>
      </c>
      <c r="C63" s="92" t="s">
        <v>188</v>
      </c>
      <c r="D63" s="92" t="s">
        <v>383</v>
      </c>
      <c r="E63" s="182" t="s">
        <v>954</v>
      </c>
      <c r="F63" s="95">
        <v>1300</v>
      </c>
      <c r="G63" s="95">
        <v>840</v>
      </c>
      <c r="H63" s="95">
        <f t="shared" si="0"/>
        <v>460</v>
      </c>
      <c r="I63" s="95">
        <v>1775</v>
      </c>
    </row>
    <row r="64" spans="1:9">
      <c r="A64" s="92" t="s">
        <v>332</v>
      </c>
      <c r="B64" s="92" t="s">
        <v>171</v>
      </c>
      <c r="C64" s="92" t="s">
        <v>188</v>
      </c>
      <c r="D64" s="92" t="s">
        <v>384</v>
      </c>
      <c r="E64" s="182" t="s">
        <v>124</v>
      </c>
      <c r="F64" s="95">
        <v>1000</v>
      </c>
      <c r="G64" s="108">
        <v>427</v>
      </c>
      <c r="H64" s="95">
        <f t="shared" si="0"/>
        <v>573</v>
      </c>
      <c r="I64" s="108">
        <v>957</v>
      </c>
    </row>
    <row r="65" spans="1:9">
      <c r="A65" s="92" t="s">
        <v>332</v>
      </c>
      <c r="B65" s="92" t="s">
        <v>171</v>
      </c>
      <c r="C65" s="92" t="s">
        <v>188</v>
      </c>
      <c r="D65" s="92" t="s">
        <v>392</v>
      </c>
      <c r="E65" s="182" t="s">
        <v>560</v>
      </c>
      <c r="F65" s="95">
        <v>1120</v>
      </c>
      <c r="G65" s="95">
        <v>200</v>
      </c>
      <c r="H65" s="95">
        <f t="shared" si="0"/>
        <v>920</v>
      </c>
      <c r="I65" s="95">
        <v>1017</v>
      </c>
    </row>
    <row r="66" spans="1:9">
      <c r="A66" s="92" t="s">
        <v>332</v>
      </c>
      <c r="B66" s="92" t="s">
        <v>171</v>
      </c>
      <c r="C66" s="92" t="s">
        <v>170</v>
      </c>
      <c r="D66" s="92" t="s">
        <v>379</v>
      </c>
      <c r="E66" s="182" t="s">
        <v>958</v>
      </c>
      <c r="F66" s="108">
        <v>6000</v>
      </c>
      <c r="G66" s="95">
        <v>0</v>
      </c>
      <c r="H66" s="95">
        <f t="shared" si="0"/>
        <v>6000</v>
      </c>
      <c r="I66" s="108">
        <v>0</v>
      </c>
    </row>
    <row r="67" spans="1:9" hidden="1">
      <c r="A67" s="92" t="s">
        <v>332</v>
      </c>
      <c r="B67" s="92" t="s">
        <v>171</v>
      </c>
      <c r="C67" s="92" t="s">
        <v>170</v>
      </c>
      <c r="D67" s="92" t="s">
        <v>380</v>
      </c>
      <c r="E67" s="182" t="s">
        <v>122</v>
      </c>
      <c r="F67" s="95">
        <v>0</v>
      </c>
      <c r="G67" s="95">
        <v>0</v>
      </c>
      <c r="H67" s="95">
        <f t="shared" si="0"/>
        <v>0</v>
      </c>
      <c r="I67" s="95">
        <v>0</v>
      </c>
    </row>
    <row r="68" spans="1:9" hidden="1">
      <c r="A68" s="92" t="s">
        <v>332</v>
      </c>
      <c r="B68" s="92" t="s">
        <v>171</v>
      </c>
      <c r="C68" s="92" t="s">
        <v>170</v>
      </c>
      <c r="D68" s="92" t="s">
        <v>381</v>
      </c>
      <c r="E68" s="182" t="s">
        <v>123</v>
      </c>
      <c r="F68" s="95">
        <v>0</v>
      </c>
      <c r="G68" s="95">
        <v>0</v>
      </c>
      <c r="H68" s="95">
        <f t="shared" si="0"/>
        <v>0</v>
      </c>
      <c r="I68" s="95">
        <v>0</v>
      </c>
    </row>
    <row r="69" spans="1:9" hidden="1">
      <c r="A69" s="92" t="s">
        <v>332</v>
      </c>
      <c r="B69" s="92" t="s">
        <v>171</v>
      </c>
      <c r="C69" s="92" t="s">
        <v>170</v>
      </c>
      <c r="D69" s="92" t="s">
        <v>382</v>
      </c>
      <c r="E69" s="182" t="s">
        <v>953</v>
      </c>
      <c r="F69" s="95">
        <v>0</v>
      </c>
      <c r="G69" s="95">
        <v>0</v>
      </c>
      <c r="H69" s="95">
        <f t="shared" si="0"/>
        <v>0</v>
      </c>
      <c r="I69" s="95">
        <v>0</v>
      </c>
    </row>
    <row r="70" spans="1:9">
      <c r="A70" s="92" t="s">
        <v>332</v>
      </c>
      <c r="B70" s="92" t="s">
        <v>171</v>
      </c>
      <c r="C70" s="92" t="s">
        <v>170</v>
      </c>
      <c r="D70" s="92" t="s">
        <v>392</v>
      </c>
      <c r="E70" s="182" t="s">
        <v>560</v>
      </c>
      <c r="F70" s="95">
        <v>0</v>
      </c>
      <c r="G70" s="95">
        <v>0</v>
      </c>
      <c r="H70" s="95">
        <f t="shared" ref="H70:H133" si="1">F70-G70</f>
        <v>0</v>
      </c>
      <c r="I70" s="95">
        <v>110620</v>
      </c>
    </row>
    <row r="71" spans="1:9">
      <c r="A71" s="92" t="s">
        <v>332</v>
      </c>
      <c r="B71" s="92" t="s">
        <v>171</v>
      </c>
      <c r="C71" s="92" t="s">
        <v>331</v>
      </c>
      <c r="D71" s="92" t="s">
        <v>395</v>
      </c>
      <c r="E71" s="182" t="s">
        <v>125</v>
      </c>
      <c r="F71" s="95">
        <v>0</v>
      </c>
      <c r="G71" s="95">
        <v>0</v>
      </c>
      <c r="H71" s="95">
        <f t="shared" si="1"/>
        <v>0</v>
      </c>
      <c r="I71" s="108">
        <v>5510</v>
      </c>
    </row>
    <row r="72" spans="1:9">
      <c r="A72" s="92" t="s">
        <v>332</v>
      </c>
      <c r="B72" s="92" t="s">
        <v>171</v>
      </c>
      <c r="C72" s="92" t="s">
        <v>331</v>
      </c>
      <c r="D72" s="92" t="s">
        <v>396</v>
      </c>
      <c r="E72" s="182" t="s">
        <v>978</v>
      </c>
      <c r="F72" s="95">
        <v>0</v>
      </c>
      <c r="G72" s="95">
        <v>28624</v>
      </c>
      <c r="H72" s="95">
        <f t="shared" si="1"/>
        <v>-28624</v>
      </c>
      <c r="I72" s="95">
        <v>37324</v>
      </c>
    </row>
    <row r="73" spans="1:9">
      <c r="A73" s="92" t="s">
        <v>332</v>
      </c>
      <c r="B73" s="92" t="s">
        <v>171</v>
      </c>
      <c r="C73" s="92" t="s">
        <v>331</v>
      </c>
      <c r="D73" s="92" t="s">
        <v>397</v>
      </c>
      <c r="E73" s="182" t="s">
        <v>126</v>
      </c>
      <c r="F73" s="95">
        <v>0</v>
      </c>
      <c r="G73" s="95">
        <v>0</v>
      </c>
      <c r="H73" s="95">
        <f t="shared" si="1"/>
        <v>0</v>
      </c>
      <c r="I73" s="95">
        <v>150</v>
      </c>
    </row>
    <row r="74" spans="1:9" hidden="1">
      <c r="A74" s="92" t="s">
        <v>332</v>
      </c>
      <c r="B74" s="92" t="s">
        <v>171</v>
      </c>
      <c r="C74" s="92" t="s">
        <v>331</v>
      </c>
      <c r="D74" s="92" t="s">
        <v>725</v>
      </c>
      <c r="E74" s="182" t="s">
        <v>726</v>
      </c>
      <c r="F74" s="95">
        <v>0</v>
      </c>
      <c r="G74" s="95">
        <v>0</v>
      </c>
      <c r="H74" s="95">
        <f t="shared" si="1"/>
        <v>0</v>
      </c>
      <c r="I74" s="95">
        <v>0</v>
      </c>
    </row>
    <row r="75" spans="1:9">
      <c r="A75" s="92" t="s">
        <v>332</v>
      </c>
      <c r="B75" s="92" t="s">
        <v>171</v>
      </c>
      <c r="C75" s="92" t="s">
        <v>331</v>
      </c>
      <c r="D75" s="92" t="s">
        <v>979</v>
      </c>
      <c r="E75" s="202" t="s">
        <v>1460</v>
      </c>
      <c r="F75" s="95">
        <v>683477</v>
      </c>
      <c r="G75" s="95">
        <v>427184</v>
      </c>
      <c r="H75" s="95">
        <f t="shared" si="1"/>
        <v>256293</v>
      </c>
      <c r="I75" s="95">
        <v>269265</v>
      </c>
    </row>
    <row r="76" spans="1:9">
      <c r="A76" s="92" t="s">
        <v>332</v>
      </c>
      <c r="B76" s="92" t="s">
        <v>171</v>
      </c>
      <c r="C76" s="92" t="s">
        <v>331</v>
      </c>
      <c r="D76" s="92" t="s">
        <v>980</v>
      </c>
      <c r="E76" s="94" t="s">
        <v>1461</v>
      </c>
      <c r="F76" s="95">
        <v>4752102</v>
      </c>
      <c r="G76" s="95">
        <v>5340835</v>
      </c>
      <c r="H76" s="95">
        <f t="shared" si="1"/>
        <v>-588733</v>
      </c>
      <c r="I76" s="95">
        <v>6251741</v>
      </c>
    </row>
    <row r="77" spans="1:9">
      <c r="A77" s="92" t="s">
        <v>332</v>
      </c>
      <c r="B77" s="92" t="s">
        <v>171</v>
      </c>
      <c r="C77" s="92" t="s">
        <v>331</v>
      </c>
      <c r="D77" s="92" t="s">
        <v>981</v>
      </c>
      <c r="E77" s="202" t="s">
        <v>1462</v>
      </c>
      <c r="F77" s="95">
        <v>749101</v>
      </c>
      <c r="G77" s="95">
        <v>273813</v>
      </c>
      <c r="H77" s="95">
        <f t="shared" si="1"/>
        <v>475288</v>
      </c>
      <c r="I77" s="95">
        <v>239493</v>
      </c>
    </row>
    <row r="78" spans="1:9">
      <c r="A78" s="92" t="s">
        <v>332</v>
      </c>
      <c r="B78" s="92" t="s">
        <v>171</v>
      </c>
      <c r="C78" s="92" t="s">
        <v>331</v>
      </c>
      <c r="D78" s="92" t="s">
        <v>982</v>
      </c>
      <c r="E78" s="182" t="s">
        <v>983</v>
      </c>
      <c r="F78" s="95">
        <v>15150</v>
      </c>
      <c r="G78" s="95">
        <v>800</v>
      </c>
      <c r="H78" s="95">
        <f t="shared" si="1"/>
        <v>14350</v>
      </c>
      <c r="I78" s="95">
        <v>9336</v>
      </c>
    </row>
    <row r="79" spans="1:9">
      <c r="A79" s="92" t="s">
        <v>332</v>
      </c>
      <c r="B79" s="92" t="s">
        <v>171</v>
      </c>
      <c r="C79" s="92" t="s">
        <v>331</v>
      </c>
      <c r="D79" s="92" t="s">
        <v>399</v>
      </c>
      <c r="E79" s="182" t="s">
        <v>563</v>
      </c>
      <c r="F79" s="95">
        <v>0</v>
      </c>
      <c r="G79" s="95">
        <v>493</v>
      </c>
      <c r="H79" s="95">
        <f t="shared" si="1"/>
        <v>-493</v>
      </c>
      <c r="I79" s="95">
        <v>5512</v>
      </c>
    </row>
    <row r="80" spans="1:9">
      <c r="A80" s="92" t="s">
        <v>332</v>
      </c>
      <c r="B80" s="92" t="s">
        <v>171</v>
      </c>
      <c r="C80" s="92" t="s">
        <v>331</v>
      </c>
      <c r="D80" s="92" t="s">
        <v>400</v>
      </c>
      <c r="E80" s="182" t="s">
        <v>564</v>
      </c>
      <c r="F80" s="95">
        <v>0</v>
      </c>
      <c r="G80" s="95">
        <v>0</v>
      </c>
      <c r="H80" s="95">
        <f t="shared" si="1"/>
        <v>0</v>
      </c>
      <c r="I80" s="95">
        <v>487</v>
      </c>
    </row>
    <row r="81" spans="1:9">
      <c r="A81" s="92" t="s">
        <v>332</v>
      </c>
      <c r="B81" s="92" t="s">
        <v>171</v>
      </c>
      <c r="C81" s="92" t="s">
        <v>332</v>
      </c>
      <c r="D81" s="92" t="s">
        <v>395</v>
      </c>
      <c r="E81" s="182" t="s">
        <v>125</v>
      </c>
      <c r="F81" s="95">
        <v>0</v>
      </c>
      <c r="G81" s="95">
        <v>2874</v>
      </c>
      <c r="H81" s="95">
        <f t="shared" si="1"/>
        <v>-2874</v>
      </c>
      <c r="I81" s="95">
        <v>131196</v>
      </c>
    </row>
    <row r="82" spans="1:9">
      <c r="A82" s="92" t="s">
        <v>332</v>
      </c>
      <c r="B82" s="92" t="s">
        <v>171</v>
      </c>
      <c r="C82" s="92" t="s">
        <v>332</v>
      </c>
      <c r="D82" s="92" t="s">
        <v>401</v>
      </c>
      <c r="E82" s="182" t="s">
        <v>565</v>
      </c>
      <c r="F82" s="95">
        <v>0</v>
      </c>
      <c r="G82" s="95">
        <v>0</v>
      </c>
      <c r="H82" s="95">
        <f t="shared" si="1"/>
        <v>0</v>
      </c>
      <c r="I82" s="95">
        <v>29914</v>
      </c>
    </row>
    <row r="83" spans="1:9">
      <c r="A83" s="92" t="s">
        <v>332</v>
      </c>
      <c r="B83" s="92" t="s">
        <v>171</v>
      </c>
      <c r="C83" s="92" t="s">
        <v>332</v>
      </c>
      <c r="D83" s="92" t="s">
        <v>396</v>
      </c>
      <c r="E83" s="182" t="s">
        <v>978</v>
      </c>
      <c r="F83" s="95">
        <v>0</v>
      </c>
      <c r="G83" s="95">
        <v>2479</v>
      </c>
      <c r="H83" s="95">
        <f t="shared" si="1"/>
        <v>-2479</v>
      </c>
      <c r="I83" s="95">
        <v>55005</v>
      </c>
    </row>
    <row r="84" spans="1:9">
      <c r="A84" s="92" t="s">
        <v>332</v>
      </c>
      <c r="B84" s="92" t="s">
        <v>171</v>
      </c>
      <c r="C84" s="92" t="s">
        <v>332</v>
      </c>
      <c r="D84" s="92" t="s">
        <v>979</v>
      </c>
      <c r="E84" s="202" t="s">
        <v>1460</v>
      </c>
      <c r="F84" s="95">
        <v>10223594</v>
      </c>
      <c r="G84" s="108">
        <v>10156004</v>
      </c>
      <c r="H84" s="95">
        <f t="shared" si="1"/>
        <v>67590</v>
      </c>
      <c r="I84" s="108">
        <v>9133308</v>
      </c>
    </row>
    <row r="85" spans="1:9">
      <c r="A85" s="92" t="s">
        <v>332</v>
      </c>
      <c r="B85" s="92" t="s">
        <v>171</v>
      </c>
      <c r="C85" s="92" t="s">
        <v>332</v>
      </c>
      <c r="D85" s="92" t="s">
        <v>980</v>
      </c>
      <c r="E85" s="202" t="s">
        <v>1461</v>
      </c>
      <c r="F85" s="95">
        <v>4063278</v>
      </c>
      <c r="G85" s="95">
        <v>4395363</v>
      </c>
      <c r="H85" s="95">
        <f t="shared" si="1"/>
        <v>-332085</v>
      </c>
      <c r="I85" s="95">
        <v>4911590</v>
      </c>
    </row>
    <row r="86" spans="1:9">
      <c r="A86" s="92" t="s">
        <v>332</v>
      </c>
      <c r="B86" s="92" t="s">
        <v>171</v>
      </c>
      <c r="C86" s="92" t="s">
        <v>332</v>
      </c>
      <c r="D86" s="92" t="s">
        <v>981</v>
      </c>
      <c r="E86" s="202" t="s">
        <v>1462</v>
      </c>
      <c r="F86" s="95">
        <v>1054562</v>
      </c>
      <c r="G86" s="95">
        <v>931318</v>
      </c>
      <c r="H86" s="95">
        <f t="shared" si="1"/>
        <v>123244</v>
      </c>
      <c r="I86" s="95">
        <v>1095388</v>
      </c>
    </row>
    <row r="87" spans="1:9">
      <c r="A87" s="92" t="s">
        <v>332</v>
      </c>
      <c r="B87" s="92" t="s">
        <v>171</v>
      </c>
      <c r="C87" s="92" t="s">
        <v>332</v>
      </c>
      <c r="D87" s="92" t="s">
        <v>982</v>
      </c>
      <c r="E87" s="202" t="s">
        <v>983</v>
      </c>
      <c r="F87" s="95">
        <v>9145</v>
      </c>
      <c r="G87" s="95">
        <v>2240</v>
      </c>
      <c r="H87" s="95">
        <f t="shared" si="1"/>
        <v>6905</v>
      </c>
      <c r="I87" s="95">
        <v>59101</v>
      </c>
    </row>
    <row r="88" spans="1:9">
      <c r="A88" s="92" t="s">
        <v>332</v>
      </c>
      <c r="B88" s="92" t="s">
        <v>171</v>
      </c>
      <c r="C88" s="92" t="s">
        <v>332</v>
      </c>
      <c r="D88" s="92" t="s">
        <v>984</v>
      </c>
      <c r="E88" s="202" t="s">
        <v>1463</v>
      </c>
      <c r="F88" s="108">
        <v>376554</v>
      </c>
      <c r="G88" s="95">
        <v>497824</v>
      </c>
      <c r="H88" s="95">
        <f t="shared" si="1"/>
        <v>-121270</v>
      </c>
      <c r="I88" s="108">
        <v>244396</v>
      </c>
    </row>
    <row r="89" spans="1:9">
      <c r="A89" s="92" t="s">
        <v>332</v>
      </c>
      <c r="B89" s="92" t="s">
        <v>171</v>
      </c>
      <c r="C89" s="92" t="s">
        <v>332</v>
      </c>
      <c r="D89" s="92" t="s">
        <v>985</v>
      </c>
      <c r="E89" s="202" t="s">
        <v>1464</v>
      </c>
      <c r="F89" s="108">
        <v>4398801</v>
      </c>
      <c r="G89" s="95">
        <v>7042261</v>
      </c>
      <c r="H89" s="95">
        <f t="shared" si="1"/>
        <v>-2643460</v>
      </c>
      <c r="I89" s="108">
        <v>7554565</v>
      </c>
    </row>
    <row r="90" spans="1:9">
      <c r="A90" s="92" t="s">
        <v>332</v>
      </c>
      <c r="B90" s="92" t="s">
        <v>171</v>
      </c>
      <c r="C90" s="92" t="s">
        <v>332</v>
      </c>
      <c r="D90" s="92" t="s">
        <v>986</v>
      </c>
      <c r="E90" s="205" t="s">
        <v>1483</v>
      </c>
      <c r="F90" s="108">
        <v>1123114</v>
      </c>
      <c r="G90" s="95">
        <v>989296</v>
      </c>
      <c r="H90" s="95">
        <f t="shared" si="1"/>
        <v>133818</v>
      </c>
      <c r="I90" s="108">
        <v>362472</v>
      </c>
    </row>
    <row r="91" spans="1:9">
      <c r="A91" s="92" t="s">
        <v>332</v>
      </c>
      <c r="B91" s="92" t="s">
        <v>171</v>
      </c>
      <c r="C91" s="92" t="s">
        <v>332</v>
      </c>
      <c r="D91" s="92" t="s">
        <v>987</v>
      </c>
      <c r="E91" s="202" t="s">
        <v>1465</v>
      </c>
      <c r="F91" s="108">
        <v>2180</v>
      </c>
      <c r="G91" s="95">
        <v>1748</v>
      </c>
      <c r="H91" s="95">
        <f t="shared" si="1"/>
        <v>432</v>
      </c>
      <c r="I91" s="108">
        <v>670</v>
      </c>
    </row>
    <row r="92" spans="1:9">
      <c r="A92" s="92" t="s">
        <v>332</v>
      </c>
      <c r="B92" s="92" t="s">
        <v>171</v>
      </c>
      <c r="C92" s="92" t="s">
        <v>332</v>
      </c>
      <c r="D92" s="92" t="s">
        <v>402</v>
      </c>
      <c r="E92" s="182" t="s">
        <v>566</v>
      </c>
      <c r="F92" s="108">
        <v>0</v>
      </c>
      <c r="G92" s="95">
        <v>0</v>
      </c>
      <c r="H92" s="95">
        <f t="shared" si="1"/>
        <v>0</v>
      </c>
      <c r="I92" s="108">
        <v>28967</v>
      </c>
    </row>
    <row r="93" spans="1:9">
      <c r="A93" s="92" t="s">
        <v>332</v>
      </c>
      <c r="B93" s="92" t="s">
        <v>171</v>
      </c>
      <c r="C93" s="92" t="s">
        <v>332</v>
      </c>
      <c r="D93" s="92" t="s">
        <v>400</v>
      </c>
      <c r="E93" s="182" t="s">
        <v>564</v>
      </c>
      <c r="F93" s="95">
        <v>0</v>
      </c>
      <c r="G93" s="95">
        <v>0</v>
      </c>
      <c r="H93" s="95">
        <f t="shared" si="1"/>
        <v>0</v>
      </c>
      <c r="I93" s="95">
        <v>600</v>
      </c>
    </row>
    <row r="94" spans="1:9">
      <c r="A94" s="92" t="s">
        <v>332</v>
      </c>
      <c r="B94" s="92" t="s">
        <v>171</v>
      </c>
      <c r="C94" s="92" t="s">
        <v>345</v>
      </c>
      <c r="D94" s="92" t="s">
        <v>904</v>
      </c>
      <c r="E94" s="182" t="s">
        <v>905</v>
      </c>
      <c r="F94" s="95">
        <v>970307</v>
      </c>
      <c r="G94" s="95">
        <v>638941</v>
      </c>
      <c r="H94" s="95">
        <f t="shared" si="1"/>
        <v>331366</v>
      </c>
      <c r="I94" s="95">
        <v>1337379</v>
      </c>
    </row>
    <row r="95" spans="1:9">
      <c r="A95" s="92" t="s">
        <v>332</v>
      </c>
      <c r="B95" s="92" t="s">
        <v>171</v>
      </c>
      <c r="C95" s="92" t="s">
        <v>345</v>
      </c>
      <c r="D95" s="92" t="s">
        <v>403</v>
      </c>
      <c r="E95" s="94" t="s">
        <v>988</v>
      </c>
      <c r="F95" s="95">
        <v>74591260</v>
      </c>
      <c r="G95" s="95">
        <v>74840831</v>
      </c>
      <c r="H95" s="95">
        <f t="shared" si="1"/>
        <v>-249571</v>
      </c>
      <c r="I95" s="95">
        <v>82137388</v>
      </c>
    </row>
    <row r="96" spans="1:9">
      <c r="A96" s="92" t="s">
        <v>332</v>
      </c>
      <c r="B96" s="92" t="s">
        <v>171</v>
      </c>
      <c r="C96" s="92" t="s">
        <v>345</v>
      </c>
      <c r="D96" s="92" t="s">
        <v>404</v>
      </c>
      <c r="E96" s="182" t="s">
        <v>567</v>
      </c>
      <c r="F96" s="95">
        <v>63920041</v>
      </c>
      <c r="G96" s="95">
        <v>62437711</v>
      </c>
      <c r="H96" s="95">
        <f t="shared" si="1"/>
        <v>1482330</v>
      </c>
      <c r="I96" s="95">
        <v>60521435</v>
      </c>
    </row>
    <row r="97" spans="1:9">
      <c r="A97" s="92" t="s">
        <v>332</v>
      </c>
      <c r="B97" s="92" t="s">
        <v>171</v>
      </c>
      <c r="C97" s="92" t="s">
        <v>345</v>
      </c>
      <c r="D97" s="92" t="s">
        <v>405</v>
      </c>
      <c r="E97" s="94" t="s">
        <v>568</v>
      </c>
      <c r="F97" s="95">
        <v>7439000</v>
      </c>
      <c r="G97" s="95">
        <v>7165895</v>
      </c>
      <c r="H97" s="95">
        <f t="shared" si="1"/>
        <v>273105</v>
      </c>
      <c r="I97" s="95">
        <v>7240070</v>
      </c>
    </row>
    <row r="98" spans="1:9">
      <c r="A98" s="92" t="s">
        <v>332</v>
      </c>
      <c r="B98" s="92" t="s">
        <v>171</v>
      </c>
      <c r="C98" s="92" t="s">
        <v>345</v>
      </c>
      <c r="D98" s="92" t="s">
        <v>406</v>
      </c>
      <c r="E98" s="94" t="s">
        <v>368</v>
      </c>
      <c r="F98" s="95">
        <v>7078044</v>
      </c>
      <c r="G98" s="95">
        <v>7827743</v>
      </c>
      <c r="H98" s="95">
        <f t="shared" si="1"/>
        <v>-749699</v>
      </c>
      <c r="I98" s="95">
        <v>8608773</v>
      </c>
    </row>
    <row r="99" spans="1:9">
      <c r="A99" s="92" t="s">
        <v>332</v>
      </c>
      <c r="B99" s="92" t="s">
        <v>171</v>
      </c>
      <c r="C99" s="92" t="s">
        <v>345</v>
      </c>
      <c r="D99" s="92" t="s">
        <v>727</v>
      </c>
      <c r="E99" s="182" t="s">
        <v>728</v>
      </c>
      <c r="F99" s="95">
        <v>1740302</v>
      </c>
      <c r="G99" s="95">
        <v>1265809</v>
      </c>
      <c r="H99" s="95">
        <f t="shared" si="1"/>
        <v>474493</v>
      </c>
      <c r="I99" s="95">
        <v>2984539</v>
      </c>
    </row>
    <row r="100" spans="1:9">
      <c r="A100" s="92" t="s">
        <v>332</v>
      </c>
      <c r="B100" s="92" t="s">
        <v>171</v>
      </c>
      <c r="C100" s="92" t="s">
        <v>345</v>
      </c>
      <c r="D100" s="92" t="s">
        <v>989</v>
      </c>
      <c r="E100" s="94" t="s">
        <v>1466</v>
      </c>
      <c r="F100" s="95">
        <v>9985</v>
      </c>
      <c r="G100" s="95">
        <v>24393</v>
      </c>
      <c r="H100" s="95">
        <f t="shared" si="1"/>
        <v>-14408</v>
      </c>
      <c r="I100" s="95">
        <v>15242</v>
      </c>
    </row>
    <row r="101" spans="1:9">
      <c r="A101" s="92" t="s">
        <v>332</v>
      </c>
      <c r="B101" s="92" t="s">
        <v>171</v>
      </c>
      <c r="C101" s="92" t="s">
        <v>345</v>
      </c>
      <c r="D101" s="92" t="s">
        <v>1253</v>
      </c>
      <c r="E101" s="182" t="s">
        <v>1254</v>
      </c>
      <c r="F101" s="95">
        <v>562637</v>
      </c>
      <c r="G101" s="95">
        <v>568310</v>
      </c>
      <c r="H101" s="95">
        <f t="shared" si="1"/>
        <v>-5673</v>
      </c>
      <c r="I101" s="95">
        <v>244109</v>
      </c>
    </row>
    <row r="102" spans="1:9">
      <c r="A102" s="92" t="s">
        <v>332</v>
      </c>
      <c r="B102" s="92" t="s">
        <v>171</v>
      </c>
      <c r="C102" s="92" t="s">
        <v>345</v>
      </c>
      <c r="D102" s="92" t="s">
        <v>407</v>
      </c>
      <c r="E102" s="182" t="s">
        <v>127</v>
      </c>
      <c r="F102" s="95">
        <v>4124133</v>
      </c>
      <c r="G102" s="95">
        <v>3293744</v>
      </c>
      <c r="H102" s="95">
        <f t="shared" si="1"/>
        <v>830389</v>
      </c>
      <c r="I102" s="95">
        <v>4754162</v>
      </c>
    </row>
    <row r="103" spans="1:9">
      <c r="A103" s="92" t="s">
        <v>332</v>
      </c>
      <c r="B103" s="92" t="s">
        <v>171</v>
      </c>
      <c r="C103" s="92" t="s">
        <v>345</v>
      </c>
      <c r="D103" s="92" t="s">
        <v>408</v>
      </c>
      <c r="E103" s="94" t="s">
        <v>128</v>
      </c>
      <c r="F103" s="95">
        <v>11363624</v>
      </c>
      <c r="G103" s="95">
        <v>14113737</v>
      </c>
      <c r="H103" s="95">
        <f t="shared" si="1"/>
        <v>-2750113</v>
      </c>
      <c r="I103" s="95">
        <v>15006652</v>
      </c>
    </row>
    <row r="104" spans="1:9">
      <c r="A104" s="92" t="s">
        <v>332</v>
      </c>
      <c r="B104" s="92" t="s">
        <v>171</v>
      </c>
      <c r="C104" s="92" t="s">
        <v>409</v>
      </c>
      <c r="D104" s="92" t="s">
        <v>410</v>
      </c>
      <c r="E104" s="94" t="s">
        <v>1467</v>
      </c>
      <c r="F104" s="108">
        <v>3624468</v>
      </c>
      <c r="G104" s="95">
        <v>2101720</v>
      </c>
      <c r="H104" s="95">
        <f t="shared" si="1"/>
        <v>1522748</v>
      </c>
      <c r="I104" s="108">
        <v>1631702</v>
      </c>
    </row>
    <row r="105" spans="1:9">
      <c r="A105" s="92" t="s">
        <v>332</v>
      </c>
      <c r="B105" s="92" t="s">
        <v>171</v>
      </c>
      <c r="C105" s="92" t="s">
        <v>409</v>
      </c>
      <c r="D105" s="92" t="s">
        <v>411</v>
      </c>
      <c r="E105" s="182" t="s">
        <v>129</v>
      </c>
      <c r="F105" s="108">
        <v>4171374</v>
      </c>
      <c r="G105" s="95">
        <v>3696748</v>
      </c>
      <c r="H105" s="95">
        <f t="shared" si="1"/>
        <v>474626</v>
      </c>
      <c r="I105" s="108">
        <v>4531418</v>
      </c>
    </row>
    <row r="106" spans="1:9">
      <c r="A106" s="92" t="s">
        <v>332</v>
      </c>
      <c r="B106" s="92" t="s">
        <v>177</v>
      </c>
      <c r="C106" s="92" t="s">
        <v>171</v>
      </c>
      <c r="D106" s="92" t="s">
        <v>398</v>
      </c>
      <c r="E106" s="182" t="s">
        <v>130</v>
      </c>
      <c r="F106" s="95">
        <v>580701</v>
      </c>
      <c r="G106" s="95">
        <v>672084</v>
      </c>
      <c r="H106" s="95">
        <f t="shared" si="1"/>
        <v>-91383</v>
      </c>
      <c r="I106" s="95">
        <v>683160</v>
      </c>
    </row>
    <row r="107" spans="1:9">
      <c r="A107" s="92" t="s">
        <v>332</v>
      </c>
      <c r="B107" s="92" t="s">
        <v>177</v>
      </c>
      <c r="C107" s="92" t="s">
        <v>171</v>
      </c>
      <c r="D107" s="92" t="s">
        <v>412</v>
      </c>
      <c r="E107" s="94" t="s">
        <v>990</v>
      </c>
      <c r="F107" s="95">
        <v>7694098</v>
      </c>
      <c r="G107" s="95">
        <v>9790458</v>
      </c>
      <c r="H107" s="95">
        <f t="shared" si="1"/>
        <v>-2096360</v>
      </c>
      <c r="I107" s="95">
        <v>10114172</v>
      </c>
    </row>
    <row r="108" spans="1:9">
      <c r="A108" s="92" t="s">
        <v>332</v>
      </c>
      <c r="B108" s="92" t="s">
        <v>177</v>
      </c>
      <c r="C108" s="92" t="s">
        <v>171</v>
      </c>
      <c r="D108" s="92" t="s">
        <v>413</v>
      </c>
      <c r="E108" s="94" t="s">
        <v>569</v>
      </c>
      <c r="F108" s="95">
        <v>0</v>
      </c>
      <c r="G108" s="95">
        <v>2119</v>
      </c>
      <c r="H108" s="95">
        <f t="shared" si="1"/>
        <v>-2119</v>
      </c>
      <c r="I108" s="95">
        <v>14615</v>
      </c>
    </row>
    <row r="109" spans="1:9">
      <c r="A109" s="92" t="s">
        <v>332</v>
      </c>
      <c r="B109" s="92" t="s">
        <v>177</v>
      </c>
      <c r="C109" s="92" t="s">
        <v>171</v>
      </c>
      <c r="D109" s="92" t="s">
        <v>414</v>
      </c>
      <c r="E109" s="182" t="s">
        <v>991</v>
      </c>
      <c r="F109" s="95">
        <v>145871</v>
      </c>
      <c r="G109" s="95">
        <v>140819</v>
      </c>
      <c r="H109" s="95">
        <f t="shared" si="1"/>
        <v>5052</v>
      </c>
      <c r="I109" s="95">
        <v>1579649</v>
      </c>
    </row>
    <row r="110" spans="1:9">
      <c r="A110" s="92" t="s">
        <v>332</v>
      </c>
      <c r="B110" s="92" t="s">
        <v>177</v>
      </c>
      <c r="C110" s="92" t="s">
        <v>171</v>
      </c>
      <c r="D110" s="92" t="s">
        <v>992</v>
      </c>
      <c r="E110" s="182" t="s">
        <v>993</v>
      </c>
      <c r="F110" s="95">
        <v>49027</v>
      </c>
      <c r="G110" s="95">
        <v>31113</v>
      </c>
      <c r="H110" s="95">
        <f t="shared" si="1"/>
        <v>17914</v>
      </c>
      <c r="I110" s="95">
        <v>17418</v>
      </c>
    </row>
    <row r="111" spans="1:9">
      <c r="A111" s="92" t="s">
        <v>332</v>
      </c>
      <c r="B111" s="92" t="s">
        <v>177</v>
      </c>
      <c r="C111" s="92" t="s">
        <v>171</v>
      </c>
      <c r="D111" s="92" t="s">
        <v>994</v>
      </c>
      <c r="E111" s="182" t="s">
        <v>995</v>
      </c>
      <c r="F111" s="95">
        <v>3489619</v>
      </c>
      <c r="G111" s="95">
        <v>2568792</v>
      </c>
      <c r="H111" s="95">
        <f t="shared" si="1"/>
        <v>920827</v>
      </c>
      <c r="I111" s="95">
        <v>1373862</v>
      </c>
    </row>
    <row r="112" spans="1:9">
      <c r="A112" s="92" t="s">
        <v>332</v>
      </c>
      <c r="B112" s="92" t="s">
        <v>177</v>
      </c>
      <c r="C112" s="92" t="s">
        <v>171</v>
      </c>
      <c r="D112" s="92" t="s">
        <v>1255</v>
      </c>
      <c r="E112" s="182" t="s">
        <v>1256</v>
      </c>
      <c r="F112" s="95">
        <v>810000</v>
      </c>
      <c r="G112" s="95">
        <v>765063</v>
      </c>
      <c r="H112" s="95">
        <f t="shared" si="1"/>
        <v>44937</v>
      </c>
      <c r="I112" s="95">
        <v>20269</v>
      </c>
    </row>
    <row r="113" spans="1:9">
      <c r="A113" s="92" t="s">
        <v>332</v>
      </c>
      <c r="B113" s="92" t="s">
        <v>177</v>
      </c>
      <c r="C113" s="92" t="s">
        <v>171</v>
      </c>
      <c r="D113" s="92" t="s">
        <v>415</v>
      </c>
      <c r="E113" s="182" t="s">
        <v>570</v>
      </c>
      <c r="F113" s="95">
        <v>165736</v>
      </c>
      <c r="G113" s="95">
        <v>162952</v>
      </c>
      <c r="H113" s="95">
        <f t="shared" si="1"/>
        <v>2784</v>
      </c>
      <c r="I113" s="95">
        <v>160550</v>
      </c>
    </row>
    <row r="114" spans="1:9">
      <c r="A114" s="92" t="s">
        <v>332</v>
      </c>
      <c r="B114" s="92" t="s">
        <v>177</v>
      </c>
      <c r="C114" s="92" t="s">
        <v>171</v>
      </c>
      <c r="D114" s="92" t="s">
        <v>416</v>
      </c>
      <c r="E114" s="182" t="s">
        <v>571</v>
      </c>
      <c r="F114" s="95">
        <v>635000</v>
      </c>
      <c r="G114" s="95">
        <v>987875</v>
      </c>
      <c r="H114" s="95">
        <f t="shared" si="1"/>
        <v>-352875</v>
      </c>
      <c r="I114" s="95">
        <v>712819</v>
      </c>
    </row>
    <row r="115" spans="1:9">
      <c r="A115" s="92" t="s">
        <v>332</v>
      </c>
      <c r="B115" s="92" t="s">
        <v>177</v>
      </c>
      <c r="C115" s="92" t="s">
        <v>171</v>
      </c>
      <c r="D115" s="92" t="s">
        <v>1345</v>
      </c>
      <c r="E115" s="182" t="s">
        <v>1346</v>
      </c>
      <c r="F115" s="95">
        <v>19546</v>
      </c>
      <c r="G115" s="95">
        <v>60783</v>
      </c>
      <c r="H115" s="95">
        <f t="shared" si="1"/>
        <v>-41237</v>
      </c>
      <c r="I115" s="95">
        <v>0</v>
      </c>
    </row>
    <row r="116" spans="1:9">
      <c r="A116" s="92" t="s">
        <v>332</v>
      </c>
      <c r="B116" s="92" t="s">
        <v>177</v>
      </c>
      <c r="C116" s="92" t="s">
        <v>171</v>
      </c>
      <c r="D116" s="92" t="s">
        <v>417</v>
      </c>
      <c r="E116" s="182" t="s">
        <v>131</v>
      </c>
      <c r="F116" s="95">
        <v>2422083</v>
      </c>
      <c r="G116" s="95">
        <v>1618095</v>
      </c>
      <c r="H116" s="95">
        <f t="shared" si="1"/>
        <v>803988</v>
      </c>
      <c r="I116" s="95">
        <v>2882640</v>
      </c>
    </row>
    <row r="117" spans="1:9">
      <c r="A117" s="92" t="s">
        <v>332</v>
      </c>
      <c r="B117" s="92" t="s">
        <v>177</v>
      </c>
      <c r="C117" s="92" t="s">
        <v>171</v>
      </c>
      <c r="D117" s="92" t="s">
        <v>1257</v>
      </c>
      <c r="E117" s="182" t="s">
        <v>1258</v>
      </c>
      <c r="F117" s="95">
        <v>180000</v>
      </c>
      <c r="G117" s="95">
        <v>207449</v>
      </c>
      <c r="H117" s="95">
        <f t="shared" si="1"/>
        <v>-27449</v>
      </c>
      <c r="I117" s="95">
        <v>206395</v>
      </c>
    </row>
    <row r="118" spans="1:9">
      <c r="A118" s="92" t="s">
        <v>332</v>
      </c>
      <c r="B118" s="92" t="s">
        <v>177</v>
      </c>
      <c r="C118" s="92" t="s">
        <v>171</v>
      </c>
      <c r="D118" s="92" t="s">
        <v>1259</v>
      </c>
      <c r="E118" s="182" t="s">
        <v>1260</v>
      </c>
      <c r="F118" s="95">
        <v>2400000</v>
      </c>
      <c r="G118" s="95">
        <v>826369</v>
      </c>
      <c r="H118" s="95">
        <f t="shared" si="1"/>
        <v>1573631</v>
      </c>
      <c r="I118" s="95">
        <v>338792</v>
      </c>
    </row>
    <row r="119" spans="1:9">
      <c r="A119" s="92" t="s">
        <v>332</v>
      </c>
      <c r="B119" s="92" t="s">
        <v>177</v>
      </c>
      <c r="C119" s="92" t="s">
        <v>177</v>
      </c>
      <c r="D119" s="92" t="s">
        <v>418</v>
      </c>
      <c r="E119" s="182" t="s">
        <v>572</v>
      </c>
      <c r="F119" s="95">
        <v>5414074</v>
      </c>
      <c r="G119" s="95">
        <v>5120316</v>
      </c>
      <c r="H119" s="95">
        <f t="shared" si="1"/>
        <v>293758</v>
      </c>
      <c r="I119" s="95">
        <v>6011721</v>
      </c>
    </row>
    <row r="120" spans="1:9">
      <c r="A120" s="92" t="s">
        <v>332</v>
      </c>
      <c r="B120" s="92" t="s">
        <v>177</v>
      </c>
      <c r="C120" s="92" t="s">
        <v>177</v>
      </c>
      <c r="D120" s="92" t="s">
        <v>419</v>
      </c>
      <c r="E120" s="182" t="s">
        <v>573</v>
      </c>
      <c r="F120" s="95">
        <v>65258</v>
      </c>
      <c r="G120" s="95">
        <v>49234</v>
      </c>
      <c r="H120" s="95">
        <f t="shared" si="1"/>
        <v>16024</v>
      </c>
      <c r="I120" s="95">
        <v>4606</v>
      </c>
    </row>
    <row r="121" spans="1:9">
      <c r="A121" s="92" t="s">
        <v>332</v>
      </c>
      <c r="B121" s="92" t="s">
        <v>177</v>
      </c>
      <c r="C121" s="92" t="s">
        <v>177</v>
      </c>
      <c r="D121" s="92" t="s">
        <v>420</v>
      </c>
      <c r="E121" s="182" t="s">
        <v>132</v>
      </c>
      <c r="F121" s="95">
        <v>0</v>
      </c>
      <c r="G121" s="108">
        <v>0</v>
      </c>
      <c r="H121" s="95">
        <f t="shared" si="1"/>
        <v>0</v>
      </c>
      <c r="I121" s="108">
        <v>5986</v>
      </c>
    </row>
    <row r="122" spans="1:9">
      <c r="A122" s="92" t="s">
        <v>332</v>
      </c>
      <c r="B122" s="92" t="s">
        <v>177</v>
      </c>
      <c r="C122" s="92" t="s">
        <v>177</v>
      </c>
      <c r="D122" s="92" t="s">
        <v>421</v>
      </c>
      <c r="E122" s="182" t="s">
        <v>133</v>
      </c>
      <c r="F122" s="95">
        <v>19237</v>
      </c>
      <c r="G122" s="95">
        <v>15818</v>
      </c>
      <c r="H122" s="95">
        <f t="shared" si="1"/>
        <v>3419</v>
      </c>
      <c r="I122" s="95">
        <v>35409</v>
      </c>
    </row>
    <row r="123" spans="1:9">
      <c r="A123" s="92" t="s">
        <v>332</v>
      </c>
      <c r="B123" s="92" t="s">
        <v>177</v>
      </c>
      <c r="C123" s="92" t="s">
        <v>177</v>
      </c>
      <c r="D123" s="92" t="s">
        <v>422</v>
      </c>
      <c r="E123" s="182" t="s">
        <v>134</v>
      </c>
      <c r="F123" s="95">
        <v>0</v>
      </c>
      <c r="G123" s="95">
        <v>0</v>
      </c>
      <c r="H123" s="95">
        <f t="shared" si="1"/>
        <v>0</v>
      </c>
      <c r="I123" s="95">
        <v>1965</v>
      </c>
    </row>
    <row r="124" spans="1:9">
      <c r="A124" s="92" t="s">
        <v>332</v>
      </c>
      <c r="B124" s="92" t="s">
        <v>177</v>
      </c>
      <c r="C124" s="92" t="s">
        <v>177</v>
      </c>
      <c r="D124" s="92" t="s">
        <v>805</v>
      </c>
      <c r="E124" s="94" t="s">
        <v>806</v>
      </c>
      <c r="F124" s="95">
        <v>430374</v>
      </c>
      <c r="G124" s="95">
        <v>408709</v>
      </c>
      <c r="H124" s="95">
        <f t="shared" si="1"/>
        <v>21665</v>
      </c>
      <c r="I124" s="95">
        <v>2001348</v>
      </c>
    </row>
    <row r="125" spans="1:9">
      <c r="A125" s="92" t="s">
        <v>332</v>
      </c>
      <c r="B125" s="92" t="s">
        <v>177</v>
      </c>
      <c r="C125" s="92" t="s">
        <v>177</v>
      </c>
      <c r="D125" s="92" t="s">
        <v>1347</v>
      </c>
      <c r="E125" s="182" t="s">
        <v>1348</v>
      </c>
      <c r="F125" s="95">
        <v>906275</v>
      </c>
      <c r="G125" s="95">
        <v>905931</v>
      </c>
      <c r="H125" s="95">
        <f t="shared" si="1"/>
        <v>344</v>
      </c>
      <c r="I125" s="108">
        <v>0</v>
      </c>
    </row>
    <row r="126" spans="1:9">
      <c r="A126" s="92" t="s">
        <v>332</v>
      </c>
      <c r="B126" s="92" t="s">
        <v>177</v>
      </c>
      <c r="C126" s="92" t="s">
        <v>177</v>
      </c>
      <c r="D126" s="92" t="s">
        <v>1349</v>
      </c>
      <c r="E126" s="182" t="s">
        <v>1350</v>
      </c>
      <c r="F126" s="95">
        <v>1856832</v>
      </c>
      <c r="G126" s="95">
        <v>2073545</v>
      </c>
      <c r="H126" s="95">
        <f t="shared" si="1"/>
        <v>-216713</v>
      </c>
      <c r="I126" s="95">
        <v>0</v>
      </c>
    </row>
    <row r="127" spans="1:9">
      <c r="A127" s="92" t="s">
        <v>332</v>
      </c>
      <c r="B127" s="92" t="s">
        <v>177</v>
      </c>
      <c r="C127" s="92" t="s">
        <v>177</v>
      </c>
      <c r="D127" s="92" t="s">
        <v>1351</v>
      </c>
      <c r="E127" s="182" t="s">
        <v>1352</v>
      </c>
      <c r="F127" s="95">
        <v>3580323</v>
      </c>
      <c r="G127" s="95">
        <v>3211738</v>
      </c>
      <c r="H127" s="95">
        <f t="shared" si="1"/>
        <v>368585</v>
      </c>
      <c r="I127" s="95">
        <v>0</v>
      </c>
    </row>
    <row r="128" spans="1:9">
      <c r="A128" s="92" t="s">
        <v>332</v>
      </c>
      <c r="B128" s="92" t="s">
        <v>177</v>
      </c>
      <c r="C128" s="92" t="s">
        <v>177</v>
      </c>
      <c r="D128" s="92" t="s">
        <v>1353</v>
      </c>
      <c r="E128" s="182" t="s">
        <v>1354</v>
      </c>
      <c r="F128" s="95">
        <v>0</v>
      </c>
      <c r="G128" s="95">
        <v>5317</v>
      </c>
      <c r="H128" s="95">
        <f t="shared" si="1"/>
        <v>-5317</v>
      </c>
      <c r="I128" s="95">
        <v>0</v>
      </c>
    </row>
    <row r="129" spans="1:9">
      <c r="A129" s="92" t="s">
        <v>332</v>
      </c>
      <c r="B129" s="92" t="s">
        <v>177</v>
      </c>
      <c r="C129" s="92" t="s">
        <v>177</v>
      </c>
      <c r="D129" s="92" t="s">
        <v>729</v>
      </c>
      <c r="E129" s="182" t="s">
        <v>730</v>
      </c>
      <c r="F129" s="95">
        <v>298216</v>
      </c>
      <c r="G129" s="95">
        <v>274223</v>
      </c>
      <c r="H129" s="95">
        <f t="shared" si="1"/>
        <v>23993</v>
      </c>
      <c r="I129" s="95">
        <v>323243</v>
      </c>
    </row>
    <row r="130" spans="1:9">
      <c r="A130" s="92" t="s">
        <v>332</v>
      </c>
      <c r="B130" s="92" t="s">
        <v>177</v>
      </c>
      <c r="C130" s="92" t="s">
        <v>177</v>
      </c>
      <c r="D130" s="92" t="s">
        <v>731</v>
      </c>
      <c r="E130" s="182" t="s">
        <v>732</v>
      </c>
      <c r="F130" s="108">
        <v>411823</v>
      </c>
      <c r="G130" s="108">
        <v>503951</v>
      </c>
      <c r="H130" s="95">
        <f t="shared" si="1"/>
        <v>-92128</v>
      </c>
      <c r="I130" s="95">
        <v>572640</v>
      </c>
    </row>
    <row r="131" spans="1:9">
      <c r="A131" s="92" t="s">
        <v>332</v>
      </c>
      <c r="B131" s="92" t="s">
        <v>177</v>
      </c>
      <c r="C131" s="92" t="s">
        <v>177</v>
      </c>
      <c r="D131" s="92" t="s">
        <v>733</v>
      </c>
      <c r="E131" s="182" t="s">
        <v>734</v>
      </c>
      <c r="F131" s="95">
        <v>1570096</v>
      </c>
      <c r="G131" s="95">
        <v>1745160</v>
      </c>
      <c r="H131" s="95">
        <f t="shared" si="1"/>
        <v>-175064</v>
      </c>
      <c r="I131" s="95">
        <v>930452</v>
      </c>
    </row>
    <row r="132" spans="1:9">
      <c r="A132" s="92" t="s">
        <v>332</v>
      </c>
      <c r="B132" s="92" t="s">
        <v>177</v>
      </c>
      <c r="C132" s="92" t="s">
        <v>177</v>
      </c>
      <c r="D132" s="92" t="s">
        <v>807</v>
      </c>
      <c r="E132" s="94" t="s">
        <v>1484</v>
      </c>
      <c r="F132" s="95">
        <v>407745</v>
      </c>
      <c r="G132" s="95">
        <v>366450</v>
      </c>
      <c r="H132" s="95">
        <f t="shared" si="1"/>
        <v>41295</v>
      </c>
      <c r="I132" s="95">
        <v>409626</v>
      </c>
    </row>
    <row r="133" spans="1:9">
      <c r="A133" s="92" t="s">
        <v>332</v>
      </c>
      <c r="B133" s="92" t="s">
        <v>177</v>
      </c>
      <c r="C133" s="92" t="s">
        <v>177</v>
      </c>
      <c r="D133" s="92" t="s">
        <v>808</v>
      </c>
      <c r="E133" s="182" t="s">
        <v>809</v>
      </c>
      <c r="F133" s="108">
        <v>192155</v>
      </c>
      <c r="G133" s="108">
        <v>128929</v>
      </c>
      <c r="H133" s="95">
        <f t="shared" si="1"/>
        <v>63226</v>
      </c>
      <c r="I133" s="95">
        <v>194086</v>
      </c>
    </row>
    <row r="134" spans="1:9">
      <c r="A134" s="92" t="s">
        <v>332</v>
      </c>
      <c r="B134" s="92" t="s">
        <v>177</v>
      </c>
      <c r="C134" s="92" t="s">
        <v>177</v>
      </c>
      <c r="D134" s="92" t="s">
        <v>735</v>
      </c>
      <c r="E134" s="182" t="s">
        <v>996</v>
      </c>
      <c r="F134" s="95">
        <v>278053</v>
      </c>
      <c r="G134" s="95">
        <v>799444</v>
      </c>
      <c r="H134" s="95">
        <f t="shared" ref="H134:H197" si="2">F134-G134</f>
        <v>-521391</v>
      </c>
      <c r="I134" s="95">
        <v>199101</v>
      </c>
    </row>
    <row r="135" spans="1:9">
      <c r="A135" s="92" t="s">
        <v>332</v>
      </c>
      <c r="B135" s="92" t="s">
        <v>177</v>
      </c>
      <c r="C135" s="92" t="s">
        <v>177</v>
      </c>
      <c r="D135" s="92" t="s">
        <v>736</v>
      </c>
      <c r="E135" s="94" t="s">
        <v>997</v>
      </c>
      <c r="F135" s="95">
        <v>69350</v>
      </c>
      <c r="G135" s="95">
        <v>57002</v>
      </c>
      <c r="H135" s="95">
        <f t="shared" si="2"/>
        <v>12348</v>
      </c>
      <c r="I135" s="95">
        <v>39831</v>
      </c>
    </row>
    <row r="136" spans="1:9">
      <c r="A136" s="92" t="s">
        <v>332</v>
      </c>
      <c r="B136" s="92" t="s">
        <v>177</v>
      </c>
      <c r="C136" s="92" t="s">
        <v>177</v>
      </c>
      <c r="D136" s="92" t="s">
        <v>810</v>
      </c>
      <c r="E136" s="182" t="s">
        <v>1355</v>
      </c>
      <c r="F136" s="95">
        <v>3465520</v>
      </c>
      <c r="G136" s="95">
        <v>3287283</v>
      </c>
      <c r="H136" s="95">
        <f t="shared" si="2"/>
        <v>178237</v>
      </c>
      <c r="I136" s="95">
        <v>2463013</v>
      </c>
    </row>
    <row r="137" spans="1:9">
      <c r="A137" s="92" t="s">
        <v>332</v>
      </c>
      <c r="B137" s="92" t="s">
        <v>177</v>
      </c>
      <c r="C137" s="92" t="s">
        <v>177</v>
      </c>
      <c r="D137" s="92" t="s">
        <v>811</v>
      </c>
      <c r="E137" s="182" t="s">
        <v>812</v>
      </c>
      <c r="F137" s="95">
        <v>5480</v>
      </c>
      <c r="G137" s="95">
        <v>2520</v>
      </c>
      <c r="H137" s="95">
        <f t="shared" si="2"/>
        <v>2960</v>
      </c>
      <c r="I137" s="95">
        <v>2808</v>
      </c>
    </row>
    <row r="138" spans="1:9">
      <c r="A138" s="92" t="s">
        <v>332</v>
      </c>
      <c r="B138" s="92" t="s">
        <v>177</v>
      </c>
      <c r="C138" s="92" t="s">
        <v>177</v>
      </c>
      <c r="D138" s="92" t="s">
        <v>998</v>
      </c>
      <c r="E138" s="182" t="s">
        <v>1356</v>
      </c>
      <c r="F138" s="95">
        <v>7393</v>
      </c>
      <c r="G138" s="95">
        <v>0</v>
      </c>
      <c r="H138" s="95">
        <f t="shared" si="2"/>
        <v>7393</v>
      </c>
      <c r="I138" s="95">
        <v>133911</v>
      </c>
    </row>
    <row r="139" spans="1:9">
      <c r="A139" s="92" t="s">
        <v>332</v>
      </c>
      <c r="B139" s="92" t="s">
        <v>177</v>
      </c>
      <c r="C139" s="92" t="s">
        <v>177</v>
      </c>
      <c r="D139" s="92" t="s">
        <v>999</v>
      </c>
      <c r="E139" s="182" t="s">
        <v>1000</v>
      </c>
      <c r="F139" s="95">
        <v>9480</v>
      </c>
      <c r="G139" s="95">
        <v>0</v>
      </c>
      <c r="H139" s="95">
        <f t="shared" si="2"/>
        <v>9480</v>
      </c>
      <c r="I139" s="95">
        <v>2527234</v>
      </c>
    </row>
    <row r="140" spans="1:9">
      <c r="A140" s="92" t="s">
        <v>332</v>
      </c>
      <c r="B140" s="92" t="s">
        <v>177</v>
      </c>
      <c r="C140" s="92" t="s">
        <v>177</v>
      </c>
      <c r="D140" s="92" t="s">
        <v>1357</v>
      </c>
      <c r="E140" s="182" t="s">
        <v>1358</v>
      </c>
      <c r="F140" s="95">
        <v>21685</v>
      </c>
      <c r="G140" s="95">
        <v>20792</v>
      </c>
      <c r="H140" s="95">
        <f t="shared" si="2"/>
        <v>893</v>
      </c>
      <c r="I140" s="95">
        <v>0</v>
      </c>
    </row>
    <row r="141" spans="1:9">
      <c r="A141" s="92" t="s">
        <v>332</v>
      </c>
      <c r="B141" s="92" t="s">
        <v>177</v>
      </c>
      <c r="C141" s="92" t="s">
        <v>177</v>
      </c>
      <c r="D141" s="92" t="s">
        <v>423</v>
      </c>
      <c r="E141" s="182" t="s">
        <v>1001</v>
      </c>
      <c r="F141" s="95">
        <v>260330</v>
      </c>
      <c r="G141" s="95">
        <v>239146</v>
      </c>
      <c r="H141" s="95">
        <f t="shared" si="2"/>
        <v>21184</v>
      </c>
      <c r="I141" s="95">
        <v>251276</v>
      </c>
    </row>
    <row r="142" spans="1:9">
      <c r="A142" s="92" t="s">
        <v>332</v>
      </c>
      <c r="B142" s="92" t="s">
        <v>177</v>
      </c>
      <c r="C142" s="92" t="s">
        <v>177</v>
      </c>
      <c r="D142" s="92" t="s">
        <v>1002</v>
      </c>
      <c r="E142" s="94" t="s">
        <v>1003</v>
      </c>
      <c r="F142" s="95">
        <v>188476</v>
      </c>
      <c r="G142" s="95">
        <v>120110</v>
      </c>
      <c r="H142" s="95">
        <f t="shared" si="2"/>
        <v>68366</v>
      </c>
      <c r="I142" s="95">
        <v>171909</v>
      </c>
    </row>
    <row r="143" spans="1:9">
      <c r="A143" s="92" t="s">
        <v>332</v>
      </c>
      <c r="B143" s="92" t="s">
        <v>177</v>
      </c>
      <c r="C143" s="92" t="s">
        <v>188</v>
      </c>
      <c r="D143" s="92" t="s">
        <v>424</v>
      </c>
      <c r="E143" s="182" t="s">
        <v>574</v>
      </c>
      <c r="F143" s="95">
        <v>1176749</v>
      </c>
      <c r="G143" s="95">
        <v>6670596</v>
      </c>
      <c r="H143" s="95">
        <f t="shared" si="2"/>
        <v>-5493847</v>
      </c>
      <c r="I143" s="95">
        <v>1957398</v>
      </c>
    </row>
    <row r="144" spans="1:9">
      <c r="A144" s="92" t="s">
        <v>332</v>
      </c>
      <c r="B144" s="92" t="s">
        <v>177</v>
      </c>
      <c r="C144" s="92" t="s">
        <v>188</v>
      </c>
      <c r="D144" s="92" t="s">
        <v>425</v>
      </c>
      <c r="E144" s="94" t="s">
        <v>1468</v>
      </c>
      <c r="F144" s="108">
        <v>25603199</v>
      </c>
      <c r="G144" s="95">
        <v>31922691</v>
      </c>
      <c r="H144" s="95">
        <f t="shared" si="2"/>
        <v>-6319492</v>
      </c>
      <c r="I144" s="95">
        <v>28602586</v>
      </c>
    </row>
    <row r="145" spans="1:9">
      <c r="A145" s="92" t="s">
        <v>332</v>
      </c>
      <c r="B145" s="92" t="s">
        <v>177</v>
      </c>
      <c r="C145" s="92" t="s">
        <v>188</v>
      </c>
      <c r="D145" s="92" t="s">
        <v>683</v>
      </c>
      <c r="E145" s="182" t="s">
        <v>1004</v>
      </c>
      <c r="F145" s="95">
        <v>0</v>
      </c>
      <c r="G145" s="95">
        <v>36776</v>
      </c>
      <c r="H145" s="95">
        <f t="shared" si="2"/>
        <v>-36776</v>
      </c>
      <c r="I145" s="95">
        <v>7467</v>
      </c>
    </row>
    <row r="146" spans="1:9">
      <c r="A146" s="92" t="s">
        <v>332</v>
      </c>
      <c r="B146" s="92" t="s">
        <v>177</v>
      </c>
      <c r="C146" s="92" t="s">
        <v>188</v>
      </c>
      <c r="D146" s="92" t="s">
        <v>1005</v>
      </c>
      <c r="E146" s="202" t="s">
        <v>1485</v>
      </c>
      <c r="F146" s="108">
        <v>16044000</v>
      </c>
      <c r="G146" s="95">
        <v>16044000</v>
      </c>
      <c r="H146" s="95">
        <f t="shared" si="2"/>
        <v>0</v>
      </c>
      <c r="I146" s="95">
        <v>15105000</v>
      </c>
    </row>
    <row r="147" spans="1:9">
      <c r="A147" s="92" t="s">
        <v>332</v>
      </c>
      <c r="B147" s="92" t="s">
        <v>177</v>
      </c>
      <c r="C147" s="92" t="s">
        <v>188</v>
      </c>
      <c r="D147" s="92" t="s">
        <v>1359</v>
      </c>
      <c r="E147" s="206" t="s">
        <v>1469</v>
      </c>
      <c r="F147" s="95">
        <v>98017</v>
      </c>
      <c r="G147" s="95">
        <v>98016</v>
      </c>
      <c r="H147" s="95">
        <f t="shared" si="2"/>
        <v>1</v>
      </c>
      <c r="I147" s="95">
        <v>0</v>
      </c>
    </row>
    <row r="148" spans="1:9">
      <c r="A148" s="92" t="s">
        <v>332</v>
      </c>
      <c r="B148" s="92" t="s">
        <v>177</v>
      </c>
      <c r="C148" s="92" t="s">
        <v>188</v>
      </c>
      <c r="D148" s="92" t="s">
        <v>426</v>
      </c>
      <c r="E148" s="94" t="s">
        <v>135</v>
      </c>
      <c r="F148" s="95">
        <v>115447</v>
      </c>
      <c r="G148" s="95">
        <v>82696</v>
      </c>
      <c r="H148" s="95">
        <f t="shared" si="2"/>
        <v>32751</v>
      </c>
      <c r="I148" s="95">
        <v>157506</v>
      </c>
    </row>
    <row r="149" spans="1:9">
      <c r="A149" s="92" t="s">
        <v>332</v>
      </c>
      <c r="B149" s="92" t="s">
        <v>177</v>
      </c>
      <c r="C149" s="92" t="s">
        <v>170</v>
      </c>
      <c r="D149" s="92" t="s">
        <v>427</v>
      </c>
      <c r="E149" s="94" t="s">
        <v>136</v>
      </c>
      <c r="F149" s="95">
        <v>534571</v>
      </c>
      <c r="G149" s="95">
        <v>601510</v>
      </c>
      <c r="H149" s="95">
        <f t="shared" si="2"/>
        <v>-66939</v>
      </c>
      <c r="I149" s="95">
        <v>412785</v>
      </c>
    </row>
    <row r="150" spans="1:9">
      <c r="A150" s="92" t="s">
        <v>332</v>
      </c>
      <c r="B150" s="92" t="s">
        <v>177</v>
      </c>
      <c r="C150" s="92" t="s">
        <v>170</v>
      </c>
      <c r="D150" s="92" t="s">
        <v>428</v>
      </c>
      <c r="E150" s="182" t="s">
        <v>1006</v>
      </c>
      <c r="F150" s="108">
        <v>11634799</v>
      </c>
      <c r="G150" s="95">
        <v>10340661</v>
      </c>
      <c r="H150" s="95">
        <f t="shared" si="2"/>
        <v>1294138</v>
      </c>
      <c r="I150" s="95">
        <v>8663289</v>
      </c>
    </row>
    <row r="151" spans="1:9">
      <c r="A151" s="92" t="s">
        <v>332</v>
      </c>
      <c r="B151" s="92" t="s">
        <v>177</v>
      </c>
      <c r="C151" s="92" t="s">
        <v>170</v>
      </c>
      <c r="D151" s="92" t="s">
        <v>429</v>
      </c>
      <c r="E151" s="182" t="s">
        <v>1007</v>
      </c>
      <c r="F151" s="108">
        <v>2318013</v>
      </c>
      <c r="G151" s="95">
        <v>2318012</v>
      </c>
      <c r="H151" s="95">
        <f t="shared" si="2"/>
        <v>1</v>
      </c>
      <c r="I151" s="95">
        <v>2017145</v>
      </c>
    </row>
    <row r="152" spans="1:9">
      <c r="A152" s="92" t="s">
        <v>332</v>
      </c>
      <c r="B152" s="92" t="s">
        <v>177</v>
      </c>
      <c r="C152" s="92" t="s">
        <v>170</v>
      </c>
      <c r="D152" s="92" t="s">
        <v>1360</v>
      </c>
      <c r="E152" s="94" t="s">
        <v>1470</v>
      </c>
      <c r="F152" s="95">
        <v>230104</v>
      </c>
      <c r="G152" s="95">
        <v>224145</v>
      </c>
      <c r="H152" s="95">
        <f t="shared" si="2"/>
        <v>5959</v>
      </c>
      <c r="I152" s="95">
        <v>0</v>
      </c>
    </row>
    <row r="153" spans="1:9">
      <c r="A153" s="92" t="s">
        <v>332</v>
      </c>
      <c r="B153" s="92" t="s">
        <v>177</v>
      </c>
      <c r="C153" s="92" t="s">
        <v>170</v>
      </c>
      <c r="D153" s="92" t="s">
        <v>430</v>
      </c>
      <c r="E153" s="182" t="s">
        <v>137</v>
      </c>
      <c r="F153" s="108">
        <v>1610</v>
      </c>
      <c r="G153" s="95">
        <v>0</v>
      </c>
      <c r="H153" s="95">
        <f t="shared" si="2"/>
        <v>1610</v>
      </c>
      <c r="I153" s="108">
        <v>63808</v>
      </c>
    </row>
    <row r="154" spans="1:9">
      <c r="A154" s="92" t="s">
        <v>332</v>
      </c>
      <c r="B154" s="92" t="s">
        <v>177</v>
      </c>
      <c r="C154" s="92" t="s">
        <v>170</v>
      </c>
      <c r="D154" s="92" t="s">
        <v>431</v>
      </c>
      <c r="E154" s="182" t="s">
        <v>138</v>
      </c>
      <c r="F154" s="95">
        <v>0</v>
      </c>
      <c r="G154" s="95">
        <v>0</v>
      </c>
      <c r="H154" s="95">
        <f t="shared" si="2"/>
        <v>0</v>
      </c>
      <c r="I154" s="95">
        <v>25404</v>
      </c>
    </row>
    <row r="155" spans="1:9">
      <c r="A155" s="92" t="s">
        <v>332</v>
      </c>
      <c r="B155" s="92" t="s">
        <v>177</v>
      </c>
      <c r="C155" s="92" t="s">
        <v>170</v>
      </c>
      <c r="D155" s="92" t="s">
        <v>432</v>
      </c>
      <c r="E155" s="182" t="s">
        <v>139</v>
      </c>
      <c r="F155" s="108">
        <v>12</v>
      </c>
      <c r="G155" s="95">
        <v>0</v>
      </c>
      <c r="H155" s="95">
        <f t="shared" si="2"/>
        <v>12</v>
      </c>
      <c r="I155" s="95">
        <v>1890</v>
      </c>
    </row>
    <row r="156" spans="1:9">
      <c r="A156" s="92" t="s">
        <v>332</v>
      </c>
      <c r="B156" s="92" t="s">
        <v>177</v>
      </c>
      <c r="C156" s="92" t="s">
        <v>170</v>
      </c>
      <c r="D156" s="92" t="s">
        <v>737</v>
      </c>
      <c r="E156" s="94" t="s">
        <v>738</v>
      </c>
      <c r="F156" s="95">
        <v>2899546</v>
      </c>
      <c r="G156" s="95">
        <v>2345358</v>
      </c>
      <c r="H156" s="95">
        <f t="shared" si="2"/>
        <v>554188</v>
      </c>
      <c r="I156" s="95">
        <v>3194566</v>
      </c>
    </row>
    <row r="157" spans="1:9">
      <c r="A157" s="92" t="s">
        <v>332</v>
      </c>
      <c r="B157" s="92" t="s">
        <v>177</v>
      </c>
      <c r="C157" s="92" t="s">
        <v>170</v>
      </c>
      <c r="D157" s="92" t="s">
        <v>433</v>
      </c>
      <c r="E157" s="94" t="s">
        <v>575</v>
      </c>
      <c r="F157" s="95">
        <v>6641083</v>
      </c>
      <c r="G157" s="95">
        <v>7586351</v>
      </c>
      <c r="H157" s="95">
        <f t="shared" si="2"/>
        <v>-945268</v>
      </c>
      <c r="I157" s="95">
        <v>13416174</v>
      </c>
    </row>
    <row r="158" spans="1:9">
      <c r="A158" s="92" t="s">
        <v>332</v>
      </c>
      <c r="B158" s="92" t="s">
        <v>177</v>
      </c>
      <c r="C158" s="92" t="s">
        <v>170</v>
      </c>
      <c r="D158" s="92" t="s">
        <v>434</v>
      </c>
      <c r="E158" s="94" t="s">
        <v>576</v>
      </c>
      <c r="F158" s="95">
        <v>271315</v>
      </c>
      <c r="G158" s="95">
        <v>540491</v>
      </c>
      <c r="H158" s="95">
        <f t="shared" si="2"/>
        <v>-269176</v>
      </c>
      <c r="I158" s="95">
        <v>479124</v>
      </c>
    </row>
    <row r="159" spans="1:9">
      <c r="A159" s="92" t="s">
        <v>332</v>
      </c>
      <c r="B159" s="92" t="s">
        <v>177</v>
      </c>
      <c r="C159" s="92" t="s">
        <v>170</v>
      </c>
      <c r="D159" s="92" t="s">
        <v>1361</v>
      </c>
      <c r="E159" s="182" t="s">
        <v>1362</v>
      </c>
      <c r="F159" s="95">
        <v>6416052</v>
      </c>
      <c r="G159" s="95">
        <v>6419879</v>
      </c>
      <c r="H159" s="95">
        <f t="shared" si="2"/>
        <v>-3827</v>
      </c>
      <c r="I159" s="95">
        <v>0</v>
      </c>
    </row>
    <row r="160" spans="1:9">
      <c r="A160" s="92" t="s">
        <v>332</v>
      </c>
      <c r="B160" s="92" t="s">
        <v>177</v>
      </c>
      <c r="C160" s="92" t="s">
        <v>170</v>
      </c>
      <c r="D160" s="92" t="s">
        <v>1363</v>
      </c>
      <c r="E160" s="182" t="s">
        <v>1364</v>
      </c>
      <c r="F160" s="95">
        <v>26516</v>
      </c>
      <c r="G160" s="95">
        <v>25438</v>
      </c>
      <c r="H160" s="95">
        <f t="shared" si="2"/>
        <v>1078</v>
      </c>
      <c r="I160" s="95">
        <v>0</v>
      </c>
    </row>
    <row r="161" spans="1:9">
      <c r="A161" s="92" t="s">
        <v>332</v>
      </c>
      <c r="B161" s="92" t="s">
        <v>177</v>
      </c>
      <c r="C161" s="92" t="s">
        <v>170</v>
      </c>
      <c r="D161" s="92" t="s">
        <v>435</v>
      </c>
      <c r="E161" s="182" t="s">
        <v>577</v>
      </c>
      <c r="F161" s="95">
        <v>560336</v>
      </c>
      <c r="G161" s="95">
        <v>517716</v>
      </c>
      <c r="H161" s="95">
        <f t="shared" si="2"/>
        <v>42620</v>
      </c>
      <c r="I161" s="95">
        <v>349070</v>
      </c>
    </row>
    <row r="162" spans="1:9">
      <c r="A162" s="92" t="s">
        <v>332</v>
      </c>
      <c r="B162" s="92" t="s">
        <v>177</v>
      </c>
      <c r="C162" s="92" t="s">
        <v>331</v>
      </c>
      <c r="D162" s="92" t="s">
        <v>436</v>
      </c>
      <c r="E162" s="182" t="s">
        <v>1365</v>
      </c>
      <c r="F162" s="95">
        <v>11690083</v>
      </c>
      <c r="G162" s="95">
        <v>12578981</v>
      </c>
      <c r="H162" s="95">
        <f t="shared" si="2"/>
        <v>-888898</v>
      </c>
      <c r="I162" s="95">
        <v>14167285</v>
      </c>
    </row>
    <row r="163" spans="1:9">
      <c r="A163" s="92" t="s">
        <v>332</v>
      </c>
      <c r="B163" s="92" t="s">
        <v>177</v>
      </c>
      <c r="C163" s="92" t="s">
        <v>331</v>
      </c>
      <c r="D163" s="92" t="s">
        <v>1366</v>
      </c>
      <c r="E163" s="94" t="s">
        <v>1367</v>
      </c>
      <c r="F163" s="95">
        <v>9500</v>
      </c>
      <c r="G163" s="95">
        <v>7000</v>
      </c>
      <c r="H163" s="95">
        <f t="shared" si="2"/>
        <v>2500</v>
      </c>
      <c r="I163" s="95">
        <v>0</v>
      </c>
    </row>
    <row r="164" spans="1:9">
      <c r="A164" s="92" t="s">
        <v>332</v>
      </c>
      <c r="B164" s="92" t="s">
        <v>177</v>
      </c>
      <c r="C164" s="92" t="s">
        <v>331</v>
      </c>
      <c r="D164" s="92" t="s">
        <v>437</v>
      </c>
      <c r="E164" s="182" t="s">
        <v>578</v>
      </c>
      <c r="F164" s="95">
        <v>499885</v>
      </c>
      <c r="G164" s="95">
        <v>534313</v>
      </c>
      <c r="H164" s="95">
        <f t="shared" si="2"/>
        <v>-34428</v>
      </c>
      <c r="I164" s="95">
        <v>605954</v>
      </c>
    </row>
    <row r="165" spans="1:9">
      <c r="A165" s="92" t="s">
        <v>332</v>
      </c>
      <c r="B165" s="92" t="s">
        <v>177</v>
      </c>
      <c r="C165" s="92" t="s">
        <v>331</v>
      </c>
      <c r="D165" s="92" t="s">
        <v>1261</v>
      </c>
      <c r="E165" s="94" t="s">
        <v>1486</v>
      </c>
      <c r="F165" s="95">
        <v>7161057</v>
      </c>
      <c r="G165" s="95">
        <v>7161057</v>
      </c>
      <c r="H165" s="95">
        <f t="shared" si="2"/>
        <v>0</v>
      </c>
      <c r="I165" s="95">
        <v>4697075</v>
      </c>
    </row>
    <row r="166" spans="1:9">
      <c r="A166" s="92" t="s">
        <v>332</v>
      </c>
      <c r="B166" s="92" t="s">
        <v>177</v>
      </c>
      <c r="C166" s="92" t="s">
        <v>331</v>
      </c>
      <c r="D166" s="92" t="s">
        <v>1262</v>
      </c>
      <c r="E166" s="182" t="s">
        <v>1263</v>
      </c>
      <c r="F166" s="108">
        <v>5040192</v>
      </c>
      <c r="G166" s="95">
        <v>5040192</v>
      </c>
      <c r="H166" s="95">
        <f t="shared" si="2"/>
        <v>0</v>
      </c>
      <c r="I166" s="95">
        <v>4457563</v>
      </c>
    </row>
    <row r="167" spans="1:9" hidden="1">
      <c r="A167" s="92" t="s">
        <v>332</v>
      </c>
      <c r="B167" s="92" t="s">
        <v>177</v>
      </c>
      <c r="C167" s="92" t="s">
        <v>331</v>
      </c>
      <c r="D167" s="92" t="s">
        <v>438</v>
      </c>
      <c r="E167" s="182" t="s">
        <v>579</v>
      </c>
      <c r="F167" s="108">
        <v>0</v>
      </c>
      <c r="G167" s="95">
        <v>0</v>
      </c>
      <c r="H167" s="95">
        <f t="shared" si="2"/>
        <v>0</v>
      </c>
      <c r="I167" s="95">
        <v>0</v>
      </c>
    </row>
    <row r="168" spans="1:9">
      <c r="A168" s="92" t="s">
        <v>332</v>
      </c>
      <c r="B168" s="92" t="s">
        <v>177</v>
      </c>
      <c r="C168" s="92" t="s">
        <v>331</v>
      </c>
      <c r="D168" s="92" t="s">
        <v>439</v>
      </c>
      <c r="E168" s="182" t="s">
        <v>140</v>
      </c>
      <c r="F168" s="108">
        <v>823051</v>
      </c>
      <c r="G168" s="95">
        <v>345757</v>
      </c>
      <c r="H168" s="95">
        <f t="shared" si="2"/>
        <v>477294</v>
      </c>
      <c r="I168" s="95">
        <v>485092</v>
      </c>
    </row>
    <row r="169" spans="1:9">
      <c r="A169" s="92" t="s">
        <v>332</v>
      </c>
      <c r="B169" s="92" t="s">
        <v>177</v>
      </c>
      <c r="C169" s="92" t="s">
        <v>331</v>
      </c>
      <c r="D169" s="92" t="s">
        <v>440</v>
      </c>
      <c r="E169" s="182" t="s">
        <v>580</v>
      </c>
      <c r="F169" s="95">
        <v>96082</v>
      </c>
      <c r="G169" s="95">
        <v>79142</v>
      </c>
      <c r="H169" s="95">
        <f t="shared" si="2"/>
        <v>16940</v>
      </c>
      <c r="I169" s="95">
        <v>81822</v>
      </c>
    </row>
    <row r="170" spans="1:9">
      <c r="A170" s="92" t="s">
        <v>332</v>
      </c>
      <c r="B170" s="92" t="s">
        <v>177</v>
      </c>
      <c r="C170" s="92" t="s">
        <v>331</v>
      </c>
      <c r="D170" s="92" t="s">
        <v>441</v>
      </c>
      <c r="E170" s="182" t="s">
        <v>581</v>
      </c>
      <c r="F170" s="95">
        <v>357400</v>
      </c>
      <c r="G170" s="95">
        <v>263997</v>
      </c>
      <c r="H170" s="95">
        <f t="shared" si="2"/>
        <v>93403</v>
      </c>
      <c r="I170" s="95">
        <v>262313</v>
      </c>
    </row>
    <row r="171" spans="1:9">
      <c r="A171" s="92" t="s">
        <v>332</v>
      </c>
      <c r="B171" s="92" t="s">
        <v>177</v>
      </c>
      <c r="C171" s="92" t="s">
        <v>331</v>
      </c>
      <c r="D171" s="92" t="s">
        <v>442</v>
      </c>
      <c r="E171" s="182" t="s">
        <v>582</v>
      </c>
      <c r="F171" s="95">
        <v>1124600</v>
      </c>
      <c r="G171" s="95">
        <v>1091000</v>
      </c>
      <c r="H171" s="95">
        <f t="shared" si="2"/>
        <v>33600</v>
      </c>
      <c r="I171" s="95">
        <v>888318</v>
      </c>
    </row>
    <row r="172" spans="1:9">
      <c r="A172" s="92" t="s">
        <v>332</v>
      </c>
      <c r="B172" s="92" t="s">
        <v>177</v>
      </c>
      <c r="C172" s="92" t="s">
        <v>331</v>
      </c>
      <c r="D172" s="92" t="s">
        <v>1264</v>
      </c>
      <c r="E172" s="182" t="s">
        <v>1265</v>
      </c>
      <c r="F172" s="95">
        <v>723</v>
      </c>
      <c r="G172" s="95">
        <v>723</v>
      </c>
      <c r="H172" s="95">
        <f t="shared" si="2"/>
        <v>0</v>
      </c>
      <c r="I172" s="95">
        <v>2288431</v>
      </c>
    </row>
    <row r="173" spans="1:9">
      <c r="A173" s="92" t="s">
        <v>332</v>
      </c>
      <c r="B173" s="92" t="s">
        <v>177</v>
      </c>
      <c r="C173" s="92" t="s">
        <v>331</v>
      </c>
      <c r="D173" s="92" t="s">
        <v>1266</v>
      </c>
      <c r="E173" s="182" t="s">
        <v>1267</v>
      </c>
      <c r="F173" s="95">
        <v>0</v>
      </c>
      <c r="G173" s="95">
        <v>0</v>
      </c>
      <c r="H173" s="95">
        <f t="shared" si="2"/>
        <v>0</v>
      </c>
      <c r="I173" s="95">
        <v>889479</v>
      </c>
    </row>
    <row r="174" spans="1:9">
      <c r="A174" s="92" t="s">
        <v>332</v>
      </c>
      <c r="B174" s="92" t="s">
        <v>177</v>
      </c>
      <c r="C174" s="92" t="s">
        <v>331</v>
      </c>
      <c r="D174" s="92" t="s">
        <v>906</v>
      </c>
      <c r="E174" s="94" t="s">
        <v>1487</v>
      </c>
      <c r="F174" s="95">
        <v>1765003</v>
      </c>
      <c r="G174" s="95">
        <v>1788548</v>
      </c>
      <c r="H174" s="95">
        <f t="shared" si="2"/>
        <v>-23545</v>
      </c>
      <c r="I174" s="95">
        <v>682000</v>
      </c>
    </row>
    <row r="175" spans="1:9">
      <c r="A175" s="92" t="s">
        <v>332</v>
      </c>
      <c r="B175" s="92" t="s">
        <v>177</v>
      </c>
      <c r="C175" s="92" t="s">
        <v>332</v>
      </c>
      <c r="D175" s="92" t="s">
        <v>1368</v>
      </c>
      <c r="E175" s="94" t="s">
        <v>1369</v>
      </c>
      <c r="F175" s="95">
        <v>34163</v>
      </c>
      <c r="G175" s="95">
        <v>18620</v>
      </c>
      <c r="H175" s="95">
        <f t="shared" si="2"/>
        <v>15543</v>
      </c>
      <c r="I175" s="95">
        <v>0</v>
      </c>
    </row>
    <row r="176" spans="1:9">
      <c r="A176" s="92" t="s">
        <v>332</v>
      </c>
      <c r="B176" s="92" t="s">
        <v>177</v>
      </c>
      <c r="C176" s="92" t="s">
        <v>332</v>
      </c>
      <c r="D176" s="92" t="s">
        <v>443</v>
      </c>
      <c r="E176" s="94" t="s">
        <v>141</v>
      </c>
      <c r="F176" s="95">
        <v>407268</v>
      </c>
      <c r="G176" s="95">
        <v>697403</v>
      </c>
      <c r="H176" s="95">
        <f t="shared" si="2"/>
        <v>-290135</v>
      </c>
      <c r="I176" s="95">
        <v>382045</v>
      </c>
    </row>
    <row r="177" spans="1:9">
      <c r="A177" s="92" t="s">
        <v>332</v>
      </c>
      <c r="B177" s="92" t="s">
        <v>177</v>
      </c>
      <c r="C177" s="92" t="s">
        <v>332</v>
      </c>
      <c r="D177" s="92" t="s">
        <v>444</v>
      </c>
      <c r="E177" s="94" t="s">
        <v>583</v>
      </c>
      <c r="F177" s="95">
        <v>330113</v>
      </c>
      <c r="G177" s="95">
        <v>263233</v>
      </c>
      <c r="H177" s="95">
        <f t="shared" si="2"/>
        <v>66880</v>
      </c>
      <c r="I177" s="95">
        <v>349793</v>
      </c>
    </row>
    <row r="178" spans="1:9">
      <c r="A178" s="92" t="s">
        <v>332</v>
      </c>
      <c r="B178" s="92" t="s">
        <v>177</v>
      </c>
      <c r="C178" s="92" t="s">
        <v>332</v>
      </c>
      <c r="D178" s="92" t="s">
        <v>445</v>
      </c>
      <c r="E178" s="94" t="s">
        <v>584</v>
      </c>
      <c r="F178" s="95">
        <v>17780</v>
      </c>
      <c r="G178" s="108">
        <v>18461</v>
      </c>
      <c r="H178" s="95">
        <f t="shared" si="2"/>
        <v>-681</v>
      </c>
      <c r="I178" s="95">
        <v>15640</v>
      </c>
    </row>
    <row r="179" spans="1:9">
      <c r="A179" s="92" t="s">
        <v>332</v>
      </c>
      <c r="B179" s="92" t="s">
        <v>177</v>
      </c>
      <c r="C179" s="92" t="s">
        <v>332</v>
      </c>
      <c r="D179" s="92" t="s">
        <v>446</v>
      </c>
      <c r="E179" s="182" t="s">
        <v>585</v>
      </c>
      <c r="F179" s="95">
        <v>575387</v>
      </c>
      <c r="G179" s="95">
        <v>547880</v>
      </c>
      <c r="H179" s="95">
        <f t="shared" si="2"/>
        <v>27507</v>
      </c>
      <c r="I179" s="95">
        <v>507159</v>
      </c>
    </row>
    <row r="180" spans="1:9">
      <c r="A180" s="92" t="s">
        <v>332</v>
      </c>
      <c r="B180" s="92" t="s">
        <v>177</v>
      </c>
      <c r="C180" s="92" t="s">
        <v>332</v>
      </c>
      <c r="D180" s="92" t="s">
        <v>447</v>
      </c>
      <c r="E180" s="182" t="s">
        <v>142</v>
      </c>
      <c r="F180" s="95">
        <v>24541500</v>
      </c>
      <c r="G180" s="95">
        <v>22104947</v>
      </c>
      <c r="H180" s="95">
        <f t="shared" si="2"/>
        <v>2436553</v>
      </c>
      <c r="I180" s="95">
        <v>21682941</v>
      </c>
    </row>
    <row r="181" spans="1:9">
      <c r="A181" s="92" t="s">
        <v>332</v>
      </c>
      <c r="B181" s="92" t="s">
        <v>177</v>
      </c>
      <c r="C181" s="92" t="s">
        <v>332</v>
      </c>
      <c r="D181" s="92" t="s">
        <v>684</v>
      </c>
      <c r="E181" s="182" t="s">
        <v>685</v>
      </c>
      <c r="F181" s="95">
        <v>1233689</v>
      </c>
      <c r="G181" s="95">
        <v>1168034</v>
      </c>
      <c r="H181" s="95">
        <f t="shared" si="2"/>
        <v>65655</v>
      </c>
      <c r="I181" s="95">
        <v>512153</v>
      </c>
    </row>
    <row r="182" spans="1:9">
      <c r="A182" s="92" t="s">
        <v>332</v>
      </c>
      <c r="B182" s="92" t="s">
        <v>177</v>
      </c>
      <c r="C182" s="92" t="s">
        <v>332</v>
      </c>
      <c r="D182" s="92" t="s">
        <v>448</v>
      </c>
      <c r="E182" s="182" t="s">
        <v>143</v>
      </c>
      <c r="F182" s="95">
        <v>1649390</v>
      </c>
      <c r="G182" s="108">
        <v>1216531</v>
      </c>
      <c r="H182" s="95">
        <f t="shared" si="2"/>
        <v>432859</v>
      </c>
      <c r="I182" s="95">
        <v>1560385</v>
      </c>
    </row>
    <row r="183" spans="1:9">
      <c r="A183" s="92" t="s">
        <v>332</v>
      </c>
      <c r="B183" s="92" t="s">
        <v>177</v>
      </c>
      <c r="C183" s="92" t="s">
        <v>345</v>
      </c>
      <c r="D183" s="92" t="s">
        <v>449</v>
      </c>
      <c r="E183" s="182" t="s">
        <v>586</v>
      </c>
      <c r="F183" s="108">
        <v>5786009</v>
      </c>
      <c r="G183" s="95">
        <v>4892189</v>
      </c>
      <c r="H183" s="95">
        <f t="shared" si="2"/>
        <v>893820</v>
      </c>
      <c r="I183" s="108">
        <v>5821160</v>
      </c>
    </row>
    <row r="184" spans="1:9">
      <c r="A184" s="92" t="s">
        <v>332</v>
      </c>
      <c r="B184" s="92" t="s">
        <v>177</v>
      </c>
      <c r="C184" s="92" t="s">
        <v>345</v>
      </c>
      <c r="D184" s="92" t="s">
        <v>450</v>
      </c>
      <c r="E184" s="94" t="s">
        <v>702</v>
      </c>
      <c r="F184" s="95">
        <v>8029482</v>
      </c>
      <c r="G184" s="95">
        <v>2023602</v>
      </c>
      <c r="H184" s="95">
        <f t="shared" si="2"/>
        <v>6005880</v>
      </c>
      <c r="I184" s="95">
        <v>8921482</v>
      </c>
    </row>
    <row r="185" spans="1:9">
      <c r="A185" s="92" t="s">
        <v>332</v>
      </c>
      <c r="B185" s="92" t="s">
        <v>177</v>
      </c>
      <c r="C185" s="92" t="s">
        <v>345</v>
      </c>
      <c r="D185" s="92" t="s">
        <v>739</v>
      </c>
      <c r="E185" s="182" t="s">
        <v>740</v>
      </c>
      <c r="F185" s="95">
        <v>74239</v>
      </c>
      <c r="G185" s="95">
        <v>136973</v>
      </c>
      <c r="H185" s="95">
        <f t="shared" si="2"/>
        <v>-62734</v>
      </c>
      <c r="I185" s="95">
        <v>63443</v>
      </c>
    </row>
    <row r="186" spans="1:9">
      <c r="A186" s="92" t="s">
        <v>332</v>
      </c>
      <c r="B186" s="92" t="s">
        <v>177</v>
      </c>
      <c r="C186" s="92" t="s">
        <v>345</v>
      </c>
      <c r="D186" s="92" t="s">
        <v>907</v>
      </c>
      <c r="E186" s="201" t="s">
        <v>1471</v>
      </c>
      <c r="F186" s="108">
        <v>693703</v>
      </c>
      <c r="G186" s="95">
        <v>492378</v>
      </c>
      <c r="H186" s="95">
        <f t="shared" si="2"/>
        <v>201325</v>
      </c>
      <c r="I186" s="95">
        <v>123570</v>
      </c>
    </row>
    <row r="187" spans="1:9">
      <c r="A187" s="92" t="s">
        <v>332</v>
      </c>
      <c r="B187" s="92" t="s">
        <v>177</v>
      </c>
      <c r="C187" s="92" t="s">
        <v>345</v>
      </c>
      <c r="D187" s="92" t="s">
        <v>1370</v>
      </c>
      <c r="E187" s="182" t="s">
        <v>1371</v>
      </c>
      <c r="F187" s="95">
        <v>33246</v>
      </c>
      <c r="G187" s="95">
        <v>10100</v>
      </c>
      <c r="H187" s="95">
        <f t="shared" si="2"/>
        <v>23146</v>
      </c>
      <c r="I187" s="95">
        <v>0</v>
      </c>
    </row>
    <row r="188" spans="1:9">
      <c r="A188" s="92" t="s">
        <v>332</v>
      </c>
      <c r="B188" s="92" t="s">
        <v>177</v>
      </c>
      <c r="C188" s="92" t="s">
        <v>345</v>
      </c>
      <c r="D188" s="92" t="s">
        <v>1008</v>
      </c>
      <c r="E188" s="94" t="s">
        <v>1009</v>
      </c>
      <c r="F188" s="95">
        <v>185071</v>
      </c>
      <c r="G188" s="95">
        <v>145323</v>
      </c>
      <c r="H188" s="95">
        <f t="shared" si="2"/>
        <v>39748</v>
      </c>
      <c r="I188" s="95">
        <v>119659</v>
      </c>
    </row>
    <row r="189" spans="1:9">
      <c r="A189" s="92" t="s">
        <v>332</v>
      </c>
      <c r="B189" s="92" t="s">
        <v>177</v>
      </c>
      <c r="C189" s="92" t="s">
        <v>345</v>
      </c>
      <c r="D189" s="92" t="s">
        <v>1372</v>
      </c>
      <c r="E189" s="182" t="s">
        <v>1373</v>
      </c>
      <c r="F189" s="95">
        <v>5835</v>
      </c>
      <c r="G189" s="95">
        <v>5465</v>
      </c>
      <c r="H189" s="95">
        <f t="shared" si="2"/>
        <v>370</v>
      </c>
      <c r="I189" s="95">
        <v>0</v>
      </c>
    </row>
    <row r="190" spans="1:9">
      <c r="A190" s="92" t="s">
        <v>332</v>
      </c>
      <c r="B190" s="92" t="s">
        <v>177</v>
      </c>
      <c r="C190" s="92" t="s">
        <v>345</v>
      </c>
      <c r="D190" s="92" t="s">
        <v>1374</v>
      </c>
      <c r="E190" s="201" t="s">
        <v>1472</v>
      </c>
      <c r="F190" s="95">
        <v>0</v>
      </c>
      <c r="G190" s="95">
        <v>1436728</v>
      </c>
      <c r="H190" s="95">
        <f t="shared" si="2"/>
        <v>-1436728</v>
      </c>
      <c r="I190" s="95">
        <v>0</v>
      </c>
    </row>
    <row r="191" spans="1:9">
      <c r="A191" s="92" t="s">
        <v>332</v>
      </c>
      <c r="B191" s="92" t="s">
        <v>177</v>
      </c>
      <c r="C191" s="92" t="s">
        <v>345</v>
      </c>
      <c r="D191" s="92" t="s">
        <v>1375</v>
      </c>
      <c r="E191" s="182" t="s">
        <v>1376</v>
      </c>
      <c r="F191" s="108">
        <v>0</v>
      </c>
      <c r="G191" s="95">
        <v>821438</v>
      </c>
      <c r="H191" s="95">
        <f t="shared" si="2"/>
        <v>-821438</v>
      </c>
      <c r="I191" s="108">
        <v>0</v>
      </c>
    </row>
    <row r="192" spans="1:9">
      <c r="A192" s="92" t="s">
        <v>332</v>
      </c>
      <c r="B192" s="92" t="s">
        <v>177</v>
      </c>
      <c r="C192" s="92" t="s">
        <v>345</v>
      </c>
      <c r="D192" s="92" t="s">
        <v>1377</v>
      </c>
      <c r="E192" s="182" t="s">
        <v>1378</v>
      </c>
      <c r="F192" s="95">
        <v>0</v>
      </c>
      <c r="G192" s="95">
        <v>1885288</v>
      </c>
      <c r="H192" s="95">
        <f t="shared" si="2"/>
        <v>-1885288</v>
      </c>
      <c r="I192" s="108">
        <v>0</v>
      </c>
    </row>
    <row r="193" spans="1:9">
      <c r="A193" s="92" t="s">
        <v>332</v>
      </c>
      <c r="B193" s="92" t="s">
        <v>177</v>
      </c>
      <c r="C193" s="92" t="s">
        <v>345</v>
      </c>
      <c r="D193" s="92" t="s">
        <v>451</v>
      </c>
      <c r="E193" s="182" t="s">
        <v>587</v>
      </c>
      <c r="F193" s="108">
        <v>2370835</v>
      </c>
      <c r="G193" s="95">
        <v>3013666</v>
      </c>
      <c r="H193" s="95">
        <f t="shared" si="2"/>
        <v>-642831</v>
      </c>
      <c r="I193" s="108">
        <v>2986228</v>
      </c>
    </row>
    <row r="194" spans="1:9">
      <c r="A194" s="92" t="s">
        <v>332</v>
      </c>
      <c r="B194" s="92" t="s">
        <v>177</v>
      </c>
      <c r="C194" s="92" t="s">
        <v>345</v>
      </c>
      <c r="D194" s="92" t="s">
        <v>1010</v>
      </c>
      <c r="E194" s="182" t="s">
        <v>1011</v>
      </c>
      <c r="F194" s="108">
        <v>109474</v>
      </c>
      <c r="G194" s="95">
        <v>124412</v>
      </c>
      <c r="H194" s="95">
        <f t="shared" si="2"/>
        <v>-14938</v>
      </c>
      <c r="I194" s="108">
        <v>129258</v>
      </c>
    </row>
    <row r="195" spans="1:9">
      <c r="A195" s="92" t="s">
        <v>332</v>
      </c>
      <c r="B195" s="92" t="s">
        <v>177</v>
      </c>
      <c r="C195" s="92" t="s">
        <v>345</v>
      </c>
      <c r="D195" s="92" t="s">
        <v>1379</v>
      </c>
      <c r="E195" s="182" t="s">
        <v>1380</v>
      </c>
      <c r="F195" s="108">
        <v>5000</v>
      </c>
      <c r="G195" s="95">
        <v>65388</v>
      </c>
      <c r="H195" s="95">
        <f t="shared" si="2"/>
        <v>-60388</v>
      </c>
      <c r="I195" s="108">
        <v>0</v>
      </c>
    </row>
    <row r="196" spans="1:9">
      <c r="A196" s="92" t="s">
        <v>332</v>
      </c>
      <c r="B196" s="92" t="s">
        <v>177</v>
      </c>
      <c r="C196" s="92" t="s">
        <v>345</v>
      </c>
      <c r="D196" s="92" t="s">
        <v>1012</v>
      </c>
      <c r="E196" s="182" t="s">
        <v>1013</v>
      </c>
      <c r="F196" s="108">
        <v>5730</v>
      </c>
      <c r="G196" s="95">
        <v>2680</v>
      </c>
      <c r="H196" s="95">
        <f t="shared" si="2"/>
        <v>3050</v>
      </c>
      <c r="I196" s="108">
        <v>10030</v>
      </c>
    </row>
    <row r="197" spans="1:9">
      <c r="A197" s="92" t="s">
        <v>332</v>
      </c>
      <c r="B197" s="92" t="s">
        <v>177</v>
      </c>
      <c r="C197" s="92" t="s">
        <v>345</v>
      </c>
      <c r="D197" s="92" t="s">
        <v>452</v>
      </c>
      <c r="E197" s="182" t="s">
        <v>588</v>
      </c>
      <c r="F197" s="108">
        <v>2828481</v>
      </c>
      <c r="G197" s="95">
        <v>2611464</v>
      </c>
      <c r="H197" s="95">
        <f t="shared" si="2"/>
        <v>217017</v>
      </c>
      <c r="I197" s="108">
        <v>3972986</v>
      </c>
    </row>
    <row r="198" spans="1:9">
      <c r="A198" s="92" t="s">
        <v>332</v>
      </c>
      <c r="B198" s="92" t="s">
        <v>177</v>
      </c>
      <c r="C198" s="92" t="s">
        <v>345</v>
      </c>
      <c r="D198" s="92" t="s">
        <v>1381</v>
      </c>
      <c r="E198" s="182" t="s">
        <v>1382</v>
      </c>
      <c r="F198" s="108">
        <v>5901000</v>
      </c>
      <c r="G198" s="95">
        <v>5668437</v>
      </c>
      <c r="H198" s="95">
        <f t="shared" ref="H198:H261" si="3">F198-G198</f>
        <v>232563</v>
      </c>
      <c r="I198" s="108">
        <v>0</v>
      </c>
    </row>
    <row r="199" spans="1:9">
      <c r="A199" s="92" t="s">
        <v>332</v>
      </c>
      <c r="B199" s="92" t="s">
        <v>177</v>
      </c>
      <c r="C199" s="92" t="s">
        <v>345</v>
      </c>
      <c r="D199" s="92" t="s">
        <v>1383</v>
      </c>
      <c r="E199" s="182" t="s">
        <v>1384</v>
      </c>
      <c r="F199" s="108">
        <v>57000</v>
      </c>
      <c r="G199" s="95">
        <v>24053</v>
      </c>
      <c r="H199" s="95">
        <f t="shared" si="3"/>
        <v>32947</v>
      </c>
      <c r="I199" s="108">
        <v>0</v>
      </c>
    </row>
    <row r="200" spans="1:9">
      <c r="A200" s="92" t="s">
        <v>332</v>
      </c>
      <c r="B200" s="92" t="s">
        <v>177</v>
      </c>
      <c r="C200" s="92" t="s">
        <v>345</v>
      </c>
      <c r="D200" s="92" t="s">
        <v>1385</v>
      </c>
      <c r="E200" s="182" t="s">
        <v>1386</v>
      </c>
      <c r="F200" s="108">
        <v>87233</v>
      </c>
      <c r="G200" s="95">
        <v>152938</v>
      </c>
      <c r="H200" s="95">
        <f t="shared" si="3"/>
        <v>-65705</v>
      </c>
      <c r="I200" s="108">
        <v>0</v>
      </c>
    </row>
    <row r="201" spans="1:9">
      <c r="A201" s="92" t="s">
        <v>332</v>
      </c>
      <c r="B201" s="92" t="s">
        <v>177</v>
      </c>
      <c r="C201" s="92" t="s">
        <v>345</v>
      </c>
      <c r="D201" s="92" t="s">
        <v>1387</v>
      </c>
      <c r="E201" s="201" t="s">
        <v>1473</v>
      </c>
      <c r="F201" s="95">
        <v>1600000</v>
      </c>
      <c r="G201" s="108">
        <v>0</v>
      </c>
      <c r="H201" s="95">
        <f t="shared" si="3"/>
        <v>1600000</v>
      </c>
      <c r="I201" s="108">
        <v>0</v>
      </c>
    </row>
    <row r="202" spans="1:9">
      <c r="A202" s="92" t="s">
        <v>332</v>
      </c>
      <c r="B202" s="92" t="s">
        <v>177</v>
      </c>
      <c r="C202" s="92" t="s">
        <v>345</v>
      </c>
      <c r="D202" s="92" t="s">
        <v>1388</v>
      </c>
      <c r="E202" s="182" t="s">
        <v>1389</v>
      </c>
      <c r="F202" s="95">
        <v>0</v>
      </c>
      <c r="G202" s="108">
        <v>2045594</v>
      </c>
      <c r="H202" s="95">
        <f t="shared" si="3"/>
        <v>-2045594</v>
      </c>
      <c r="I202" s="108">
        <v>0</v>
      </c>
    </row>
    <row r="203" spans="1:9">
      <c r="A203" s="92" t="s">
        <v>332</v>
      </c>
      <c r="B203" s="92" t="s">
        <v>177</v>
      </c>
      <c r="C203" s="92" t="s">
        <v>345</v>
      </c>
      <c r="D203" s="92" t="s">
        <v>1390</v>
      </c>
      <c r="E203" s="182" t="s">
        <v>1391</v>
      </c>
      <c r="F203" s="95">
        <v>0</v>
      </c>
      <c r="G203" s="95">
        <v>557918</v>
      </c>
      <c r="H203" s="95">
        <f t="shared" si="3"/>
        <v>-557918</v>
      </c>
      <c r="I203" s="95">
        <v>0</v>
      </c>
    </row>
    <row r="204" spans="1:9">
      <c r="A204" s="92" t="s">
        <v>332</v>
      </c>
      <c r="B204" s="92" t="s">
        <v>177</v>
      </c>
      <c r="C204" s="92" t="s">
        <v>345</v>
      </c>
      <c r="D204" s="92" t="s">
        <v>453</v>
      </c>
      <c r="E204" s="182" t="s">
        <v>144</v>
      </c>
      <c r="F204" s="95">
        <v>343000</v>
      </c>
      <c r="G204" s="108">
        <v>316330</v>
      </c>
      <c r="H204" s="95">
        <f t="shared" si="3"/>
        <v>26670</v>
      </c>
      <c r="I204" s="95">
        <v>12876379</v>
      </c>
    </row>
    <row r="205" spans="1:9">
      <c r="A205" s="92" t="s">
        <v>332</v>
      </c>
      <c r="B205" s="92" t="s">
        <v>177</v>
      </c>
      <c r="C205" s="92" t="s">
        <v>345</v>
      </c>
      <c r="D205" s="92" t="s">
        <v>454</v>
      </c>
      <c r="E205" s="182" t="s">
        <v>145</v>
      </c>
      <c r="F205" s="95">
        <v>17548439</v>
      </c>
      <c r="G205" s="95">
        <v>22972826</v>
      </c>
      <c r="H205" s="95">
        <f t="shared" si="3"/>
        <v>-5424387</v>
      </c>
      <c r="I205" s="95">
        <v>21410482</v>
      </c>
    </row>
    <row r="206" spans="1:9">
      <c r="A206" s="92" t="s">
        <v>332</v>
      </c>
      <c r="B206" s="92" t="s">
        <v>177</v>
      </c>
      <c r="C206" s="92" t="s">
        <v>345</v>
      </c>
      <c r="D206" s="92" t="s">
        <v>1014</v>
      </c>
      <c r="E206" s="94" t="s">
        <v>1474</v>
      </c>
      <c r="F206" s="95">
        <v>6500000</v>
      </c>
      <c r="G206" s="95">
        <v>4882438</v>
      </c>
      <c r="H206" s="95">
        <f t="shared" si="3"/>
        <v>1617562</v>
      </c>
      <c r="I206" s="95">
        <v>0</v>
      </c>
    </row>
    <row r="207" spans="1:9">
      <c r="A207" s="92" t="s">
        <v>332</v>
      </c>
      <c r="B207" s="92" t="s">
        <v>177</v>
      </c>
      <c r="C207" s="92" t="s">
        <v>345</v>
      </c>
      <c r="D207" s="92" t="s">
        <v>908</v>
      </c>
      <c r="E207" s="94" t="s">
        <v>909</v>
      </c>
      <c r="F207" s="95">
        <v>1870053</v>
      </c>
      <c r="G207" s="95">
        <v>2401093</v>
      </c>
      <c r="H207" s="95">
        <f t="shared" si="3"/>
        <v>-531040</v>
      </c>
      <c r="I207" s="95">
        <v>2324261</v>
      </c>
    </row>
    <row r="208" spans="1:9">
      <c r="A208" s="92" t="s">
        <v>332</v>
      </c>
      <c r="B208" s="92" t="s">
        <v>177</v>
      </c>
      <c r="C208" s="92" t="s">
        <v>345</v>
      </c>
      <c r="D208" s="92" t="s">
        <v>1015</v>
      </c>
      <c r="E208" s="94" t="s">
        <v>1016</v>
      </c>
      <c r="F208" s="95">
        <v>3000963</v>
      </c>
      <c r="G208" s="95">
        <v>3009806</v>
      </c>
      <c r="H208" s="95">
        <f t="shared" si="3"/>
        <v>-8843</v>
      </c>
      <c r="I208" s="108">
        <v>2994138</v>
      </c>
    </row>
    <row r="209" spans="1:9">
      <c r="A209" s="92" t="s">
        <v>332</v>
      </c>
      <c r="B209" s="92" t="s">
        <v>177</v>
      </c>
      <c r="C209" s="92" t="s">
        <v>345</v>
      </c>
      <c r="D209" s="92" t="s">
        <v>455</v>
      </c>
      <c r="E209" s="94" t="s">
        <v>960</v>
      </c>
      <c r="F209" s="95">
        <v>20761</v>
      </c>
      <c r="G209" s="95">
        <v>7205</v>
      </c>
      <c r="H209" s="95">
        <f t="shared" si="3"/>
        <v>13556</v>
      </c>
      <c r="I209" s="95">
        <v>838943</v>
      </c>
    </row>
    <row r="210" spans="1:9">
      <c r="A210" s="92" t="s">
        <v>332</v>
      </c>
      <c r="B210" s="92" t="s">
        <v>177</v>
      </c>
      <c r="C210" s="92" t="s">
        <v>345</v>
      </c>
      <c r="D210" s="92" t="s">
        <v>456</v>
      </c>
      <c r="E210" s="94" t="s">
        <v>1017</v>
      </c>
      <c r="F210" s="95">
        <v>7595000</v>
      </c>
      <c r="G210" s="95">
        <v>9190856</v>
      </c>
      <c r="H210" s="95">
        <f t="shared" si="3"/>
        <v>-1595856</v>
      </c>
      <c r="I210" s="95">
        <v>10041067</v>
      </c>
    </row>
    <row r="211" spans="1:9">
      <c r="A211" s="92" t="s">
        <v>332</v>
      </c>
      <c r="B211" s="92" t="s">
        <v>188</v>
      </c>
      <c r="C211" s="92" t="s">
        <v>171</v>
      </c>
      <c r="D211" s="92" t="s">
        <v>457</v>
      </c>
      <c r="E211" s="94" t="s">
        <v>589</v>
      </c>
      <c r="F211" s="95">
        <v>246000</v>
      </c>
      <c r="G211" s="95">
        <v>414809</v>
      </c>
      <c r="H211" s="95">
        <f t="shared" si="3"/>
        <v>-168809</v>
      </c>
      <c r="I211" s="95">
        <v>487325</v>
      </c>
    </row>
    <row r="212" spans="1:9">
      <c r="A212" s="92" t="s">
        <v>332</v>
      </c>
      <c r="B212" s="92" t="s">
        <v>188</v>
      </c>
      <c r="C212" s="92" t="s">
        <v>171</v>
      </c>
      <c r="D212" s="92" t="s">
        <v>458</v>
      </c>
      <c r="E212" s="182" t="s">
        <v>146</v>
      </c>
      <c r="F212" s="108">
        <v>213208</v>
      </c>
      <c r="G212" s="95">
        <v>154945</v>
      </c>
      <c r="H212" s="95">
        <f t="shared" si="3"/>
        <v>58263</v>
      </c>
      <c r="I212" s="108">
        <v>267463</v>
      </c>
    </row>
    <row r="213" spans="1:9">
      <c r="A213" s="92" t="s">
        <v>332</v>
      </c>
      <c r="B213" s="92" t="s">
        <v>188</v>
      </c>
      <c r="C213" s="92" t="s">
        <v>177</v>
      </c>
      <c r="D213" s="92" t="s">
        <v>459</v>
      </c>
      <c r="E213" s="94" t="s">
        <v>147</v>
      </c>
      <c r="F213" s="108">
        <v>123500</v>
      </c>
      <c r="G213" s="95">
        <v>393595</v>
      </c>
      <c r="H213" s="95">
        <f t="shared" si="3"/>
        <v>-270095</v>
      </c>
      <c r="I213" s="108">
        <v>481498</v>
      </c>
    </row>
    <row r="214" spans="1:9">
      <c r="A214" s="92" t="s">
        <v>332</v>
      </c>
      <c r="B214" s="92" t="s">
        <v>188</v>
      </c>
      <c r="C214" s="92" t="s">
        <v>177</v>
      </c>
      <c r="D214" s="92" t="s">
        <v>460</v>
      </c>
      <c r="E214" s="94" t="s">
        <v>148</v>
      </c>
      <c r="F214" s="108">
        <v>6291650</v>
      </c>
      <c r="G214" s="95">
        <v>5584568</v>
      </c>
      <c r="H214" s="95">
        <f t="shared" si="3"/>
        <v>707082</v>
      </c>
      <c r="I214" s="108">
        <v>7119876</v>
      </c>
    </row>
    <row r="215" spans="1:9">
      <c r="A215" s="92" t="s">
        <v>332</v>
      </c>
      <c r="B215" s="92" t="s">
        <v>188</v>
      </c>
      <c r="C215" s="92" t="s">
        <v>177</v>
      </c>
      <c r="D215" s="92" t="s">
        <v>461</v>
      </c>
      <c r="E215" s="94" t="s">
        <v>1018</v>
      </c>
      <c r="F215" s="108">
        <v>50000</v>
      </c>
      <c r="G215" s="95">
        <v>320918</v>
      </c>
      <c r="H215" s="95">
        <f t="shared" si="3"/>
        <v>-270918</v>
      </c>
      <c r="I215" s="108">
        <v>98725</v>
      </c>
    </row>
    <row r="216" spans="1:9">
      <c r="A216" s="92" t="s">
        <v>332</v>
      </c>
      <c r="B216" s="92" t="s">
        <v>188</v>
      </c>
      <c r="C216" s="92" t="s">
        <v>177</v>
      </c>
      <c r="D216" s="92" t="s">
        <v>462</v>
      </c>
      <c r="E216" s="182" t="s">
        <v>1019</v>
      </c>
      <c r="F216" s="108">
        <v>2930000</v>
      </c>
      <c r="G216" s="95">
        <v>10710013</v>
      </c>
      <c r="H216" s="95">
        <f t="shared" si="3"/>
        <v>-7780013</v>
      </c>
      <c r="I216" s="108">
        <v>4061112</v>
      </c>
    </row>
    <row r="217" spans="1:9">
      <c r="A217" s="92" t="s">
        <v>332</v>
      </c>
      <c r="B217" s="92" t="s">
        <v>188</v>
      </c>
      <c r="C217" s="92" t="s">
        <v>177</v>
      </c>
      <c r="D217" s="92" t="s">
        <v>463</v>
      </c>
      <c r="E217" s="182" t="s">
        <v>1020</v>
      </c>
      <c r="F217" s="108">
        <v>402660</v>
      </c>
      <c r="G217" s="95">
        <v>1479690</v>
      </c>
      <c r="H217" s="95">
        <f t="shared" si="3"/>
        <v>-1077030</v>
      </c>
      <c r="I217" s="108">
        <v>1321441</v>
      </c>
    </row>
    <row r="218" spans="1:9" hidden="1">
      <c r="A218" s="92" t="s">
        <v>332</v>
      </c>
      <c r="B218" s="92" t="s">
        <v>188</v>
      </c>
      <c r="C218" s="92" t="s">
        <v>177</v>
      </c>
      <c r="D218" s="92" t="s">
        <v>464</v>
      </c>
      <c r="E218" s="182" t="s">
        <v>590</v>
      </c>
      <c r="F218" s="108">
        <v>0</v>
      </c>
      <c r="G218" s="95">
        <v>0</v>
      </c>
      <c r="H218" s="95">
        <f t="shared" si="3"/>
        <v>0</v>
      </c>
      <c r="I218" s="108">
        <v>0</v>
      </c>
    </row>
    <row r="219" spans="1:9">
      <c r="A219" s="92" t="s">
        <v>332</v>
      </c>
      <c r="B219" s="92" t="s">
        <v>188</v>
      </c>
      <c r="C219" s="92" t="s">
        <v>177</v>
      </c>
      <c r="D219" s="92" t="s">
        <v>465</v>
      </c>
      <c r="E219" s="182" t="s">
        <v>149</v>
      </c>
      <c r="F219" s="108">
        <v>1805</v>
      </c>
      <c r="G219" s="95">
        <v>15295</v>
      </c>
      <c r="H219" s="95">
        <f t="shared" si="3"/>
        <v>-13490</v>
      </c>
      <c r="I219" s="108">
        <v>16216</v>
      </c>
    </row>
    <row r="220" spans="1:9">
      <c r="A220" s="92" t="s">
        <v>332</v>
      </c>
      <c r="B220" s="92" t="s">
        <v>188</v>
      </c>
      <c r="C220" s="92" t="s">
        <v>188</v>
      </c>
      <c r="D220" s="92" t="s">
        <v>466</v>
      </c>
      <c r="E220" s="182" t="s">
        <v>591</v>
      </c>
      <c r="F220" s="108">
        <v>1487833</v>
      </c>
      <c r="G220" s="95">
        <v>1826979</v>
      </c>
      <c r="H220" s="95">
        <f t="shared" si="3"/>
        <v>-339146</v>
      </c>
      <c r="I220" s="108">
        <v>2133366</v>
      </c>
    </row>
    <row r="221" spans="1:9">
      <c r="A221" s="92" t="s">
        <v>332</v>
      </c>
      <c r="B221" s="92" t="s">
        <v>188</v>
      </c>
      <c r="C221" s="92" t="s">
        <v>188</v>
      </c>
      <c r="D221" s="92" t="s">
        <v>686</v>
      </c>
      <c r="E221" s="182" t="s">
        <v>687</v>
      </c>
      <c r="F221" s="108">
        <v>1820205</v>
      </c>
      <c r="G221" s="95">
        <v>1652325</v>
      </c>
      <c r="H221" s="95">
        <f t="shared" si="3"/>
        <v>167880</v>
      </c>
      <c r="I221" s="108">
        <v>1348473</v>
      </c>
    </row>
    <row r="222" spans="1:9">
      <c r="A222" s="92" t="s">
        <v>332</v>
      </c>
      <c r="B222" s="92" t="s">
        <v>188</v>
      </c>
      <c r="C222" s="92" t="s">
        <v>188</v>
      </c>
      <c r="D222" s="92" t="s">
        <v>467</v>
      </c>
      <c r="E222" s="182" t="s">
        <v>592</v>
      </c>
      <c r="F222" s="108">
        <v>854400</v>
      </c>
      <c r="G222" s="95">
        <v>914103</v>
      </c>
      <c r="H222" s="95">
        <f t="shared" si="3"/>
        <v>-59703</v>
      </c>
      <c r="I222" s="108">
        <v>904156</v>
      </c>
    </row>
    <row r="223" spans="1:9">
      <c r="A223" s="92" t="s">
        <v>332</v>
      </c>
      <c r="B223" s="92" t="s">
        <v>188</v>
      </c>
      <c r="C223" s="92" t="s">
        <v>188</v>
      </c>
      <c r="D223" s="92" t="s">
        <v>688</v>
      </c>
      <c r="E223" s="94" t="s">
        <v>1475</v>
      </c>
      <c r="F223" s="108">
        <v>23060</v>
      </c>
      <c r="G223" s="95">
        <v>17535</v>
      </c>
      <c r="H223" s="95">
        <f t="shared" si="3"/>
        <v>5525</v>
      </c>
      <c r="I223" s="108">
        <v>2775</v>
      </c>
    </row>
    <row r="224" spans="1:9">
      <c r="A224" s="92" t="s">
        <v>332</v>
      </c>
      <c r="B224" s="92" t="s">
        <v>188</v>
      </c>
      <c r="C224" s="92" t="s">
        <v>188</v>
      </c>
      <c r="D224" s="92" t="s">
        <v>468</v>
      </c>
      <c r="E224" s="182" t="s">
        <v>1021</v>
      </c>
      <c r="F224" s="108">
        <v>1440153</v>
      </c>
      <c r="G224" s="95">
        <v>1944616</v>
      </c>
      <c r="H224" s="95">
        <f t="shared" si="3"/>
        <v>-504463</v>
      </c>
      <c r="I224" s="108">
        <v>2478970</v>
      </c>
    </row>
    <row r="225" spans="1:9">
      <c r="A225" s="92" t="s">
        <v>332</v>
      </c>
      <c r="B225" s="92" t="s">
        <v>188</v>
      </c>
      <c r="C225" s="92" t="s">
        <v>188</v>
      </c>
      <c r="D225" s="92" t="s">
        <v>1022</v>
      </c>
      <c r="E225" s="182" t="s">
        <v>1023</v>
      </c>
      <c r="F225" s="108">
        <v>37340</v>
      </c>
      <c r="G225" s="95">
        <v>23332</v>
      </c>
      <c r="H225" s="95">
        <f t="shared" si="3"/>
        <v>14008</v>
      </c>
      <c r="I225" s="108">
        <v>16587</v>
      </c>
    </row>
    <row r="226" spans="1:9">
      <c r="A226" s="92" t="s">
        <v>332</v>
      </c>
      <c r="B226" s="92" t="s">
        <v>188</v>
      </c>
      <c r="C226" s="92" t="s">
        <v>188</v>
      </c>
      <c r="D226" s="92">
        <v>75991</v>
      </c>
      <c r="E226" s="94" t="s">
        <v>1476</v>
      </c>
      <c r="F226" s="95">
        <v>0</v>
      </c>
      <c r="G226" s="95">
        <v>950</v>
      </c>
      <c r="H226" s="95">
        <f t="shared" si="3"/>
        <v>-950</v>
      </c>
      <c r="I226" s="108">
        <v>7501</v>
      </c>
    </row>
    <row r="227" spans="1:9">
      <c r="A227" s="92" t="s">
        <v>332</v>
      </c>
      <c r="B227" s="92" t="s">
        <v>188</v>
      </c>
      <c r="C227" s="92" t="s">
        <v>188</v>
      </c>
      <c r="D227" s="92" t="s">
        <v>469</v>
      </c>
      <c r="E227" s="182" t="s">
        <v>959</v>
      </c>
      <c r="F227" s="95">
        <v>1051624</v>
      </c>
      <c r="G227" s="108">
        <v>822799</v>
      </c>
      <c r="H227" s="95">
        <f t="shared" si="3"/>
        <v>228825</v>
      </c>
      <c r="I227" s="108">
        <v>3802307</v>
      </c>
    </row>
    <row r="228" spans="1:9">
      <c r="A228" s="92" t="s">
        <v>332</v>
      </c>
      <c r="B228" s="92" t="s">
        <v>188</v>
      </c>
      <c r="C228" s="92" t="s">
        <v>188</v>
      </c>
      <c r="D228" s="92" t="s">
        <v>1014</v>
      </c>
      <c r="E228" s="94" t="s">
        <v>1474</v>
      </c>
      <c r="F228" s="95">
        <v>50000</v>
      </c>
      <c r="G228" s="95">
        <v>5185</v>
      </c>
      <c r="H228" s="95">
        <f t="shared" si="3"/>
        <v>44815</v>
      </c>
      <c r="I228" s="95">
        <v>4517</v>
      </c>
    </row>
    <row r="229" spans="1:9">
      <c r="A229" s="92" t="s">
        <v>332</v>
      </c>
      <c r="B229" s="92" t="s">
        <v>188</v>
      </c>
      <c r="C229" s="92" t="s">
        <v>188</v>
      </c>
      <c r="D229" s="92" t="s">
        <v>1392</v>
      </c>
      <c r="E229" s="182" t="s">
        <v>1393</v>
      </c>
      <c r="F229" s="95">
        <v>0</v>
      </c>
      <c r="G229" s="95">
        <v>278749</v>
      </c>
      <c r="H229" s="95">
        <f t="shared" si="3"/>
        <v>-278749</v>
      </c>
      <c r="I229" s="95">
        <v>0</v>
      </c>
    </row>
    <row r="230" spans="1:9">
      <c r="A230" s="92" t="s">
        <v>332</v>
      </c>
      <c r="B230" s="92" t="s">
        <v>188</v>
      </c>
      <c r="C230" s="92" t="s">
        <v>188</v>
      </c>
      <c r="D230" s="92" t="s">
        <v>470</v>
      </c>
      <c r="E230" s="182" t="s">
        <v>593</v>
      </c>
      <c r="F230" s="95">
        <v>0</v>
      </c>
      <c r="G230" s="95">
        <v>241</v>
      </c>
      <c r="H230" s="95">
        <f t="shared" si="3"/>
        <v>-241</v>
      </c>
      <c r="I230" s="95">
        <v>3238</v>
      </c>
    </row>
    <row r="231" spans="1:9">
      <c r="A231" s="92" t="s">
        <v>332</v>
      </c>
      <c r="B231" s="92" t="s">
        <v>188</v>
      </c>
      <c r="C231" s="92" t="s">
        <v>188</v>
      </c>
      <c r="D231" s="92" t="s">
        <v>1394</v>
      </c>
      <c r="E231" s="182" t="s">
        <v>1395</v>
      </c>
      <c r="F231" s="95">
        <v>2510</v>
      </c>
      <c r="G231" s="95">
        <v>245</v>
      </c>
      <c r="H231" s="95">
        <f t="shared" si="3"/>
        <v>2265</v>
      </c>
      <c r="I231" s="95">
        <v>0</v>
      </c>
    </row>
    <row r="232" spans="1:9">
      <c r="A232" s="92" t="s">
        <v>332</v>
      </c>
      <c r="B232" s="92" t="s">
        <v>188</v>
      </c>
      <c r="C232" s="92" t="s">
        <v>188</v>
      </c>
      <c r="D232" s="92" t="s">
        <v>1396</v>
      </c>
      <c r="E232" s="182" t="s">
        <v>1397</v>
      </c>
      <c r="F232" s="95">
        <v>7953</v>
      </c>
      <c r="G232" s="108">
        <v>6838</v>
      </c>
      <c r="H232" s="95">
        <f t="shared" si="3"/>
        <v>1115</v>
      </c>
      <c r="I232" s="108">
        <v>0</v>
      </c>
    </row>
    <row r="233" spans="1:9">
      <c r="A233" s="92" t="s">
        <v>332</v>
      </c>
      <c r="B233" s="92" t="s">
        <v>188</v>
      </c>
      <c r="C233" s="92" t="s">
        <v>188</v>
      </c>
      <c r="D233" s="92" t="s">
        <v>1398</v>
      </c>
      <c r="E233" s="182" t="s">
        <v>1399</v>
      </c>
      <c r="F233" s="95">
        <v>2189</v>
      </c>
      <c r="G233" s="95">
        <v>30869</v>
      </c>
      <c r="H233" s="95">
        <f t="shared" si="3"/>
        <v>-28680</v>
      </c>
      <c r="I233" s="95">
        <v>0</v>
      </c>
    </row>
    <row r="234" spans="1:9">
      <c r="A234" s="92" t="s">
        <v>332</v>
      </c>
      <c r="B234" s="92" t="s">
        <v>188</v>
      </c>
      <c r="C234" s="92" t="s">
        <v>188</v>
      </c>
      <c r="D234" s="92" t="s">
        <v>1400</v>
      </c>
      <c r="E234" s="182" t="s">
        <v>1401</v>
      </c>
      <c r="F234" s="95">
        <v>0</v>
      </c>
      <c r="G234" s="95">
        <v>8612</v>
      </c>
      <c r="H234" s="95">
        <f t="shared" si="3"/>
        <v>-8612</v>
      </c>
      <c r="I234" s="95">
        <v>0</v>
      </c>
    </row>
    <row r="235" spans="1:9">
      <c r="A235" s="92" t="s">
        <v>332</v>
      </c>
      <c r="B235" s="92" t="s">
        <v>188</v>
      </c>
      <c r="C235" s="92" t="s">
        <v>188</v>
      </c>
      <c r="D235" s="92" t="s">
        <v>1402</v>
      </c>
      <c r="E235" s="182" t="s">
        <v>1403</v>
      </c>
      <c r="F235" s="95">
        <v>24329</v>
      </c>
      <c r="G235" s="95">
        <v>224323</v>
      </c>
      <c r="H235" s="95">
        <f t="shared" si="3"/>
        <v>-199994</v>
      </c>
      <c r="I235" s="95">
        <v>0</v>
      </c>
    </row>
    <row r="236" spans="1:9">
      <c r="A236" s="92" t="s">
        <v>332</v>
      </c>
      <c r="B236" s="92" t="s">
        <v>188</v>
      </c>
      <c r="C236" s="92" t="s">
        <v>188</v>
      </c>
      <c r="D236" s="92" t="s">
        <v>471</v>
      </c>
      <c r="E236" s="182" t="s">
        <v>594</v>
      </c>
      <c r="F236" s="108">
        <v>200000</v>
      </c>
      <c r="G236" s="108">
        <v>391785</v>
      </c>
      <c r="H236" s="95">
        <f t="shared" si="3"/>
        <v>-191785</v>
      </c>
      <c r="I236" s="95">
        <v>633665</v>
      </c>
    </row>
    <row r="237" spans="1:9">
      <c r="A237" s="92" t="s">
        <v>332</v>
      </c>
      <c r="B237" s="92" t="s">
        <v>188</v>
      </c>
      <c r="C237" s="92" t="s">
        <v>188</v>
      </c>
      <c r="D237" s="92" t="s">
        <v>741</v>
      </c>
      <c r="E237" s="182" t="s">
        <v>742</v>
      </c>
      <c r="F237" s="95">
        <v>0</v>
      </c>
      <c r="G237" s="95">
        <v>0</v>
      </c>
      <c r="H237" s="95">
        <f t="shared" si="3"/>
        <v>0</v>
      </c>
      <c r="I237" s="95">
        <v>18656</v>
      </c>
    </row>
    <row r="238" spans="1:9">
      <c r="A238" s="92" t="s">
        <v>332</v>
      </c>
      <c r="B238" s="92" t="s">
        <v>188</v>
      </c>
      <c r="C238" s="92" t="s">
        <v>188</v>
      </c>
      <c r="D238" s="92" t="s">
        <v>456</v>
      </c>
      <c r="E238" s="182" t="s">
        <v>1017</v>
      </c>
      <c r="F238" s="95">
        <v>11527000</v>
      </c>
      <c r="G238" s="95">
        <v>9611574</v>
      </c>
      <c r="H238" s="95">
        <f t="shared" si="3"/>
        <v>1915426</v>
      </c>
      <c r="I238" s="95">
        <v>6530436</v>
      </c>
    </row>
    <row r="239" spans="1:9">
      <c r="A239" s="92" t="s">
        <v>332</v>
      </c>
      <c r="B239" s="92" t="s">
        <v>188</v>
      </c>
      <c r="C239" s="92" t="s">
        <v>188</v>
      </c>
      <c r="D239" s="92" t="s">
        <v>472</v>
      </c>
      <c r="E239" s="182" t="s">
        <v>595</v>
      </c>
      <c r="F239" s="95">
        <v>2000</v>
      </c>
      <c r="G239" s="95">
        <v>1414</v>
      </c>
      <c r="H239" s="95">
        <f t="shared" si="3"/>
        <v>586</v>
      </c>
      <c r="I239" s="95">
        <v>1845</v>
      </c>
    </row>
    <row r="240" spans="1:9">
      <c r="A240" s="92" t="s">
        <v>332</v>
      </c>
      <c r="B240" s="92" t="s">
        <v>188</v>
      </c>
      <c r="C240" s="92" t="s">
        <v>170</v>
      </c>
      <c r="D240" s="92" t="s">
        <v>448</v>
      </c>
      <c r="E240" s="182" t="s">
        <v>143</v>
      </c>
      <c r="F240" s="95">
        <v>0</v>
      </c>
      <c r="G240" s="95">
        <v>93</v>
      </c>
      <c r="H240" s="95">
        <f t="shared" si="3"/>
        <v>-93</v>
      </c>
      <c r="I240" s="95">
        <v>1343</v>
      </c>
    </row>
    <row r="241" spans="1:9">
      <c r="A241" s="92" t="s">
        <v>332</v>
      </c>
      <c r="B241" s="92" t="s">
        <v>188</v>
      </c>
      <c r="C241" s="92" t="s">
        <v>170</v>
      </c>
      <c r="D241" s="92" t="s">
        <v>473</v>
      </c>
      <c r="E241" s="182" t="s">
        <v>150</v>
      </c>
      <c r="F241" s="95">
        <v>0</v>
      </c>
      <c r="G241" s="95">
        <v>600</v>
      </c>
      <c r="H241" s="95">
        <f t="shared" si="3"/>
        <v>-600</v>
      </c>
      <c r="I241" s="95">
        <v>1502</v>
      </c>
    </row>
    <row r="242" spans="1:9">
      <c r="A242" s="92" t="s">
        <v>332</v>
      </c>
      <c r="B242" s="92" t="s">
        <v>188</v>
      </c>
      <c r="C242" s="92" t="s">
        <v>170</v>
      </c>
      <c r="D242" s="92" t="s">
        <v>474</v>
      </c>
      <c r="E242" s="182" t="s">
        <v>151</v>
      </c>
      <c r="F242" s="95">
        <v>2631904</v>
      </c>
      <c r="G242" s="95">
        <v>1579395</v>
      </c>
      <c r="H242" s="95">
        <f t="shared" si="3"/>
        <v>1052509</v>
      </c>
      <c r="I242" s="95">
        <v>2142587</v>
      </c>
    </row>
    <row r="243" spans="1:9">
      <c r="A243" s="92" t="s">
        <v>332</v>
      </c>
      <c r="B243" s="92" t="s">
        <v>188</v>
      </c>
      <c r="C243" s="92" t="s">
        <v>170</v>
      </c>
      <c r="D243" s="92" t="s">
        <v>475</v>
      </c>
      <c r="E243" s="182" t="s">
        <v>596</v>
      </c>
      <c r="F243" s="95">
        <v>838443</v>
      </c>
      <c r="G243" s="108">
        <v>832107</v>
      </c>
      <c r="H243" s="95">
        <f t="shared" si="3"/>
        <v>6336</v>
      </c>
      <c r="I243" s="95">
        <v>1025970</v>
      </c>
    </row>
    <row r="244" spans="1:9">
      <c r="A244" s="92" t="s">
        <v>332</v>
      </c>
      <c r="B244" s="92" t="s">
        <v>188</v>
      </c>
      <c r="C244" s="92" t="s">
        <v>170</v>
      </c>
      <c r="D244" s="92" t="s">
        <v>1268</v>
      </c>
      <c r="E244" s="182" t="s">
        <v>1269</v>
      </c>
      <c r="F244" s="95">
        <v>1200000</v>
      </c>
      <c r="G244" s="95">
        <v>1341845</v>
      </c>
      <c r="H244" s="95">
        <f t="shared" si="3"/>
        <v>-141845</v>
      </c>
      <c r="I244" s="95">
        <v>1194096</v>
      </c>
    </row>
    <row r="245" spans="1:9">
      <c r="A245" s="92" t="s">
        <v>332</v>
      </c>
      <c r="B245" s="92" t="s">
        <v>188</v>
      </c>
      <c r="C245" s="92" t="s">
        <v>170</v>
      </c>
      <c r="D245" s="92" t="s">
        <v>476</v>
      </c>
      <c r="E245" s="182" t="s">
        <v>152</v>
      </c>
      <c r="F245" s="95">
        <v>1499865</v>
      </c>
      <c r="G245" s="95">
        <v>1407084</v>
      </c>
      <c r="H245" s="95">
        <f t="shared" si="3"/>
        <v>92781</v>
      </c>
      <c r="I245" s="95">
        <v>1547863</v>
      </c>
    </row>
    <row r="246" spans="1:9">
      <c r="A246" s="92" t="s">
        <v>332</v>
      </c>
      <c r="B246" s="92" t="s">
        <v>188</v>
      </c>
      <c r="C246" s="92" t="s">
        <v>170</v>
      </c>
      <c r="D246" s="92" t="s">
        <v>1404</v>
      </c>
      <c r="E246" s="182" t="s">
        <v>1405</v>
      </c>
      <c r="F246" s="95">
        <v>3818</v>
      </c>
      <c r="G246" s="95">
        <v>3818</v>
      </c>
      <c r="H246" s="95">
        <f t="shared" si="3"/>
        <v>0</v>
      </c>
      <c r="I246" s="95">
        <v>0</v>
      </c>
    </row>
    <row r="247" spans="1:9">
      <c r="A247" s="92" t="s">
        <v>332</v>
      </c>
      <c r="B247" s="92" t="s">
        <v>188</v>
      </c>
      <c r="C247" s="92" t="s">
        <v>170</v>
      </c>
      <c r="D247" s="92" t="s">
        <v>477</v>
      </c>
      <c r="E247" s="182" t="s">
        <v>597</v>
      </c>
      <c r="F247" s="95">
        <v>214971</v>
      </c>
      <c r="G247" s="95">
        <v>228164</v>
      </c>
      <c r="H247" s="95">
        <f t="shared" si="3"/>
        <v>-13193</v>
      </c>
      <c r="I247" s="95">
        <v>374227</v>
      </c>
    </row>
    <row r="248" spans="1:9">
      <c r="A248" s="92" t="s">
        <v>332</v>
      </c>
      <c r="B248" s="92" t="s">
        <v>188</v>
      </c>
      <c r="C248" s="92" t="s">
        <v>331</v>
      </c>
      <c r="D248" s="92" t="s">
        <v>478</v>
      </c>
      <c r="E248" s="182" t="s">
        <v>598</v>
      </c>
      <c r="F248" s="108">
        <v>59684430</v>
      </c>
      <c r="G248" s="95">
        <v>70628163</v>
      </c>
      <c r="H248" s="95">
        <f t="shared" si="3"/>
        <v>-10943733</v>
      </c>
      <c r="I248" s="95">
        <v>73674473</v>
      </c>
    </row>
    <row r="249" spans="1:9">
      <c r="A249" s="92" t="s">
        <v>332</v>
      </c>
      <c r="B249" s="92" t="s">
        <v>188</v>
      </c>
      <c r="C249" s="92" t="s">
        <v>331</v>
      </c>
      <c r="D249" s="92" t="s">
        <v>479</v>
      </c>
      <c r="E249" s="182" t="s">
        <v>153</v>
      </c>
      <c r="F249" s="95">
        <v>14470000</v>
      </c>
      <c r="G249" s="95">
        <v>18623664</v>
      </c>
      <c r="H249" s="95">
        <f t="shared" si="3"/>
        <v>-4153664</v>
      </c>
      <c r="I249" s="95">
        <v>19112708</v>
      </c>
    </row>
    <row r="250" spans="1:9">
      <c r="A250" s="92" t="s">
        <v>332</v>
      </c>
      <c r="B250" s="92" t="s">
        <v>188</v>
      </c>
      <c r="C250" s="92" t="s">
        <v>331</v>
      </c>
      <c r="D250" s="92" t="s">
        <v>480</v>
      </c>
      <c r="E250" s="182" t="s">
        <v>154</v>
      </c>
      <c r="F250" s="95">
        <v>1476000</v>
      </c>
      <c r="G250" s="95">
        <v>950253</v>
      </c>
      <c r="H250" s="95">
        <f t="shared" si="3"/>
        <v>525747</v>
      </c>
      <c r="I250" s="95">
        <v>1172936</v>
      </c>
    </row>
    <row r="251" spans="1:9">
      <c r="A251" s="92" t="s">
        <v>332</v>
      </c>
      <c r="B251" s="92" t="s">
        <v>188</v>
      </c>
      <c r="C251" s="92" t="s">
        <v>331</v>
      </c>
      <c r="D251" s="92" t="s">
        <v>481</v>
      </c>
      <c r="E251" s="182" t="s">
        <v>155</v>
      </c>
      <c r="F251" s="95">
        <v>9308087</v>
      </c>
      <c r="G251" s="95">
        <v>11718672</v>
      </c>
      <c r="H251" s="95">
        <f t="shared" si="3"/>
        <v>-2410585</v>
      </c>
      <c r="I251" s="95">
        <v>16264992</v>
      </c>
    </row>
    <row r="252" spans="1:9">
      <c r="A252" s="92" t="s">
        <v>332</v>
      </c>
      <c r="B252" s="92" t="s">
        <v>188</v>
      </c>
      <c r="C252" s="92" t="s">
        <v>331</v>
      </c>
      <c r="D252" s="92" t="s">
        <v>689</v>
      </c>
      <c r="E252" s="182" t="s">
        <v>1024</v>
      </c>
      <c r="F252" s="95">
        <v>850000</v>
      </c>
      <c r="G252" s="108">
        <v>855747</v>
      </c>
      <c r="H252" s="95">
        <f t="shared" si="3"/>
        <v>-5747</v>
      </c>
      <c r="I252" s="95">
        <v>659156</v>
      </c>
    </row>
    <row r="253" spans="1:9">
      <c r="A253" s="92" t="s">
        <v>332</v>
      </c>
      <c r="B253" s="92" t="s">
        <v>188</v>
      </c>
      <c r="C253" s="92" t="s">
        <v>331</v>
      </c>
      <c r="D253" s="92" t="s">
        <v>690</v>
      </c>
      <c r="E253" s="182" t="s">
        <v>1025</v>
      </c>
      <c r="F253" s="95">
        <v>1140121</v>
      </c>
      <c r="G253" s="108">
        <v>768527</v>
      </c>
      <c r="H253" s="95">
        <f t="shared" si="3"/>
        <v>371594</v>
      </c>
      <c r="I253" s="108">
        <v>1162729</v>
      </c>
    </row>
    <row r="254" spans="1:9">
      <c r="A254" s="92" t="s">
        <v>332</v>
      </c>
      <c r="B254" s="92" t="s">
        <v>188</v>
      </c>
      <c r="C254" s="92" t="s">
        <v>331</v>
      </c>
      <c r="D254" s="92" t="s">
        <v>691</v>
      </c>
      <c r="E254" s="182" t="s">
        <v>1026</v>
      </c>
      <c r="F254" s="95">
        <v>21000</v>
      </c>
      <c r="G254" s="95">
        <v>33773</v>
      </c>
      <c r="H254" s="95">
        <f t="shared" si="3"/>
        <v>-12773</v>
      </c>
      <c r="I254" s="95">
        <v>39267</v>
      </c>
    </row>
    <row r="255" spans="1:9">
      <c r="A255" s="92" t="s">
        <v>332</v>
      </c>
      <c r="B255" s="92" t="s">
        <v>188</v>
      </c>
      <c r="C255" s="92" t="s">
        <v>331</v>
      </c>
      <c r="D255" s="92" t="s">
        <v>692</v>
      </c>
      <c r="E255" s="182" t="s">
        <v>1027</v>
      </c>
      <c r="F255" s="95">
        <v>129161</v>
      </c>
      <c r="G255" s="95">
        <v>102687</v>
      </c>
      <c r="H255" s="95">
        <f t="shared" si="3"/>
        <v>26474</v>
      </c>
      <c r="I255" s="95">
        <v>268626</v>
      </c>
    </row>
    <row r="256" spans="1:9">
      <c r="A256" s="92" t="s">
        <v>332</v>
      </c>
      <c r="B256" s="92" t="s">
        <v>188</v>
      </c>
      <c r="C256" s="92" t="s">
        <v>332</v>
      </c>
      <c r="D256" s="92" t="s">
        <v>482</v>
      </c>
      <c r="E256" s="182" t="s">
        <v>599</v>
      </c>
      <c r="F256" s="108">
        <v>36330</v>
      </c>
      <c r="G256" s="95">
        <v>36960</v>
      </c>
      <c r="H256" s="95">
        <f t="shared" si="3"/>
        <v>-630</v>
      </c>
      <c r="I256" s="95">
        <v>44511</v>
      </c>
    </row>
    <row r="257" spans="1:9">
      <c r="A257" s="92" t="s">
        <v>332</v>
      </c>
      <c r="B257" s="92" t="s">
        <v>188</v>
      </c>
      <c r="C257" s="92" t="s">
        <v>332</v>
      </c>
      <c r="D257" s="92" t="s">
        <v>483</v>
      </c>
      <c r="E257" s="182" t="s">
        <v>156</v>
      </c>
      <c r="F257" s="95"/>
      <c r="G257" s="108"/>
      <c r="H257" s="95">
        <f t="shared" si="3"/>
        <v>0</v>
      </c>
      <c r="I257" s="95">
        <v>1650</v>
      </c>
    </row>
    <row r="258" spans="1:9">
      <c r="A258" s="92" t="s">
        <v>332</v>
      </c>
      <c r="B258" s="92" t="s">
        <v>188</v>
      </c>
      <c r="C258" s="92" t="s">
        <v>332</v>
      </c>
      <c r="D258" s="92" t="s">
        <v>484</v>
      </c>
      <c r="E258" s="182" t="s">
        <v>600</v>
      </c>
      <c r="F258" s="95">
        <v>568752</v>
      </c>
      <c r="G258" s="95">
        <v>570527</v>
      </c>
      <c r="H258" s="95">
        <f t="shared" si="3"/>
        <v>-1775</v>
      </c>
      <c r="I258" s="95">
        <v>544261</v>
      </c>
    </row>
    <row r="259" spans="1:9">
      <c r="A259" s="92" t="s">
        <v>332</v>
      </c>
      <c r="B259" s="92" t="s">
        <v>188</v>
      </c>
      <c r="C259" s="92" t="s">
        <v>345</v>
      </c>
      <c r="D259" s="92" t="s">
        <v>467</v>
      </c>
      <c r="E259" s="94" t="s">
        <v>592</v>
      </c>
      <c r="F259" s="95">
        <v>40725</v>
      </c>
      <c r="G259" s="95">
        <v>5179</v>
      </c>
      <c r="H259" s="95">
        <f t="shared" si="3"/>
        <v>35546</v>
      </c>
      <c r="I259" s="95">
        <v>31111</v>
      </c>
    </row>
    <row r="260" spans="1:9">
      <c r="A260" s="92" t="s">
        <v>332</v>
      </c>
      <c r="B260" s="92" t="s">
        <v>188</v>
      </c>
      <c r="C260" s="92" t="s">
        <v>345</v>
      </c>
      <c r="D260" s="92" t="s">
        <v>478</v>
      </c>
      <c r="E260" s="94" t="s">
        <v>598</v>
      </c>
      <c r="F260" s="95">
        <v>45000</v>
      </c>
      <c r="G260" s="95">
        <v>44613</v>
      </c>
      <c r="H260" s="95">
        <f t="shared" si="3"/>
        <v>387</v>
      </c>
      <c r="I260" s="95">
        <v>28663</v>
      </c>
    </row>
    <row r="261" spans="1:9">
      <c r="A261" s="92" t="s">
        <v>332</v>
      </c>
      <c r="B261" s="92" t="s">
        <v>188</v>
      </c>
      <c r="C261" s="92" t="s">
        <v>485</v>
      </c>
      <c r="D261" s="92" t="s">
        <v>455</v>
      </c>
      <c r="E261" s="94" t="s">
        <v>960</v>
      </c>
      <c r="F261" s="95">
        <v>1829965</v>
      </c>
      <c r="G261" s="95">
        <v>1592997</v>
      </c>
      <c r="H261" s="95">
        <f t="shared" si="3"/>
        <v>236968</v>
      </c>
      <c r="I261" s="95">
        <v>1537623</v>
      </c>
    </row>
    <row r="262" spans="1:9">
      <c r="A262" s="92" t="s">
        <v>332</v>
      </c>
      <c r="B262" s="92" t="s">
        <v>188</v>
      </c>
      <c r="C262" s="92" t="s">
        <v>485</v>
      </c>
      <c r="D262" s="92" t="s">
        <v>486</v>
      </c>
      <c r="E262" s="94" t="s">
        <v>157</v>
      </c>
      <c r="F262" s="95">
        <v>1200000</v>
      </c>
      <c r="G262" s="95">
        <v>1032825</v>
      </c>
      <c r="H262" s="95">
        <f t="shared" ref="H262:H325" si="4">F262-G262</f>
        <v>167175</v>
      </c>
      <c r="I262" s="95">
        <v>803090</v>
      </c>
    </row>
    <row r="263" spans="1:9">
      <c r="A263" s="92" t="s">
        <v>332</v>
      </c>
      <c r="B263" s="92" t="s">
        <v>188</v>
      </c>
      <c r="C263" s="92" t="s">
        <v>485</v>
      </c>
      <c r="D263" s="92" t="s">
        <v>813</v>
      </c>
      <c r="E263" s="94" t="s">
        <v>814</v>
      </c>
      <c r="F263" s="95">
        <v>573461</v>
      </c>
      <c r="G263" s="95">
        <v>512146</v>
      </c>
      <c r="H263" s="95">
        <f t="shared" si="4"/>
        <v>61315</v>
      </c>
      <c r="I263" s="95">
        <v>468296</v>
      </c>
    </row>
    <row r="264" spans="1:9" hidden="1">
      <c r="A264" s="92" t="s">
        <v>332</v>
      </c>
      <c r="B264" s="92" t="s">
        <v>170</v>
      </c>
      <c r="C264" s="92" t="s">
        <v>171</v>
      </c>
      <c r="D264" s="92" t="s">
        <v>487</v>
      </c>
      <c r="E264" s="94" t="s">
        <v>601</v>
      </c>
      <c r="F264" s="95">
        <v>0</v>
      </c>
      <c r="G264" s="95">
        <v>0</v>
      </c>
      <c r="H264" s="95">
        <f t="shared" si="4"/>
        <v>0</v>
      </c>
      <c r="I264" s="95">
        <v>0</v>
      </c>
    </row>
    <row r="265" spans="1:9" hidden="1">
      <c r="A265" s="92" t="s">
        <v>332</v>
      </c>
      <c r="B265" s="92" t="s">
        <v>170</v>
      </c>
      <c r="C265" s="92" t="s">
        <v>171</v>
      </c>
      <c r="D265" s="92" t="s">
        <v>489</v>
      </c>
      <c r="E265" s="182" t="s">
        <v>603</v>
      </c>
      <c r="F265" s="95">
        <v>0</v>
      </c>
      <c r="G265" s="95">
        <v>0</v>
      </c>
      <c r="H265" s="95">
        <f t="shared" si="4"/>
        <v>0</v>
      </c>
      <c r="I265" s="95">
        <v>0</v>
      </c>
    </row>
    <row r="266" spans="1:9">
      <c r="A266" s="92" t="s">
        <v>332</v>
      </c>
      <c r="B266" s="92" t="s">
        <v>170</v>
      </c>
      <c r="C266" s="92" t="s">
        <v>171</v>
      </c>
      <c r="D266" s="92" t="s">
        <v>854</v>
      </c>
      <c r="E266" s="94" t="s">
        <v>855</v>
      </c>
      <c r="F266" s="95">
        <v>493000</v>
      </c>
      <c r="G266" s="95">
        <v>854819</v>
      </c>
      <c r="H266" s="95">
        <f t="shared" si="4"/>
        <v>-361819</v>
      </c>
      <c r="I266" s="95">
        <v>204850</v>
      </c>
    </row>
    <row r="267" spans="1:9">
      <c r="A267" s="92" t="s">
        <v>332</v>
      </c>
      <c r="B267" s="92" t="s">
        <v>170</v>
      </c>
      <c r="C267" s="92" t="s">
        <v>171</v>
      </c>
      <c r="D267" s="92" t="s">
        <v>815</v>
      </c>
      <c r="E267" s="182" t="s">
        <v>816</v>
      </c>
      <c r="F267" s="95">
        <v>0</v>
      </c>
      <c r="G267" s="95">
        <v>630</v>
      </c>
      <c r="H267" s="95">
        <f t="shared" si="4"/>
        <v>-630</v>
      </c>
      <c r="I267" s="95">
        <v>0</v>
      </c>
    </row>
    <row r="268" spans="1:9">
      <c r="A268" s="92" t="s">
        <v>332</v>
      </c>
      <c r="B268" s="92" t="s">
        <v>170</v>
      </c>
      <c r="C268" s="92" t="s">
        <v>171</v>
      </c>
      <c r="D268" s="92" t="s">
        <v>817</v>
      </c>
      <c r="E268" s="182" t="s">
        <v>1270</v>
      </c>
      <c r="F268" s="95">
        <v>1400500</v>
      </c>
      <c r="G268" s="95">
        <v>398014</v>
      </c>
      <c r="H268" s="95">
        <f t="shared" si="4"/>
        <v>1002486</v>
      </c>
      <c r="I268" s="95">
        <v>52983</v>
      </c>
    </row>
    <row r="269" spans="1:9" hidden="1">
      <c r="A269" s="92" t="s">
        <v>332</v>
      </c>
      <c r="B269" s="92" t="s">
        <v>170</v>
      </c>
      <c r="C269" s="92" t="s">
        <v>171</v>
      </c>
      <c r="D269" s="92" t="s">
        <v>1028</v>
      </c>
      <c r="E269" s="94" t="s">
        <v>1029</v>
      </c>
      <c r="F269" s="95">
        <v>0</v>
      </c>
      <c r="G269" s="95">
        <v>0</v>
      </c>
      <c r="H269" s="95">
        <f t="shared" si="4"/>
        <v>0</v>
      </c>
      <c r="I269" s="95">
        <v>0</v>
      </c>
    </row>
    <row r="270" spans="1:9">
      <c r="A270" s="92" t="s">
        <v>332</v>
      </c>
      <c r="B270" s="92" t="s">
        <v>170</v>
      </c>
      <c r="C270" s="92" t="s">
        <v>171</v>
      </c>
      <c r="D270" s="92" t="s">
        <v>818</v>
      </c>
      <c r="E270" s="94" t="s">
        <v>819</v>
      </c>
      <c r="F270" s="95">
        <v>7903</v>
      </c>
      <c r="G270" s="95">
        <v>24</v>
      </c>
      <c r="H270" s="95">
        <f t="shared" si="4"/>
        <v>7879</v>
      </c>
      <c r="I270" s="95">
        <v>62382</v>
      </c>
    </row>
    <row r="271" spans="1:9">
      <c r="A271" s="92" t="s">
        <v>332</v>
      </c>
      <c r="B271" s="92" t="s">
        <v>170</v>
      </c>
      <c r="C271" s="92" t="s">
        <v>171</v>
      </c>
      <c r="D271" s="92" t="s">
        <v>503</v>
      </c>
      <c r="E271" s="182" t="s">
        <v>617</v>
      </c>
      <c r="F271" s="95">
        <v>285000</v>
      </c>
      <c r="G271" s="95">
        <v>1322542</v>
      </c>
      <c r="H271" s="95">
        <f t="shared" si="4"/>
        <v>-1037542</v>
      </c>
      <c r="I271" s="95">
        <v>412565</v>
      </c>
    </row>
    <row r="272" spans="1:9">
      <c r="A272" s="92" t="s">
        <v>332</v>
      </c>
      <c r="B272" s="92" t="s">
        <v>170</v>
      </c>
      <c r="C272" s="92" t="s">
        <v>171</v>
      </c>
      <c r="D272" s="92" t="s">
        <v>504</v>
      </c>
      <c r="E272" s="182" t="s">
        <v>164</v>
      </c>
      <c r="F272" s="108">
        <v>2878</v>
      </c>
      <c r="G272" s="95">
        <v>1485</v>
      </c>
      <c r="H272" s="95">
        <f t="shared" si="4"/>
        <v>1393</v>
      </c>
      <c r="I272" s="108">
        <v>2148</v>
      </c>
    </row>
    <row r="273" spans="1:9" hidden="1">
      <c r="A273" s="92" t="s">
        <v>332</v>
      </c>
      <c r="B273" s="92" t="s">
        <v>170</v>
      </c>
      <c r="C273" s="92" t="s">
        <v>177</v>
      </c>
      <c r="D273" s="92" t="s">
        <v>488</v>
      </c>
      <c r="E273" s="182" t="s">
        <v>602</v>
      </c>
      <c r="F273" s="108">
        <v>0</v>
      </c>
      <c r="G273" s="95">
        <v>0</v>
      </c>
      <c r="H273" s="95">
        <f t="shared" si="4"/>
        <v>0</v>
      </c>
      <c r="I273" s="108">
        <v>0</v>
      </c>
    </row>
    <row r="274" spans="1:9" hidden="1">
      <c r="A274" s="92" t="s">
        <v>332</v>
      </c>
      <c r="B274" s="92" t="s">
        <v>170</v>
      </c>
      <c r="C274" s="92" t="s">
        <v>188</v>
      </c>
      <c r="D274" s="92" t="s">
        <v>490</v>
      </c>
      <c r="E274" s="182" t="s">
        <v>604</v>
      </c>
      <c r="F274" s="108">
        <v>0</v>
      </c>
      <c r="G274" s="95">
        <v>0</v>
      </c>
      <c r="H274" s="95">
        <f t="shared" si="4"/>
        <v>0</v>
      </c>
      <c r="I274" s="108">
        <v>0</v>
      </c>
    </row>
    <row r="275" spans="1:9" hidden="1">
      <c r="A275" s="92" t="s">
        <v>332</v>
      </c>
      <c r="B275" s="92" t="s">
        <v>170</v>
      </c>
      <c r="C275" s="92" t="s">
        <v>188</v>
      </c>
      <c r="D275" s="92" t="s">
        <v>491</v>
      </c>
      <c r="E275" s="182" t="s">
        <v>605</v>
      </c>
      <c r="F275" s="108">
        <v>0</v>
      </c>
      <c r="G275" s="95">
        <v>0</v>
      </c>
      <c r="H275" s="95">
        <f t="shared" si="4"/>
        <v>0</v>
      </c>
      <c r="I275" s="108">
        <v>0</v>
      </c>
    </row>
    <row r="276" spans="1:9" hidden="1">
      <c r="A276" s="92" t="s">
        <v>332</v>
      </c>
      <c r="B276" s="92" t="s">
        <v>170</v>
      </c>
      <c r="C276" s="92" t="s">
        <v>188</v>
      </c>
      <c r="D276" s="92" t="s">
        <v>492</v>
      </c>
      <c r="E276" s="182" t="s">
        <v>606</v>
      </c>
      <c r="F276" s="95">
        <v>0</v>
      </c>
      <c r="G276" s="95">
        <v>0</v>
      </c>
      <c r="H276" s="95">
        <f t="shared" si="4"/>
        <v>0</v>
      </c>
      <c r="I276" s="95">
        <v>0</v>
      </c>
    </row>
    <row r="277" spans="1:9">
      <c r="A277" s="92" t="s">
        <v>332</v>
      </c>
      <c r="B277" s="92" t="s">
        <v>170</v>
      </c>
      <c r="C277" s="92" t="s">
        <v>188</v>
      </c>
      <c r="D277" s="92" t="s">
        <v>493</v>
      </c>
      <c r="E277" s="182" t="s">
        <v>607</v>
      </c>
      <c r="F277" s="95">
        <v>0</v>
      </c>
      <c r="G277" s="108">
        <v>0</v>
      </c>
      <c r="H277" s="95">
        <f t="shared" si="4"/>
        <v>0</v>
      </c>
      <c r="I277" s="108">
        <v>485</v>
      </c>
    </row>
    <row r="278" spans="1:9">
      <c r="A278" s="92" t="s">
        <v>332</v>
      </c>
      <c r="B278" s="92" t="s">
        <v>170</v>
      </c>
      <c r="C278" s="92" t="s">
        <v>188</v>
      </c>
      <c r="D278" s="92" t="s">
        <v>743</v>
      </c>
      <c r="E278" s="182" t="s">
        <v>744</v>
      </c>
      <c r="F278" s="95">
        <v>150336</v>
      </c>
      <c r="G278" s="95">
        <v>179403</v>
      </c>
      <c r="H278" s="95">
        <f t="shared" si="4"/>
        <v>-29067</v>
      </c>
      <c r="I278" s="95">
        <v>110750</v>
      </c>
    </row>
    <row r="279" spans="1:9">
      <c r="A279" s="92" t="s">
        <v>332</v>
      </c>
      <c r="B279" s="92" t="s">
        <v>170</v>
      </c>
      <c r="C279" s="92" t="s">
        <v>188</v>
      </c>
      <c r="D279" s="92" t="s">
        <v>745</v>
      </c>
      <c r="E279" s="182" t="s">
        <v>746</v>
      </c>
      <c r="F279" s="95">
        <v>116925</v>
      </c>
      <c r="G279" s="95">
        <v>33233</v>
      </c>
      <c r="H279" s="95">
        <f t="shared" si="4"/>
        <v>83692</v>
      </c>
      <c r="I279" s="95">
        <v>220053</v>
      </c>
    </row>
    <row r="280" spans="1:9">
      <c r="A280" s="92" t="s">
        <v>332</v>
      </c>
      <c r="B280" s="92" t="s">
        <v>170</v>
      </c>
      <c r="C280" s="92" t="s">
        <v>188</v>
      </c>
      <c r="D280" s="92" t="s">
        <v>747</v>
      </c>
      <c r="E280" s="182" t="s">
        <v>748</v>
      </c>
      <c r="F280" s="108">
        <v>97454</v>
      </c>
      <c r="G280" s="95">
        <v>95773</v>
      </c>
      <c r="H280" s="95">
        <f t="shared" si="4"/>
        <v>1681</v>
      </c>
      <c r="I280" s="95">
        <v>260731</v>
      </c>
    </row>
    <row r="281" spans="1:9">
      <c r="A281" s="92" t="s">
        <v>332</v>
      </c>
      <c r="B281" s="92" t="s">
        <v>170</v>
      </c>
      <c r="C281" s="92" t="s">
        <v>188</v>
      </c>
      <c r="D281" s="92" t="s">
        <v>749</v>
      </c>
      <c r="E281" s="182" t="s">
        <v>748</v>
      </c>
      <c r="F281" s="95">
        <v>114448</v>
      </c>
      <c r="G281" s="95">
        <v>1349122</v>
      </c>
      <c r="H281" s="95">
        <f t="shared" si="4"/>
        <v>-1234674</v>
      </c>
      <c r="I281" s="95">
        <v>357684</v>
      </c>
    </row>
    <row r="282" spans="1:9">
      <c r="A282" s="92" t="s">
        <v>332</v>
      </c>
      <c r="B282" s="92" t="s">
        <v>170</v>
      </c>
      <c r="C282" s="92" t="s">
        <v>188</v>
      </c>
      <c r="D282" s="92" t="s">
        <v>750</v>
      </c>
      <c r="E282" s="182" t="s">
        <v>751</v>
      </c>
      <c r="F282" s="95">
        <v>1076663</v>
      </c>
      <c r="G282" s="95">
        <v>1136320</v>
      </c>
      <c r="H282" s="95">
        <f t="shared" si="4"/>
        <v>-59657</v>
      </c>
      <c r="I282" s="95">
        <v>1099754</v>
      </c>
    </row>
    <row r="283" spans="1:9">
      <c r="A283" s="92" t="s">
        <v>332</v>
      </c>
      <c r="B283" s="92" t="s">
        <v>170</v>
      </c>
      <c r="C283" s="92" t="s">
        <v>188</v>
      </c>
      <c r="D283" s="92" t="s">
        <v>752</v>
      </c>
      <c r="E283" s="182" t="s">
        <v>1030</v>
      </c>
      <c r="F283" s="95">
        <v>118086</v>
      </c>
      <c r="G283" s="95">
        <v>113642</v>
      </c>
      <c r="H283" s="95">
        <f t="shared" si="4"/>
        <v>4444</v>
      </c>
      <c r="I283" s="95">
        <v>22578</v>
      </c>
    </row>
    <row r="284" spans="1:9">
      <c r="A284" s="92" t="s">
        <v>332</v>
      </c>
      <c r="B284" s="92" t="s">
        <v>170</v>
      </c>
      <c r="C284" s="92" t="s">
        <v>188</v>
      </c>
      <c r="D284" s="92" t="s">
        <v>820</v>
      </c>
      <c r="E284" s="94" t="s">
        <v>821</v>
      </c>
      <c r="F284" s="95">
        <v>445923</v>
      </c>
      <c r="G284" s="95">
        <v>383854</v>
      </c>
      <c r="H284" s="95">
        <f t="shared" si="4"/>
        <v>62069</v>
      </c>
      <c r="I284" s="95">
        <v>1357961</v>
      </c>
    </row>
    <row r="285" spans="1:9">
      <c r="A285" s="92" t="s">
        <v>332</v>
      </c>
      <c r="B285" s="92" t="s">
        <v>170</v>
      </c>
      <c r="C285" s="92" t="s">
        <v>188</v>
      </c>
      <c r="D285" s="92" t="s">
        <v>753</v>
      </c>
      <c r="E285" s="94" t="s">
        <v>1031</v>
      </c>
      <c r="F285" s="108">
        <v>300764</v>
      </c>
      <c r="G285" s="95">
        <v>124575</v>
      </c>
      <c r="H285" s="95">
        <f t="shared" si="4"/>
        <v>176189</v>
      </c>
      <c r="I285" s="108">
        <v>127638</v>
      </c>
    </row>
    <row r="286" spans="1:9">
      <c r="A286" s="92" t="s">
        <v>332</v>
      </c>
      <c r="B286" s="92" t="s">
        <v>170</v>
      </c>
      <c r="C286" s="92" t="s">
        <v>188</v>
      </c>
      <c r="D286" s="92" t="s">
        <v>754</v>
      </c>
      <c r="E286" s="94" t="s">
        <v>1477</v>
      </c>
      <c r="F286" s="95">
        <v>286700</v>
      </c>
      <c r="G286" s="95">
        <v>37324</v>
      </c>
      <c r="H286" s="95">
        <f t="shared" si="4"/>
        <v>249376</v>
      </c>
      <c r="I286" s="95">
        <v>157045</v>
      </c>
    </row>
    <row r="287" spans="1:9">
      <c r="A287" s="92" t="s">
        <v>332</v>
      </c>
      <c r="B287" s="92" t="s">
        <v>170</v>
      </c>
      <c r="C287" s="92" t="s">
        <v>188</v>
      </c>
      <c r="D287" s="92" t="s">
        <v>822</v>
      </c>
      <c r="E287" s="182" t="s">
        <v>1032</v>
      </c>
      <c r="F287" s="95">
        <v>5348</v>
      </c>
      <c r="G287" s="95">
        <v>1552</v>
      </c>
      <c r="H287" s="95">
        <f t="shared" si="4"/>
        <v>3796</v>
      </c>
      <c r="I287" s="95">
        <v>8416</v>
      </c>
    </row>
    <row r="288" spans="1:9">
      <c r="A288" s="92" t="s">
        <v>332</v>
      </c>
      <c r="B288" s="92" t="s">
        <v>170</v>
      </c>
      <c r="C288" s="92" t="s">
        <v>188</v>
      </c>
      <c r="D288" s="92" t="s">
        <v>755</v>
      </c>
      <c r="E288" s="182" t="s">
        <v>756</v>
      </c>
      <c r="F288" s="95">
        <v>559446</v>
      </c>
      <c r="G288" s="95">
        <v>97003</v>
      </c>
      <c r="H288" s="95">
        <f t="shared" si="4"/>
        <v>462443</v>
      </c>
      <c r="I288" s="95">
        <v>78244</v>
      </c>
    </row>
    <row r="289" spans="1:9">
      <c r="A289" s="92" t="s">
        <v>332</v>
      </c>
      <c r="B289" s="92" t="s">
        <v>170</v>
      </c>
      <c r="C289" s="92" t="s">
        <v>188</v>
      </c>
      <c r="D289" s="92" t="s">
        <v>823</v>
      </c>
      <c r="E289" s="202" t="s">
        <v>1033</v>
      </c>
      <c r="F289" s="95">
        <v>29174</v>
      </c>
      <c r="G289" s="95">
        <v>7975</v>
      </c>
      <c r="H289" s="95">
        <f t="shared" si="4"/>
        <v>21199</v>
      </c>
      <c r="I289" s="95">
        <v>22482</v>
      </c>
    </row>
    <row r="290" spans="1:9">
      <c r="A290" s="92" t="s">
        <v>332</v>
      </c>
      <c r="B290" s="92" t="s">
        <v>170</v>
      </c>
      <c r="C290" s="92" t="s">
        <v>188</v>
      </c>
      <c r="D290" s="92" t="s">
        <v>824</v>
      </c>
      <c r="E290" s="202" t="s">
        <v>1034</v>
      </c>
      <c r="F290" s="95">
        <v>34567</v>
      </c>
      <c r="G290" s="95">
        <v>12280</v>
      </c>
      <c r="H290" s="95">
        <f t="shared" si="4"/>
        <v>22287</v>
      </c>
      <c r="I290" s="95">
        <v>9267</v>
      </c>
    </row>
    <row r="291" spans="1:9">
      <c r="A291" s="92" t="s">
        <v>332</v>
      </c>
      <c r="B291" s="92" t="s">
        <v>170</v>
      </c>
      <c r="C291" s="92" t="s">
        <v>188</v>
      </c>
      <c r="D291" s="92" t="s">
        <v>1406</v>
      </c>
      <c r="E291" s="203" t="s">
        <v>1407</v>
      </c>
      <c r="F291" s="95">
        <v>850</v>
      </c>
      <c r="G291" s="95">
        <v>813</v>
      </c>
      <c r="H291" s="95">
        <f t="shared" si="4"/>
        <v>37</v>
      </c>
      <c r="I291" s="95">
        <v>0</v>
      </c>
    </row>
    <row r="292" spans="1:9">
      <c r="A292" s="92" t="s">
        <v>332</v>
      </c>
      <c r="B292" s="92" t="s">
        <v>170</v>
      </c>
      <c r="C292" s="92" t="s">
        <v>188</v>
      </c>
      <c r="D292" s="92" t="s">
        <v>757</v>
      </c>
      <c r="E292" s="201" t="s">
        <v>1035</v>
      </c>
      <c r="F292" s="95">
        <v>97941</v>
      </c>
      <c r="G292" s="95">
        <v>60539</v>
      </c>
      <c r="H292" s="95">
        <f t="shared" si="4"/>
        <v>37402</v>
      </c>
      <c r="I292" s="95">
        <v>56004</v>
      </c>
    </row>
    <row r="293" spans="1:9" hidden="1">
      <c r="A293" s="92" t="s">
        <v>332</v>
      </c>
      <c r="B293" s="92" t="s">
        <v>170</v>
      </c>
      <c r="C293" s="92" t="s">
        <v>331</v>
      </c>
      <c r="D293" s="92" t="s">
        <v>494</v>
      </c>
      <c r="E293" s="202" t="s">
        <v>608</v>
      </c>
      <c r="F293" s="95">
        <v>0</v>
      </c>
      <c r="G293" s="95">
        <v>0</v>
      </c>
      <c r="H293" s="95">
        <f t="shared" si="4"/>
        <v>0</v>
      </c>
      <c r="I293" s="95">
        <v>0</v>
      </c>
    </row>
    <row r="294" spans="1:9" hidden="1">
      <c r="A294" s="92" t="s">
        <v>332</v>
      </c>
      <c r="B294" s="92" t="s">
        <v>170</v>
      </c>
      <c r="C294" s="92" t="s">
        <v>331</v>
      </c>
      <c r="D294" s="92" t="s">
        <v>495</v>
      </c>
      <c r="E294" s="202" t="s">
        <v>609</v>
      </c>
      <c r="F294" s="95">
        <v>0</v>
      </c>
      <c r="G294" s="108">
        <v>0</v>
      </c>
      <c r="H294" s="95">
        <f t="shared" si="4"/>
        <v>0</v>
      </c>
      <c r="I294" s="95">
        <v>0</v>
      </c>
    </row>
    <row r="295" spans="1:9" hidden="1">
      <c r="A295" s="92" t="s">
        <v>332</v>
      </c>
      <c r="B295" s="92" t="s">
        <v>170</v>
      </c>
      <c r="C295" s="92" t="s">
        <v>331</v>
      </c>
      <c r="D295" s="92" t="s">
        <v>496</v>
      </c>
      <c r="E295" s="202" t="s">
        <v>610</v>
      </c>
      <c r="F295" s="95">
        <v>0</v>
      </c>
      <c r="G295" s="95">
        <v>0</v>
      </c>
      <c r="H295" s="95">
        <f t="shared" si="4"/>
        <v>0</v>
      </c>
      <c r="I295" s="95">
        <v>0</v>
      </c>
    </row>
    <row r="296" spans="1:9" hidden="1">
      <c r="A296" s="92" t="s">
        <v>332</v>
      </c>
      <c r="B296" s="92" t="s">
        <v>170</v>
      </c>
      <c r="C296" s="92" t="s">
        <v>331</v>
      </c>
      <c r="D296" s="92" t="s">
        <v>497</v>
      </c>
      <c r="E296" s="201" t="s">
        <v>611</v>
      </c>
      <c r="F296" s="108">
        <v>0</v>
      </c>
      <c r="G296" s="95">
        <v>0</v>
      </c>
      <c r="H296" s="95">
        <f t="shared" si="4"/>
        <v>0</v>
      </c>
      <c r="I296" s="108">
        <v>0</v>
      </c>
    </row>
    <row r="297" spans="1:9" hidden="1">
      <c r="A297" s="92" t="s">
        <v>332</v>
      </c>
      <c r="B297" s="92" t="s">
        <v>170</v>
      </c>
      <c r="C297" s="92" t="s">
        <v>331</v>
      </c>
      <c r="D297" s="92" t="s">
        <v>498</v>
      </c>
      <c r="E297" s="202" t="s">
        <v>612</v>
      </c>
      <c r="F297" s="95">
        <v>0</v>
      </c>
      <c r="G297" s="95">
        <v>0</v>
      </c>
      <c r="H297" s="95">
        <f t="shared" si="4"/>
        <v>0</v>
      </c>
      <c r="I297" s="95">
        <v>0</v>
      </c>
    </row>
    <row r="298" spans="1:9" hidden="1">
      <c r="A298" s="92" t="s">
        <v>332</v>
      </c>
      <c r="B298" s="92" t="s">
        <v>170</v>
      </c>
      <c r="C298" s="92" t="s">
        <v>331</v>
      </c>
      <c r="D298" s="92" t="s">
        <v>499</v>
      </c>
      <c r="E298" s="202" t="s">
        <v>613</v>
      </c>
      <c r="F298" s="95">
        <v>0</v>
      </c>
      <c r="G298" s="95">
        <v>0</v>
      </c>
      <c r="H298" s="95">
        <f t="shared" si="4"/>
        <v>0</v>
      </c>
      <c r="I298" s="95">
        <v>0</v>
      </c>
    </row>
    <row r="299" spans="1:9" hidden="1">
      <c r="A299" s="92" t="s">
        <v>332</v>
      </c>
      <c r="B299" s="92" t="s">
        <v>170</v>
      </c>
      <c r="C299" s="92" t="s">
        <v>331</v>
      </c>
      <c r="D299" s="92" t="s">
        <v>500</v>
      </c>
      <c r="E299" s="202" t="s">
        <v>614</v>
      </c>
      <c r="F299" s="95">
        <v>0</v>
      </c>
      <c r="G299" s="95">
        <v>0</v>
      </c>
      <c r="H299" s="95">
        <f t="shared" si="4"/>
        <v>0</v>
      </c>
      <c r="I299" s="95">
        <v>0</v>
      </c>
    </row>
    <row r="300" spans="1:9">
      <c r="A300" s="92" t="s">
        <v>332</v>
      </c>
      <c r="B300" s="92" t="s">
        <v>170</v>
      </c>
      <c r="C300" s="92" t="s">
        <v>331</v>
      </c>
      <c r="D300" s="92" t="s">
        <v>501</v>
      </c>
      <c r="E300" s="202" t="s">
        <v>615</v>
      </c>
      <c r="F300" s="95">
        <v>0</v>
      </c>
      <c r="G300" s="95">
        <v>0</v>
      </c>
      <c r="H300" s="95">
        <f t="shared" si="4"/>
        <v>0</v>
      </c>
      <c r="I300" s="95">
        <v>2610</v>
      </c>
    </row>
    <row r="301" spans="1:9">
      <c r="A301" s="92" t="s">
        <v>332</v>
      </c>
      <c r="B301" s="92" t="s">
        <v>170</v>
      </c>
      <c r="C301" s="92" t="s">
        <v>331</v>
      </c>
      <c r="D301" s="92" t="s">
        <v>1271</v>
      </c>
      <c r="E301" s="202" t="s">
        <v>1272</v>
      </c>
      <c r="F301" s="108">
        <v>24000</v>
      </c>
      <c r="G301" s="95">
        <v>10817</v>
      </c>
      <c r="H301" s="95">
        <f t="shared" si="4"/>
        <v>13183</v>
      </c>
      <c r="I301" s="95">
        <v>0</v>
      </c>
    </row>
    <row r="302" spans="1:9">
      <c r="A302" s="92" t="s">
        <v>332</v>
      </c>
      <c r="B302" s="92" t="s">
        <v>170</v>
      </c>
      <c r="C302" s="92" t="s">
        <v>331</v>
      </c>
      <c r="D302" s="92" t="s">
        <v>758</v>
      </c>
      <c r="E302" s="202" t="s">
        <v>759</v>
      </c>
      <c r="F302" s="108">
        <v>130246</v>
      </c>
      <c r="G302" s="108">
        <v>246033</v>
      </c>
      <c r="H302" s="95">
        <f t="shared" si="4"/>
        <v>-115787</v>
      </c>
      <c r="I302" s="95">
        <v>397608</v>
      </c>
    </row>
    <row r="303" spans="1:9">
      <c r="A303" s="92" t="s">
        <v>332</v>
      </c>
      <c r="B303" s="92" t="s">
        <v>170</v>
      </c>
      <c r="C303" s="92" t="s">
        <v>331</v>
      </c>
      <c r="D303" s="92" t="s">
        <v>760</v>
      </c>
      <c r="E303" s="202" t="s">
        <v>761</v>
      </c>
      <c r="F303" s="95">
        <v>327871</v>
      </c>
      <c r="G303" s="95">
        <v>374993</v>
      </c>
      <c r="H303" s="95">
        <f t="shared" si="4"/>
        <v>-47122</v>
      </c>
      <c r="I303" s="108">
        <v>291393</v>
      </c>
    </row>
    <row r="304" spans="1:9">
      <c r="A304" s="92" t="s">
        <v>332</v>
      </c>
      <c r="B304" s="92" t="s">
        <v>170</v>
      </c>
      <c r="C304" s="92" t="s">
        <v>331</v>
      </c>
      <c r="D304" s="92" t="s">
        <v>762</v>
      </c>
      <c r="E304" s="202" t="s">
        <v>763</v>
      </c>
      <c r="F304" s="95">
        <v>11842</v>
      </c>
      <c r="G304" s="95">
        <v>1831</v>
      </c>
      <c r="H304" s="95">
        <f t="shared" si="4"/>
        <v>10011</v>
      </c>
      <c r="I304" s="95">
        <v>13598</v>
      </c>
    </row>
    <row r="305" spans="1:9">
      <c r="A305" s="92" t="s">
        <v>332</v>
      </c>
      <c r="B305" s="92" t="s">
        <v>170</v>
      </c>
      <c r="C305" s="92" t="s">
        <v>331</v>
      </c>
      <c r="D305" s="92" t="s">
        <v>764</v>
      </c>
      <c r="E305" s="202" t="s">
        <v>765</v>
      </c>
      <c r="F305" s="95">
        <v>73010</v>
      </c>
      <c r="G305" s="95">
        <v>111155</v>
      </c>
      <c r="H305" s="95">
        <f t="shared" si="4"/>
        <v>-38145</v>
      </c>
      <c r="I305" s="95">
        <v>205599</v>
      </c>
    </row>
    <row r="306" spans="1:9">
      <c r="A306" s="92" t="s">
        <v>332</v>
      </c>
      <c r="B306" s="92" t="s">
        <v>170</v>
      </c>
      <c r="C306" s="92" t="s">
        <v>331</v>
      </c>
      <c r="D306" s="92" t="s">
        <v>766</v>
      </c>
      <c r="E306" s="202" t="s">
        <v>767</v>
      </c>
      <c r="F306" s="95">
        <v>1102260</v>
      </c>
      <c r="G306" s="95">
        <v>1259345</v>
      </c>
      <c r="H306" s="95">
        <f t="shared" si="4"/>
        <v>-157085</v>
      </c>
      <c r="I306" s="95">
        <v>1149152</v>
      </c>
    </row>
    <row r="307" spans="1:9">
      <c r="A307" s="92" t="s">
        <v>332</v>
      </c>
      <c r="B307" s="92" t="s">
        <v>170</v>
      </c>
      <c r="C307" s="92" t="s">
        <v>331</v>
      </c>
      <c r="D307" s="92" t="s">
        <v>768</v>
      </c>
      <c r="E307" s="202" t="s">
        <v>769</v>
      </c>
      <c r="F307" s="95">
        <v>3223681</v>
      </c>
      <c r="G307" s="95">
        <v>4819732</v>
      </c>
      <c r="H307" s="95">
        <f t="shared" si="4"/>
        <v>-1596051</v>
      </c>
      <c r="I307" s="95">
        <v>4818631</v>
      </c>
    </row>
    <row r="308" spans="1:9">
      <c r="A308" s="92" t="s">
        <v>332</v>
      </c>
      <c r="B308" s="92" t="s">
        <v>170</v>
      </c>
      <c r="C308" s="92" t="s">
        <v>331</v>
      </c>
      <c r="D308" s="92" t="s">
        <v>770</v>
      </c>
      <c r="E308" s="182" t="s">
        <v>163</v>
      </c>
      <c r="F308" s="95">
        <v>1269012</v>
      </c>
      <c r="G308" s="95">
        <v>1500410</v>
      </c>
      <c r="H308" s="95">
        <f t="shared" si="4"/>
        <v>-231398</v>
      </c>
      <c r="I308" s="95">
        <v>1769070</v>
      </c>
    </row>
    <row r="309" spans="1:9">
      <c r="A309" s="92" t="s">
        <v>332</v>
      </c>
      <c r="B309" s="92" t="s">
        <v>170</v>
      </c>
      <c r="C309" s="92" t="s">
        <v>331</v>
      </c>
      <c r="D309" s="92" t="s">
        <v>771</v>
      </c>
      <c r="E309" s="202" t="s">
        <v>772</v>
      </c>
      <c r="F309" s="95">
        <v>826062</v>
      </c>
      <c r="G309" s="95">
        <v>979151</v>
      </c>
      <c r="H309" s="95">
        <f t="shared" si="4"/>
        <v>-153089</v>
      </c>
      <c r="I309" s="95">
        <v>918733</v>
      </c>
    </row>
    <row r="310" spans="1:9">
      <c r="A310" s="92" t="s">
        <v>332</v>
      </c>
      <c r="B310" s="92" t="s">
        <v>170</v>
      </c>
      <c r="C310" s="92" t="s">
        <v>331</v>
      </c>
      <c r="D310" s="92" t="s">
        <v>825</v>
      </c>
      <c r="E310" s="202" t="s">
        <v>826</v>
      </c>
      <c r="F310" s="95">
        <v>30500</v>
      </c>
      <c r="G310" s="95">
        <v>5230</v>
      </c>
      <c r="H310" s="95">
        <f t="shared" si="4"/>
        <v>25270</v>
      </c>
      <c r="I310" s="95">
        <v>41414</v>
      </c>
    </row>
    <row r="311" spans="1:9">
      <c r="A311" s="92" t="s">
        <v>332</v>
      </c>
      <c r="B311" s="92" t="s">
        <v>170</v>
      </c>
      <c r="C311" s="92" t="s">
        <v>331</v>
      </c>
      <c r="D311" s="92" t="s">
        <v>773</v>
      </c>
      <c r="E311" s="202" t="s">
        <v>774</v>
      </c>
      <c r="F311" s="95">
        <v>570</v>
      </c>
      <c r="G311" s="95">
        <v>551</v>
      </c>
      <c r="H311" s="95">
        <f t="shared" si="4"/>
        <v>19</v>
      </c>
      <c r="I311" s="95">
        <v>74864</v>
      </c>
    </row>
    <row r="312" spans="1:9">
      <c r="A312" s="92" t="s">
        <v>332</v>
      </c>
      <c r="B312" s="92" t="s">
        <v>170</v>
      </c>
      <c r="C312" s="92" t="s">
        <v>331</v>
      </c>
      <c r="D312" s="92" t="s">
        <v>775</v>
      </c>
      <c r="E312" s="202" t="s">
        <v>776</v>
      </c>
      <c r="F312" s="108">
        <v>11972</v>
      </c>
      <c r="G312" s="108">
        <v>20471</v>
      </c>
      <c r="H312" s="95">
        <f t="shared" si="4"/>
        <v>-8499</v>
      </c>
      <c r="I312" s="108">
        <v>31133</v>
      </c>
    </row>
    <row r="313" spans="1:9">
      <c r="A313" s="92" t="s">
        <v>332</v>
      </c>
      <c r="B313" s="92" t="s">
        <v>170</v>
      </c>
      <c r="C313" s="92" t="s">
        <v>331</v>
      </c>
      <c r="D313" s="92" t="s">
        <v>777</v>
      </c>
      <c r="E313" s="202" t="s">
        <v>778</v>
      </c>
      <c r="F313" s="95">
        <v>247420</v>
      </c>
      <c r="G313" s="95">
        <v>531521</v>
      </c>
      <c r="H313" s="95">
        <f t="shared" si="4"/>
        <v>-284101</v>
      </c>
      <c r="I313" s="95">
        <v>611487</v>
      </c>
    </row>
    <row r="314" spans="1:9">
      <c r="A314" s="92" t="s">
        <v>332</v>
      </c>
      <c r="B314" s="92" t="s">
        <v>170</v>
      </c>
      <c r="C314" s="92" t="s">
        <v>331</v>
      </c>
      <c r="D314" s="92" t="s">
        <v>779</v>
      </c>
      <c r="E314" s="202" t="s">
        <v>780</v>
      </c>
      <c r="F314" s="108">
        <v>10000</v>
      </c>
      <c r="G314" s="108">
        <v>0</v>
      </c>
      <c r="H314" s="95">
        <f t="shared" si="4"/>
        <v>10000</v>
      </c>
      <c r="I314" s="108">
        <v>21772</v>
      </c>
    </row>
    <row r="315" spans="1:9">
      <c r="A315" s="92" t="s">
        <v>332</v>
      </c>
      <c r="B315" s="92" t="s">
        <v>170</v>
      </c>
      <c r="C315" s="92" t="s">
        <v>331</v>
      </c>
      <c r="D315" s="92" t="s">
        <v>781</v>
      </c>
      <c r="E315" s="182" t="s">
        <v>782</v>
      </c>
      <c r="F315" s="95">
        <v>266523</v>
      </c>
      <c r="G315" s="95">
        <v>152647</v>
      </c>
      <c r="H315" s="95">
        <f t="shared" si="4"/>
        <v>113876</v>
      </c>
      <c r="I315" s="95">
        <v>296936</v>
      </c>
    </row>
    <row r="316" spans="1:9">
      <c r="A316" s="92" t="s">
        <v>332</v>
      </c>
      <c r="B316" s="92" t="s">
        <v>170</v>
      </c>
      <c r="C316" s="92" t="s">
        <v>331</v>
      </c>
      <c r="D316" s="92" t="s">
        <v>1408</v>
      </c>
      <c r="E316" s="182" t="s">
        <v>1409</v>
      </c>
      <c r="F316" s="95">
        <v>2500</v>
      </c>
      <c r="G316" s="95">
        <v>2500</v>
      </c>
      <c r="H316" s="95">
        <f t="shared" si="4"/>
        <v>0</v>
      </c>
      <c r="I316" s="95">
        <v>0</v>
      </c>
    </row>
    <row r="317" spans="1:9">
      <c r="A317" s="92" t="s">
        <v>332</v>
      </c>
      <c r="B317" s="92" t="s">
        <v>170</v>
      </c>
      <c r="C317" s="92" t="s">
        <v>331</v>
      </c>
      <c r="D317" s="92" t="s">
        <v>1410</v>
      </c>
      <c r="E317" s="202" t="s">
        <v>1411</v>
      </c>
      <c r="F317" s="95">
        <v>5000000</v>
      </c>
      <c r="G317" s="95">
        <v>6814629</v>
      </c>
      <c r="H317" s="95">
        <f t="shared" si="4"/>
        <v>-1814629</v>
      </c>
      <c r="I317" s="95">
        <v>0</v>
      </c>
    </row>
    <row r="318" spans="1:9">
      <c r="A318" s="92" t="s">
        <v>332</v>
      </c>
      <c r="B318" s="92" t="s">
        <v>170</v>
      </c>
      <c r="C318" s="92" t="s">
        <v>331</v>
      </c>
      <c r="D318" s="92" t="s">
        <v>1412</v>
      </c>
      <c r="E318" s="202" t="s">
        <v>1413</v>
      </c>
      <c r="F318" s="95">
        <v>0</v>
      </c>
      <c r="G318" s="95">
        <v>1985000</v>
      </c>
      <c r="H318" s="95">
        <f t="shared" si="4"/>
        <v>-1985000</v>
      </c>
      <c r="I318" s="95">
        <v>0</v>
      </c>
    </row>
    <row r="319" spans="1:9">
      <c r="A319" s="92" t="s">
        <v>332</v>
      </c>
      <c r="B319" s="92" t="s">
        <v>170</v>
      </c>
      <c r="C319" s="92" t="s">
        <v>331</v>
      </c>
      <c r="D319" s="92" t="s">
        <v>1414</v>
      </c>
      <c r="E319" s="202" t="s">
        <v>1415</v>
      </c>
      <c r="F319" s="95">
        <v>0</v>
      </c>
      <c r="G319" s="95">
        <v>700000</v>
      </c>
      <c r="H319" s="95">
        <f t="shared" si="4"/>
        <v>-700000</v>
      </c>
      <c r="I319" s="95">
        <v>0</v>
      </c>
    </row>
    <row r="320" spans="1:9">
      <c r="A320" s="92" t="s">
        <v>332</v>
      </c>
      <c r="B320" s="92" t="s">
        <v>170</v>
      </c>
      <c r="C320" s="92" t="s">
        <v>331</v>
      </c>
      <c r="D320" s="92" t="s">
        <v>504</v>
      </c>
      <c r="E320" s="202" t="s">
        <v>164</v>
      </c>
      <c r="F320" s="95">
        <v>389644</v>
      </c>
      <c r="G320" s="95">
        <v>428427</v>
      </c>
      <c r="H320" s="95">
        <f t="shared" si="4"/>
        <v>-38783</v>
      </c>
      <c r="I320" s="95">
        <v>689215</v>
      </c>
    </row>
    <row r="321" spans="1:9" hidden="1">
      <c r="A321" s="92" t="s">
        <v>332</v>
      </c>
      <c r="B321" s="92" t="s">
        <v>170</v>
      </c>
      <c r="C321" s="92" t="s">
        <v>332</v>
      </c>
      <c r="D321" s="92" t="s">
        <v>499</v>
      </c>
      <c r="E321" s="202" t="s">
        <v>613</v>
      </c>
      <c r="F321" s="95">
        <v>0</v>
      </c>
      <c r="G321" s="95">
        <v>0</v>
      </c>
      <c r="H321" s="95">
        <f t="shared" si="4"/>
        <v>0</v>
      </c>
      <c r="I321" s="95">
        <v>0</v>
      </c>
    </row>
    <row r="322" spans="1:9">
      <c r="A322" s="92" t="s">
        <v>332</v>
      </c>
      <c r="B322" s="92" t="s">
        <v>170</v>
      </c>
      <c r="C322" s="92" t="s">
        <v>345</v>
      </c>
      <c r="D322" s="92" t="s">
        <v>856</v>
      </c>
      <c r="E322" s="202" t="s">
        <v>1036</v>
      </c>
      <c r="F322" s="95">
        <v>25000</v>
      </c>
      <c r="G322" s="95"/>
      <c r="H322" s="95">
        <f t="shared" si="4"/>
        <v>25000</v>
      </c>
      <c r="I322" s="95">
        <v>27071</v>
      </c>
    </row>
    <row r="323" spans="1:9">
      <c r="A323" s="92" t="s">
        <v>332</v>
      </c>
      <c r="B323" s="92" t="s">
        <v>170</v>
      </c>
      <c r="C323" s="92" t="s">
        <v>345</v>
      </c>
      <c r="D323" s="92" t="s">
        <v>1273</v>
      </c>
      <c r="E323" s="202" t="s">
        <v>1274</v>
      </c>
      <c r="F323" s="95">
        <v>36000</v>
      </c>
      <c r="G323" s="95">
        <v>4875</v>
      </c>
      <c r="H323" s="95">
        <f t="shared" si="4"/>
        <v>31125</v>
      </c>
      <c r="I323" s="95">
        <v>26237</v>
      </c>
    </row>
    <row r="324" spans="1:9">
      <c r="A324" s="92" t="s">
        <v>332</v>
      </c>
      <c r="B324" s="92" t="s">
        <v>170</v>
      </c>
      <c r="C324" s="92" t="s">
        <v>345</v>
      </c>
      <c r="D324" s="92" t="s">
        <v>504</v>
      </c>
      <c r="E324" s="202" t="s">
        <v>164</v>
      </c>
      <c r="F324" s="95">
        <v>200000</v>
      </c>
      <c r="G324" s="95">
        <v>51113</v>
      </c>
      <c r="H324" s="95">
        <f t="shared" si="4"/>
        <v>148887</v>
      </c>
      <c r="I324" s="95">
        <v>212703</v>
      </c>
    </row>
    <row r="325" spans="1:9">
      <c r="A325" s="92" t="s">
        <v>332</v>
      </c>
      <c r="B325" s="92" t="s">
        <v>170</v>
      </c>
      <c r="C325" s="92" t="s">
        <v>409</v>
      </c>
      <c r="D325" s="92" t="s">
        <v>502</v>
      </c>
      <c r="E325" s="202" t="s">
        <v>616</v>
      </c>
      <c r="F325" s="95">
        <v>0</v>
      </c>
      <c r="G325" s="95">
        <v>1556</v>
      </c>
      <c r="H325" s="95">
        <f t="shared" si="4"/>
        <v>-1556</v>
      </c>
      <c r="I325" s="95">
        <v>10729756</v>
      </c>
    </row>
    <row r="326" spans="1:9">
      <c r="A326" s="92" t="s">
        <v>332</v>
      </c>
      <c r="B326" s="92" t="s">
        <v>170</v>
      </c>
      <c r="C326" s="92" t="s">
        <v>409</v>
      </c>
      <c r="D326" s="92" t="s">
        <v>504</v>
      </c>
      <c r="E326" s="182" t="s">
        <v>164</v>
      </c>
      <c r="F326" s="95">
        <v>0</v>
      </c>
      <c r="G326" s="108">
        <v>298</v>
      </c>
      <c r="H326" s="95">
        <f t="shared" ref="H326:H389" si="5">F326-G326</f>
        <v>-298</v>
      </c>
      <c r="I326" s="95">
        <v>0</v>
      </c>
    </row>
    <row r="327" spans="1:9">
      <c r="A327" s="92" t="s">
        <v>332</v>
      </c>
      <c r="B327" s="92" t="s">
        <v>331</v>
      </c>
      <c r="C327" s="92" t="s">
        <v>171</v>
      </c>
      <c r="D327" s="92" t="s">
        <v>505</v>
      </c>
      <c r="E327" s="182" t="s">
        <v>618</v>
      </c>
      <c r="F327" s="95">
        <v>0</v>
      </c>
      <c r="G327" s="95">
        <v>49</v>
      </c>
      <c r="H327" s="95">
        <f t="shared" si="5"/>
        <v>-49</v>
      </c>
      <c r="I327" s="95">
        <v>134052</v>
      </c>
    </row>
    <row r="328" spans="1:9">
      <c r="A328" s="92" t="s">
        <v>332</v>
      </c>
      <c r="B328" s="92" t="s">
        <v>331</v>
      </c>
      <c r="C328" s="92" t="s">
        <v>171</v>
      </c>
      <c r="D328" s="92" t="s">
        <v>506</v>
      </c>
      <c r="E328" s="182" t="s">
        <v>619</v>
      </c>
      <c r="F328" s="95">
        <v>0</v>
      </c>
      <c r="G328" s="95">
        <v>176440</v>
      </c>
      <c r="H328" s="95">
        <f t="shared" si="5"/>
        <v>-176440</v>
      </c>
      <c r="I328" s="95">
        <v>445117</v>
      </c>
    </row>
    <row r="329" spans="1:9">
      <c r="A329" s="92" t="s">
        <v>332</v>
      </c>
      <c r="B329" s="92" t="s">
        <v>331</v>
      </c>
      <c r="C329" s="92" t="s">
        <v>171</v>
      </c>
      <c r="D329" s="92" t="s">
        <v>693</v>
      </c>
      <c r="E329" s="182" t="s">
        <v>694</v>
      </c>
      <c r="F329" s="95">
        <v>0</v>
      </c>
      <c r="G329" s="95">
        <v>3950</v>
      </c>
      <c r="H329" s="95">
        <f t="shared" si="5"/>
        <v>-3950</v>
      </c>
      <c r="I329" s="95">
        <v>8099</v>
      </c>
    </row>
    <row r="330" spans="1:9">
      <c r="A330" s="92" t="s">
        <v>332</v>
      </c>
      <c r="B330" s="92" t="s">
        <v>331</v>
      </c>
      <c r="C330" s="92" t="s">
        <v>171</v>
      </c>
      <c r="D330" s="92">
        <v>78311</v>
      </c>
      <c r="E330" s="201" t="s">
        <v>1446</v>
      </c>
      <c r="F330" s="95">
        <v>5352664</v>
      </c>
      <c r="G330" s="95">
        <v>5713998</v>
      </c>
      <c r="H330" s="95">
        <f t="shared" si="5"/>
        <v>-361334</v>
      </c>
      <c r="I330" s="95">
        <v>8946557</v>
      </c>
    </row>
    <row r="331" spans="1:9">
      <c r="A331" s="92" t="s">
        <v>332</v>
      </c>
      <c r="B331" s="92" t="s">
        <v>331</v>
      </c>
      <c r="C331" s="92" t="s">
        <v>171</v>
      </c>
      <c r="D331" s="92" t="s">
        <v>1037</v>
      </c>
      <c r="E331" s="201" t="s">
        <v>1478</v>
      </c>
      <c r="F331" s="95">
        <v>467470</v>
      </c>
      <c r="G331" s="95">
        <v>213373</v>
      </c>
      <c r="H331" s="95">
        <f t="shared" si="5"/>
        <v>254097</v>
      </c>
      <c r="I331" s="95">
        <v>283907</v>
      </c>
    </row>
    <row r="332" spans="1:9">
      <c r="A332" s="92" t="s">
        <v>332</v>
      </c>
      <c r="B332" s="92" t="s">
        <v>331</v>
      </c>
      <c r="C332" s="92" t="s">
        <v>171</v>
      </c>
      <c r="D332" s="92" t="s">
        <v>911</v>
      </c>
      <c r="E332" s="201" t="s">
        <v>1448</v>
      </c>
      <c r="F332" s="95">
        <v>907535</v>
      </c>
      <c r="G332" s="95">
        <v>802791</v>
      </c>
      <c r="H332" s="95">
        <f t="shared" si="5"/>
        <v>104744</v>
      </c>
      <c r="I332" s="95">
        <v>44691</v>
      </c>
    </row>
    <row r="333" spans="1:9">
      <c r="A333" s="92" t="s">
        <v>332</v>
      </c>
      <c r="B333" s="92" t="s">
        <v>331</v>
      </c>
      <c r="C333" s="92" t="s">
        <v>171</v>
      </c>
      <c r="D333" s="92" t="s">
        <v>1038</v>
      </c>
      <c r="E333" s="207" t="s">
        <v>1449</v>
      </c>
      <c r="F333" s="108">
        <v>111878</v>
      </c>
      <c r="G333" s="108">
        <v>83705</v>
      </c>
      <c r="H333" s="95">
        <f t="shared" si="5"/>
        <v>28173</v>
      </c>
      <c r="I333" s="95">
        <v>76587</v>
      </c>
    </row>
    <row r="334" spans="1:9">
      <c r="A334" s="92" t="s">
        <v>332</v>
      </c>
      <c r="B334" s="92" t="s">
        <v>331</v>
      </c>
      <c r="C334" s="92" t="s">
        <v>171</v>
      </c>
      <c r="D334" s="92" t="s">
        <v>912</v>
      </c>
      <c r="E334" s="201" t="s">
        <v>1500</v>
      </c>
      <c r="F334" s="108">
        <v>243031</v>
      </c>
      <c r="G334" s="108">
        <v>244592</v>
      </c>
      <c r="H334" s="95">
        <f t="shared" si="5"/>
        <v>-1561</v>
      </c>
      <c r="I334" s="95">
        <v>210362</v>
      </c>
    </row>
    <row r="335" spans="1:9">
      <c r="A335" s="92" t="s">
        <v>332</v>
      </c>
      <c r="B335" s="92" t="s">
        <v>331</v>
      </c>
      <c r="C335" s="92" t="s">
        <v>171</v>
      </c>
      <c r="D335" s="92" t="s">
        <v>1039</v>
      </c>
      <c r="E335" s="201" t="s">
        <v>1450</v>
      </c>
      <c r="F335" s="108">
        <v>18507</v>
      </c>
      <c r="G335" s="108">
        <v>4193</v>
      </c>
      <c r="H335" s="95">
        <f t="shared" si="5"/>
        <v>14314</v>
      </c>
      <c r="I335" s="95">
        <v>3282</v>
      </c>
    </row>
    <row r="336" spans="1:9">
      <c r="A336" s="92" t="s">
        <v>332</v>
      </c>
      <c r="B336" s="92" t="s">
        <v>331</v>
      </c>
      <c r="C336" s="92" t="s">
        <v>171</v>
      </c>
      <c r="D336" s="92" t="s">
        <v>1417</v>
      </c>
      <c r="E336" s="201" t="s">
        <v>1479</v>
      </c>
      <c r="F336" s="108">
        <v>1470</v>
      </c>
      <c r="G336" s="108">
        <v>3401</v>
      </c>
      <c r="H336" s="95">
        <f t="shared" si="5"/>
        <v>-1931</v>
      </c>
      <c r="I336" s="95">
        <v>0</v>
      </c>
    </row>
    <row r="337" spans="1:9">
      <c r="A337" s="92" t="s">
        <v>332</v>
      </c>
      <c r="B337" s="92" t="s">
        <v>331</v>
      </c>
      <c r="C337" s="92" t="s">
        <v>171</v>
      </c>
      <c r="D337" s="92" t="s">
        <v>918</v>
      </c>
      <c r="E337" s="207" t="s">
        <v>1480</v>
      </c>
      <c r="F337" s="108">
        <v>39407</v>
      </c>
      <c r="G337" s="108">
        <v>38107</v>
      </c>
      <c r="H337" s="95">
        <f t="shared" si="5"/>
        <v>1300</v>
      </c>
      <c r="I337" s="95">
        <v>2604</v>
      </c>
    </row>
    <row r="338" spans="1:9">
      <c r="A338" s="92" t="s">
        <v>332</v>
      </c>
      <c r="B338" s="92" t="s">
        <v>331</v>
      </c>
      <c r="C338" s="92" t="s">
        <v>171</v>
      </c>
      <c r="D338" s="92" t="s">
        <v>1040</v>
      </c>
      <c r="E338" s="207" t="s">
        <v>1440</v>
      </c>
      <c r="F338" s="108">
        <v>908263</v>
      </c>
      <c r="G338" s="108">
        <v>871752</v>
      </c>
      <c r="H338" s="95">
        <f t="shared" si="5"/>
        <v>36511</v>
      </c>
      <c r="I338" s="95">
        <v>727569</v>
      </c>
    </row>
    <row r="339" spans="1:9">
      <c r="A339" s="92" t="s">
        <v>332</v>
      </c>
      <c r="B339" s="92" t="s">
        <v>331</v>
      </c>
      <c r="C339" s="92" t="s">
        <v>171</v>
      </c>
      <c r="D339" s="92" t="s">
        <v>1041</v>
      </c>
      <c r="E339" s="201" t="s">
        <v>1499</v>
      </c>
      <c r="F339" s="108">
        <v>57285</v>
      </c>
      <c r="G339" s="108">
        <v>53328</v>
      </c>
      <c r="H339" s="95">
        <f t="shared" si="5"/>
        <v>3957</v>
      </c>
      <c r="I339" s="95">
        <v>60445</v>
      </c>
    </row>
    <row r="340" spans="1:9">
      <c r="A340" s="92" t="s">
        <v>332</v>
      </c>
      <c r="B340" s="92" t="s">
        <v>331</v>
      </c>
      <c r="C340" s="92" t="s">
        <v>171</v>
      </c>
      <c r="D340" s="92" t="s">
        <v>913</v>
      </c>
      <c r="E340" s="201" t="s">
        <v>1481</v>
      </c>
      <c r="F340" s="108">
        <v>743663</v>
      </c>
      <c r="G340" s="108">
        <v>788134</v>
      </c>
      <c r="H340" s="95">
        <f t="shared" si="5"/>
        <v>-44471</v>
      </c>
      <c r="I340" s="95">
        <v>415247</v>
      </c>
    </row>
    <row r="341" spans="1:9">
      <c r="A341" s="92" t="s">
        <v>332</v>
      </c>
      <c r="B341" s="92" t="s">
        <v>331</v>
      </c>
      <c r="C341" s="92" t="s">
        <v>171</v>
      </c>
      <c r="D341" s="92" t="s">
        <v>914</v>
      </c>
      <c r="E341" s="201" t="s">
        <v>1498</v>
      </c>
      <c r="F341" s="108">
        <v>104134</v>
      </c>
      <c r="G341" s="108">
        <v>194531</v>
      </c>
      <c r="H341" s="95">
        <f t="shared" si="5"/>
        <v>-90397</v>
      </c>
      <c r="I341" s="95">
        <v>48647</v>
      </c>
    </row>
    <row r="342" spans="1:9">
      <c r="A342" s="92" t="s">
        <v>332</v>
      </c>
      <c r="B342" s="92" t="s">
        <v>331</v>
      </c>
      <c r="C342" s="92" t="s">
        <v>171</v>
      </c>
      <c r="D342" s="92" t="s">
        <v>1042</v>
      </c>
      <c r="E342" s="201" t="s">
        <v>1497</v>
      </c>
      <c r="F342" s="108">
        <v>138129</v>
      </c>
      <c r="G342" s="108">
        <v>157375</v>
      </c>
      <c r="H342" s="95">
        <f t="shared" si="5"/>
        <v>-19246</v>
      </c>
      <c r="I342" s="95">
        <v>53057</v>
      </c>
    </row>
    <row r="343" spans="1:9">
      <c r="A343" s="92" t="s">
        <v>332</v>
      </c>
      <c r="B343" s="92" t="s">
        <v>331</v>
      </c>
      <c r="C343" s="92" t="s">
        <v>171</v>
      </c>
      <c r="D343" s="92" t="s">
        <v>1043</v>
      </c>
      <c r="E343" s="207" t="s">
        <v>1496</v>
      </c>
      <c r="F343" s="108">
        <v>33359</v>
      </c>
      <c r="G343" s="108">
        <v>73111</v>
      </c>
      <c r="H343" s="95">
        <f t="shared" si="5"/>
        <v>-39752</v>
      </c>
      <c r="I343" s="95">
        <v>44906</v>
      </c>
    </row>
    <row r="344" spans="1:9">
      <c r="A344" s="92" t="s">
        <v>332</v>
      </c>
      <c r="B344" s="92" t="s">
        <v>331</v>
      </c>
      <c r="C344" s="92" t="s">
        <v>171</v>
      </c>
      <c r="D344" s="92" t="s">
        <v>915</v>
      </c>
      <c r="E344" s="205" t="s">
        <v>1495</v>
      </c>
      <c r="F344" s="108">
        <v>223396</v>
      </c>
      <c r="G344" s="108">
        <v>202647</v>
      </c>
      <c r="H344" s="95">
        <f t="shared" si="5"/>
        <v>20749</v>
      </c>
      <c r="I344" s="95">
        <v>47537</v>
      </c>
    </row>
    <row r="345" spans="1:9">
      <c r="A345" s="92" t="s">
        <v>332</v>
      </c>
      <c r="B345" s="92" t="s">
        <v>331</v>
      </c>
      <c r="C345" s="92" t="s">
        <v>171</v>
      </c>
      <c r="D345" s="92" t="s">
        <v>1044</v>
      </c>
      <c r="E345" s="201" t="s">
        <v>1482</v>
      </c>
      <c r="F345" s="108">
        <v>12370</v>
      </c>
      <c r="G345" s="108">
        <v>26565</v>
      </c>
      <c r="H345" s="95">
        <f t="shared" si="5"/>
        <v>-14195</v>
      </c>
      <c r="I345" s="95">
        <v>2444</v>
      </c>
    </row>
    <row r="346" spans="1:9">
      <c r="A346" s="92" t="s">
        <v>332</v>
      </c>
      <c r="B346" s="92" t="s">
        <v>331</v>
      </c>
      <c r="C346" s="92" t="s">
        <v>171</v>
      </c>
      <c r="D346" s="92" t="s">
        <v>916</v>
      </c>
      <c r="E346" s="201" t="s">
        <v>1494</v>
      </c>
      <c r="F346" s="108">
        <v>1785</v>
      </c>
      <c r="G346" s="108">
        <v>3149</v>
      </c>
      <c r="H346" s="95">
        <f t="shared" si="5"/>
        <v>-1364</v>
      </c>
      <c r="I346" s="95">
        <v>653</v>
      </c>
    </row>
    <row r="347" spans="1:9">
      <c r="A347" s="92" t="s">
        <v>332</v>
      </c>
      <c r="B347" s="92" t="s">
        <v>331</v>
      </c>
      <c r="C347" s="92" t="s">
        <v>171</v>
      </c>
      <c r="D347" s="92" t="s">
        <v>917</v>
      </c>
      <c r="E347" s="201" t="s">
        <v>1493</v>
      </c>
      <c r="F347" s="108">
        <v>71</v>
      </c>
      <c r="G347" s="108">
        <v>0</v>
      </c>
      <c r="H347" s="95">
        <f t="shared" si="5"/>
        <v>71</v>
      </c>
      <c r="I347" s="95">
        <v>1826</v>
      </c>
    </row>
    <row r="348" spans="1:9">
      <c r="A348" s="92" t="s">
        <v>332</v>
      </c>
      <c r="B348" s="92" t="s">
        <v>331</v>
      </c>
      <c r="C348" s="92" t="s">
        <v>171</v>
      </c>
      <c r="D348" s="92" t="s">
        <v>1045</v>
      </c>
      <c r="E348" s="207" t="s">
        <v>1492</v>
      </c>
      <c r="F348" s="108">
        <v>945</v>
      </c>
      <c r="G348" s="108">
        <v>1425</v>
      </c>
      <c r="H348" s="95">
        <f t="shared" si="5"/>
        <v>-480</v>
      </c>
      <c r="I348" s="95">
        <v>1418</v>
      </c>
    </row>
    <row r="349" spans="1:9">
      <c r="A349" s="92" t="s">
        <v>332</v>
      </c>
      <c r="B349" s="92" t="s">
        <v>331</v>
      </c>
      <c r="C349" s="92" t="s">
        <v>171</v>
      </c>
      <c r="D349" s="92" t="s">
        <v>1046</v>
      </c>
      <c r="E349" s="201" t="s">
        <v>1454</v>
      </c>
      <c r="F349" s="108">
        <v>130409</v>
      </c>
      <c r="G349" s="108">
        <v>50693</v>
      </c>
      <c r="H349" s="95">
        <f t="shared" si="5"/>
        <v>79716</v>
      </c>
      <c r="I349" s="95">
        <v>66933</v>
      </c>
    </row>
    <row r="350" spans="1:9">
      <c r="A350" s="92" t="s">
        <v>332</v>
      </c>
      <c r="B350" s="92" t="s">
        <v>331</v>
      </c>
      <c r="C350" s="92" t="s">
        <v>171</v>
      </c>
      <c r="D350" s="92" t="s">
        <v>1418</v>
      </c>
      <c r="E350" s="201" t="s">
        <v>1416</v>
      </c>
      <c r="F350" s="108">
        <v>708</v>
      </c>
      <c r="G350" s="108">
        <v>688</v>
      </c>
      <c r="H350" s="95">
        <f t="shared" si="5"/>
        <v>20</v>
      </c>
      <c r="I350" s="95">
        <v>0</v>
      </c>
    </row>
    <row r="351" spans="1:9">
      <c r="A351" s="92" t="s">
        <v>332</v>
      </c>
      <c r="B351" s="92" t="s">
        <v>331</v>
      </c>
      <c r="C351" s="92" t="s">
        <v>177</v>
      </c>
      <c r="D351" s="92" t="s">
        <v>506</v>
      </c>
      <c r="E351" s="201" t="s">
        <v>619</v>
      </c>
      <c r="F351" s="108">
        <v>0</v>
      </c>
      <c r="G351" s="108">
        <v>0</v>
      </c>
      <c r="H351" s="95">
        <f t="shared" si="5"/>
        <v>0</v>
      </c>
      <c r="I351" s="95">
        <v>205</v>
      </c>
    </row>
    <row r="352" spans="1:9">
      <c r="A352" s="92" t="s">
        <v>332</v>
      </c>
      <c r="B352" s="92" t="s">
        <v>331</v>
      </c>
      <c r="C352" s="92" t="s">
        <v>177</v>
      </c>
      <c r="D352" s="92" t="s">
        <v>910</v>
      </c>
      <c r="E352" s="201" t="s">
        <v>1446</v>
      </c>
      <c r="F352" s="108">
        <v>21877</v>
      </c>
      <c r="G352" s="108">
        <v>6544</v>
      </c>
      <c r="H352" s="95">
        <f t="shared" si="5"/>
        <v>15333</v>
      </c>
      <c r="I352" s="95">
        <v>3036</v>
      </c>
    </row>
    <row r="353" spans="1:9">
      <c r="A353" s="92" t="s">
        <v>332</v>
      </c>
      <c r="B353" s="92" t="s">
        <v>331</v>
      </c>
      <c r="C353" s="92" t="s">
        <v>177</v>
      </c>
      <c r="D353" s="92" t="s">
        <v>1037</v>
      </c>
      <c r="E353" s="201" t="s">
        <v>1447</v>
      </c>
      <c r="F353" s="108">
        <v>300</v>
      </c>
      <c r="G353" s="108">
        <v>300</v>
      </c>
      <c r="H353" s="95">
        <f t="shared" si="5"/>
        <v>0</v>
      </c>
      <c r="I353" s="95">
        <v>300</v>
      </c>
    </row>
    <row r="354" spans="1:9">
      <c r="A354" s="92" t="s">
        <v>332</v>
      </c>
      <c r="B354" s="92" t="s">
        <v>331</v>
      </c>
      <c r="C354" s="92" t="s">
        <v>177</v>
      </c>
      <c r="D354" s="92" t="s">
        <v>911</v>
      </c>
      <c r="E354" s="201" t="s">
        <v>1448</v>
      </c>
      <c r="F354" s="108">
        <v>925</v>
      </c>
      <c r="G354" s="108">
        <v>907</v>
      </c>
      <c r="H354" s="95">
        <f t="shared" si="5"/>
        <v>18</v>
      </c>
      <c r="I354" s="95">
        <v>875</v>
      </c>
    </row>
    <row r="355" spans="1:9">
      <c r="A355" s="92" t="s">
        <v>332</v>
      </c>
      <c r="B355" s="92" t="s">
        <v>331</v>
      </c>
      <c r="C355" s="92" t="s">
        <v>177</v>
      </c>
      <c r="D355" s="92" t="s">
        <v>1038</v>
      </c>
      <c r="E355" s="207" t="s">
        <v>1449</v>
      </c>
      <c r="F355" s="108">
        <v>3951</v>
      </c>
      <c r="G355" s="108">
        <v>2825</v>
      </c>
      <c r="H355" s="95">
        <f t="shared" si="5"/>
        <v>1126</v>
      </c>
      <c r="I355" s="95">
        <v>660</v>
      </c>
    </row>
    <row r="356" spans="1:9">
      <c r="A356" s="92" t="s">
        <v>332</v>
      </c>
      <c r="B356" s="92" t="s">
        <v>331</v>
      </c>
      <c r="C356" s="92" t="s">
        <v>177</v>
      </c>
      <c r="D356" s="92" t="s">
        <v>912</v>
      </c>
      <c r="E356" s="206" t="s">
        <v>1491</v>
      </c>
      <c r="F356" s="108">
        <v>3054</v>
      </c>
      <c r="G356" s="108">
        <v>3067</v>
      </c>
      <c r="H356" s="95">
        <f t="shared" si="5"/>
        <v>-13</v>
      </c>
      <c r="I356" s="95">
        <v>1302</v>
      </c>
    </row>
    <row r="357" spans="1:9">
      <c r="A357" s="92" t="s">
        <v>332</v>
      </c>
      <c r="B357" s="92" t="s">
        <v>331</v>
      </c>
      <c r="C357" s="92" t="s">
        <v>177</v>
      </c>
      <c r="D357" s="92" t="s">
        <v>1039</v>
      </c>
      <c r="E357" s="201" t="s">
        <v>1450</v>
      </c>
      <c r="F357" s="108">
        <v>0</v>
      </c>
      <c r="G357" s="108">
        <v>0</v>
      </c>
      <c r="H357" s="95">
        <f t="shared" si="5"/>
        <v>0</v>
      </c>
      <c r="I357" s="95">
        <v>860</v>
      </c>
    </row>
    <row r="358" spans="1:9">
      <c r="A358" s="92" t="s">
        <v>332</v>
      </c>
      <c r="B358" s="92" t="s">
        <v>331</v>
      </c>
      <c r="C358" s="92" t="s">
        <v>177</v>
      </c>
      <c r="D358" s="92" t="s">
        <v>1041</v>
      </c>
      <c r="E358" s="201" t="s">
        <v>1451</v>
      </c>
      <c r="F358" s="108">
        <v>2400</v>
      </c>
      <c r="G358" s="108">
        <v>2400</v>
      </c>
      <c r="H358" s="95">
        <f t="shared" si="5"/>
        <v>0</v>
      </c>
      <c r="I358" s="95">
        <v>2880</v>
      </c>
    </row>
    <row r="359" spans="1:9">
      <c r="A359" s="92" t="s">
        <v>332</v>
      </c>
      <c r="B359" s="92" t="s">
        <v>331</v>
      </c>
      <c r="C359" s="92" t="s">
        <v>177</v>
      </c>
      <c r="D359" s="92" t="s">
        <v>913</v>
      </c>
      <c r="E359" s="201" t="s">
        <v>1452</v>
      </c>
      <c r="F359" s="108">
        <v>26057</v>
      </c>
      <c r="G359" s="108">
        <v>10640</v>
      </c>
      <c r="H359" s="95">
        <f t="shared" si="5"/>
        <v>15417</v>
      </c>
      <c r="I359" s="95">
        <v>39249</v>
      </c>
    </row>
    <row r="360" spans="1:9">
      <c r="A360" s="92" t="s">
        <v>332</v>
      </c>
      <c r="B360" s="92" t="s">
        <v>331</v>
      </c>
      <c r="C360" s="92" t="s">
        <v>177</v>
      </c>
      <c r="D360" s="92" t="s">
        <v>914</v>
      </c>
      <c r="E360" s="201" t="s">
        <v>1453</v>
      </c>
      <c r="F360" s="108">
        <v>5201</v>
      </c>
      <c r="G360" s="108">
        <v>4884</v>
      </c>
      <c r="H360" s="95">
        <f t="shared" si="5"/>
        <v>317</v>
      </c>
      <c r="I360" s="95">
        <v>5908</v>
      </c>
    </row>
    <row r="361" spans="1:9">
      <c r="A361" s="92" t="s">
        <v>332</v>
      </c>
      <c r="B361" s="92" t="s">
        <v>331</v>
      </c>
      <c r="C361" s="92" t="s">
        <v>177</v>
      </c>
      <c r="D361" s="92" t="s">
        <v>1042</v>
      </c>
      <c r="E361" s="201" t="s">
        <v>1488</v>
      </c>
      <c r="F361" s="108">
        <v>6413</v>
      </c>
      <c r="G361" s="108">
        <v>8497</v>
      </c>
      <c r="H361" s="95">
        <f t="shared" si="5"/>
        <v>-2084</v>
      </c>
      <c r="I361" s="95">
        <v>833</v>
      </c>
    </row>
    <row r="362" spans="1:9">
      <c r="A362" s="92" t="s">
        <v>332</v>
      </c>
      <c r="B362" s="92" t="s">
        <v>331</v>
      </c>
      <c r="C362" s="92" t="s">
        <v>177</v>
      </c>
      <c r="D362" s="92" t="s">
        <v>1043</v>
      </c>
      <c r="E362" s="207" t="s">
        <v>1490</v>
      </c>
      <c r="F362" s="108">
        <v>17140</v>
      </c>
      <c r="G362" s="108">
        <v>5145</v>
      </c>
      <c r="H362" s="95">
        <f t="shared" si="5"/>
        <v>11995</v>
      </c>
      <c r="I362" s="95">
        <v>0</v>
      </c>
    </row>
    <row r="363" spans="1:9">
      <c r="A363" s="92" t="s">
        <v>332</v>
      </c>
      <c r="B363" s="92" t="s">
        <v>331</v>
      </c>
      <c r="C363" s="92" t="s">
        <v>177</v>
      </c>
      <c r="D363" s="92" t="s">
        <v>915</v>
      </c>
      <c r="E363" s="205" t="s">
        <v>1489</v>
      </c>
      <c r="F363" s="108">
        <v>3685</v>
      </c>
      <c r="G363" s="108">
        <v>1668</v>
      </c>
      <c r="H363" s="95">
        <f t="shared" si="5"/>
        <v>2017</v>
      </c>
      <c r="I363" s="95">
        <v>3882</v>
      </c>
    </row>
    <row r="364" spans="1:9">
      <c r="A364" s="92" t="s">
        <v>332</v>
      </c>
      <c r="B364" s="92" t="s">
        <v>331</v>
      </c>
      <c r="C364" s="92" t="s">
        <v>177</v>
      </c>
      <c r="D364" s="92" t="s">
        <v>1044</v>
      </c>
      <c r="E364" s="206" t="s">
        <v>1445</v>
      </c>
      <c r="F364" s="108">
        <v>0</v>
      </c>
      <c r="G364" s="108">
        <v>0</v>
      </c>
      <c r="H364" s="95">
        <f t="shared" si="5"/>
        <v>0</v>
      </c>
      <c r="I364" s="95">
        <v>4535</v>
      </c>
    </row>
    <row r="365" spans="1:9">
      <c r="A365" s="92" t="s">
        <v>332</v>
      </c>
      <c r="B365" s="92" t="s">
        <v>331</v>
      </c>
      <c r="C365" s="92" t="s">
        <v>177</v>
      </c>
      <c r="D365" s="92" t="s">
        <v>916</v>
      </c>
      <c r="E365" s="206" t="s">
        <v>1444</v>
      </c>
      <c r="F365" s="108">
        <v>131</v>
      </c>
      <c r="G365" s="108">
        <v>131</v>
      </c>
      <c r="H365" s="95">
        <f t="shared" si="5"/>
        <v>0</v>
      </c>
      <c r="I365" s="95">
        <v>600</v>
      </c>
    </row>
    <row r="366" spans="1:9">
      <c r="A366" s="92" t="s">
        <v>332</v>
      </c>
      <c r="B366" s="92" t="s">
        <v>331</v>
      </c>
      <c r="C366" s="92" t="s">
        <v>177</v>
      </c>
      <c r="D366" s="92" t="s">
        <v>917</v>
      </c>
      <c r="E366" s="207" t="s">
        <v>1443</v>
      </c>
      <c r="F366" s="108">
        <v>2384</v>
      </c>
      <c r="G366" s="108">
        <v>2384</v>
      </c>
      <c r="H366" s="95">
        <f t="shared" si="5"/>
        <v>0</v>
      </c>
      <c r="I366" s="95">
        <v>0</v>
      </c>
    </row>
    <row r="367" spans="1:9">
      <c r="A367" s="92" t="s">
        <v>332</v>
      </c>
      <c r="B367" s="92" t="s">
        <v>331</v>
      </c>
      <c r="C367" s="92" t="s">
        <v>177</v>
      </c>
      <c r="D367" s="92" t="s">
        <v>1045</v>
      </c>
      <c r="E367" s="206" t="s">
        <v>1442</v>
      </c>
      <c r="F367" s="108">
        <v>0</v>
      </c>
      <c r="G367" s="108">
        <v>0</v>
      </c>
      <c r="H367" s="95">
        <f t="shared" si="5"/>
        <v>0</v>
      </c>
      <c r="I367" s="95">
        <v>1380</v>
      </c>
    </row>
    <row r="368" spans="1:9">
      <c r="A368" s="92" t="s">
        <v>332</v>
      </c>
      <c r="B368" s="92" t="s">
        <v>331</v>
      </c>
      <c r="C368" s="92" t="s">
        <v>177</v>
      </c>
      <c r="D368" s="92" t="s">
        <v>1046</v>
      </c>
      <c r="E368" s="206" t="s">
        <v>1441</v>
      </c>
      <c r="F368" s="108">
        <v>1000</v>
      </c>
      <c r="G368" s="108">
        <v>2976</v>
      </c>
      <c r="H368" s="95">
        <f t="shared" si="5"/>
        <v>-1976</v>
      </c>
      <c r="I368" s="95">
        <v>4530</v>
      </c>
    </row>
    <row r="369" spans="1:9">
      <c r="A369" s="92" t="s">
        <v>332</v>
      </c>
      <c r="B369" s="92" t="s">
        <v>331</v>
      </c>
      <c r="C369" s="92" t="s">
        <v>188</v>
      </c>
      <c r="D369" s="92" t="s">
        <v>507</v>
      </c>
      <c r="E369" s="182" t="s">
        <v>620</v>
      </c>
      <c r="F369" s="108">
        <v>2983449</v>
      </c>
      <c r="G369" s="108">
        <v>2226142</v>
      </c>
      <c r="H369" s="95">
        <f t="shared" si="5"/>
        <v>757307</v>
      </c>
      <c r="I369" s="95">
        <v>2874237</v>
      </c>
    </row>
    <row r="370" spans="1:9">
      <c r="A370" s="92" t="s">
        <v>332</v>
      </c>
      <c r="B370" s="92" t="s">
        <v>331</v>
      </c>
      <c r="C370" s="92" t="s">
        <v>188</v>
      </c>
      <c r="D370" s="92" t="s">
        <v>508</v>
      </c>
      <c r="E370" s="182" t="s">
        <v>621</v>
      </c>
      <c r="F370" s="108">
        <v>25515</v>
      </c>
      <c r="G370" s="108">
        <v>10679</v>
      </c>
      <c r="H370" s="95">
        <f t="shared" si="5"/>
        <v>14836</v>
      </c>
      <c r="I370" s="95">
        <v>33354</v>
      </c>
    </row>
    <row r="371" spans="1:9">
      <c r="A371" s="92" t="s">
        <v>332</v>
      </c>
      <c r="B371" s="92" t="s">
        <v>331</v>
      </c>
      <c r="C371" s="92" t="s">
        <v>188</v>
      </c>
      <c r="D371" s="92" t="s">
        <v>509</v>
      </c>
      <c r="E371" s="182" t="s">
        <v>622</v>
      </c>
      <c r="F371" s="108">
        <v>567732</v>
      </c>
      <c r="G371" s="108">
        <v>381473</v>
      </c>
      <c r="H371" s="95">
        <f t="shared" si="5"/>
        <v>186259</v>
      </c>
      <c r="I371" s="95">
        <v>131931</v>
      </c>
    </row>
    <row r="372" spans="1:9">
      <c r="A372" s="92" t="s">
        <v>332</v>
      </c>
      <c r="B372" s="92" t="s">
        <v>331</v>
      </c>
      <c r="C372" s="92" t="s">
        <v>188</v>
      </c>
      <c r="D372" s="92" t="s">
        <v>510</v>
      </c>
      <c r="E372" s="182" t="s">
        <v>623</v>
      </c>
      <c r="F372" s="108">
        <v>10473</v>
      </c>
      <c r="G372" s="108">
        <v>18999</v>
      </c>
      <c r="H372" s="95">
        <f t="shared" si="5"/>
        <v>-8526</v>
      </c>
      <c r="I372" s="95">
        <v>19566</v>
      </c>
    </row>
    <row r="373" spans="1:9">
      <c r="A373" s="92" t="s">
        <v>332</v>
      </c>
      <c r="B373" s="92" t="s">
        <v>331</v>
      </c>
      <c r="C373" s="92" t="s">
        <v>188</v>
      </c>
      <c r="D373" s="92" t="s">
        <v>511</v>
      </c>
      <c r="E373" s="182" t="s">
        <v>0</v>
      </c>
      <c r="F373" s="108">
        <v>3188478</v>
      </c>
      <c r="G373" s="108">
        <v>3692487</v>
      </c>
      <c r="H373" s="95">
        <f t="shared" si="5"/>
        <v>-504009</v>
      </c>
      <c r="I373" s="95">
        <v>5983357</v>
      </c>
    </row>
    <row r="374" spans="1:9">
      <c r="A374" s="92" t="s">
        <v>332</v>
      </c>
      <c r="B374" s="92" t="s">
        <v>331</v>
      </c>
      <c r="C374" s="92" t="s">
        <v>188</v>
      </c>
      <c r="D374" s="92" t="s">
        <v>512</v>
      </c>
      <c r="E374" s="182" t="s">
        <v>624</v>
      </c>
      <c r="F374" s="108">
        <v>12770200</v>
      </c>
      <c r="G374" s="108">
        <v>12568330</v>
      </c>
      <c r="H374" s="95">
        <f t="shared" si="5"/>
        <v>201870</v>
      </c>
      <c r="I374" s="95">
        <v>18739484</v>
      </c>
    </row>
    <row r="375" spans="1:9">
      <c r="A375" s="92" t="s">
        <v>332</v>
      </c>
      <c r="B375" s="92" t="s">
        <v>331</v>
      </c>
      <c r="C375" s="92" t="s">
        <v>188</v>
      </c>
      <c r="D375" s="92" t="s">
        <v>513</v>
      </c>
      <c r="E375" s="182" t="s">
        <v>625</v>
      </c>
      <c r="F375" s="108">
        <v>0</v>
      </c>
      <c r="G375" s="108">
        <v>0</v>
      </c>
      <c r="H375" s="95">
        <f t="shared" si="5"/>
        <v>0</v>
      </c>
      <c r="I375" s="95">
        <v>14648</v>
      </c>
    </row>
    <row r="376" spans="1:9">
      <c r="A376" s="92" t="s">
        <v>332</v>
      </c>
      <c r="B376" s="92" t="s">
        <v>331</v>
      </c>
      <c r="C376" s="92" t="s">
        <v>188</v>
      </c>
      <c r="D376" s="92" t="s">
        <v>514</v>
      </c>
      <c r="E376" s="182" t="s">
        <v>626</v>
      </c>
      <c r="F376" s="108">
        <v>6516771</v>
      </c>
      <c r="G376" s="108">
        <v>7952522</v>
      </c>
      <c r="H376" s="95">
        <f t="shared" si="5"/>
        <v>-1435751</v>
      </c>
      <c r="I376" s="95">
        <v>4438404</v>
      </c>
    </row>
    <row r="377" spans="1:9">
      <c r="A377" s="92" t="s">
        <v>332</v>
      </c>
      <c r="B377" s="92" t="s">
        <v>331</v>
      </c>
      <c r="C377" s="92" t="s">
        <v>188</v>
      </c>
      <c r="D377" s="92" t="s">
        <v>515</v>
      </c>
      <c r="E377" s="182" t="s">
        <v>1</v>
      </c>
      <c r="F377" s="108">
        <v>443015</v>
      </c>
      <c r="G377" s="108">
        <v>1021280</v>
      </c>
      <c r="H377" s="95">
        <f t="shared" si="5"/>
        <v>-578265</v>
      </c>
      <c r="I377" s="95">
        <v>995655</v>
      </c>
    </row>
    <row r="378" spans="1:9">
      <c r="A378" s="92" t="s">
        <v>332</v>
      </c>
      <c r="B378" s="92" t="s">
        <v>331</v>
      </c>
      <c r="C378" s="92" t="s">
        <v>170</v>
      </c>
      <c r="D378" s="92" t="s">
        <v>516</v>
      </c>
      <c r="E378" s="182" t="s">
        <v>627</v>
      </c>
      <c r="F378" s="108">
        <v>5</v>
      </c>
      <c r="G378" s="108">
        <v>12817</v>
      </c>
      <c r="H378" s="95">
        <f t="shared" si="5"/>
        <v>-12812</v>
      </c>
      <c r="I378" s="95">
        <v>11359</v>
      </c>
    </row>
    <row r="379" spans="1:9">
      <c r="A379" s="92" t="s">
        <v>332</v>
      </c>
      <c r="B379" s="92" t="s">
        <v>331</v>
      </c>
      <c r="C379" s="92" t="s">
        <v>170</v>
      </c>
      <c r="D379" s="92" t="s">
        <v>517</v>
      </c>
      <c r="E379" s="182" t="s">
        <v>628</v>
      </c>
      <c r="F379" s="108">
        <v>0</v>
      </c>
      <c r="G379" s="108">
        <v>0</v>
      </c>
      <c r="H379" s="95">
        <f t="shared" si="5"/>
        <v>0</v>
      </c>
      <c r="I379" s="95">
        <v>8455</v>
      </c>
    </row>
    <row r="380" spans="1:9" hidden="1">
      <c r="A380" s="92" t="s">
        <v>332</v>
      </c>
      <c r="B380" s="92" t="s">
        <v>331</v>
      </c>
      <c r="C380" s="92" t="s">
        <v>170</v>
      </c>
      <c r="D380" s="92" t="s">
        <v>518</v>
      </c>
      <c r="E380" s="182" t="s">
        <v>629</v>
      </c>
      <c r="F380" s="108">
        <v>0</v>
      </c>
      <c r="G380" s="108">
        <v>0</v>
      </c>
      <c r="H380" s="95">
        <f t="shared" si="5"/>
        <v>0</v>
      </c>
      <c r="I380" s="95">
        <v>0</v>
      </c>
    </row>
    <row r="381" spans="1:9">
      <c r="A381" s="92" t="s">
        <v>332</v>
      </c>
      <c r="B381" s="92" t="s">
        <v>331</v>
      </c>
      <c r="C381" s="92" t="s">
        <v>170</v>
      </c>
      <c r="D381" s="92" t="s">
        <v>519</v>
      </c>
      <c r="E381" s="182" t="s">
        <v>630</v>
      </c>
      <c r="F381" s="108">
        <v>0</v>
      </c>
      <c r="G381" s="108">
        <v>0</v>
      </c>
      <c r="H381" s="95">
        <f t="shared" si="5"/>
        <v>0</v>
      </c>
      <c r="I381" s="95">
        <v>35825</v>
      </c>
    </row>
    <row r="382" spans="1:9">
      <c r="A382" s="92" t="s">
        <v>332</v>
      </c>
      <c r="B382" s="92" t="s">
        <v>331</v>
      </c>
      <c r="C382" s="92" t="s">
        <v>170</v>
      </c>
      <c r="D382" s="92" t="s">
        <v>783</v>
      </c>
      <c r="E382" s="182" t="s">
        <v>1047</v>
      </c>
      <c r="F382" s="108">
        <v>206539</v>
      </c>
      <c r="G382" s="108">
        <v>185134</v>
      </c>
      <c r="H382" s="95">
        <f t="shared" si="5"/>
        <v>21405</v>
      </c>
      <c r="I382" s="95">
        <v>916681</v>
      </c>
    </row>
    <row r="383" spans="1:9">
      <c r="A383" s="92" t="s">
        <v>332</v>
      </c>
      <c r="B383" s="92" t="s">
        <v>331</v>
      </c>
      <c r="C383" s="92" t="s">
        <v>170</v>
      </c>
      <c r="D383" s="92" t="s">
        <v>827</v>
      </c>
      <c r="E383" s="182" t="s">
        <v>1048</v>
      </c>
      <c r="F383" s="108">
        <v>209307</v>
      </c>
      <c r="G383" s="108">
        <v>135985</v>
      </c>
      <c r="H383" s="95">
        <f t="shared" si="5"/>
        <v>73322</v>
      </c>
      <c r="I383" s="95">
        <v>192126</v>
      </c>
    </row>
    <row r="384" spans="1:9">
      <c r="A384" s="92" t="s">
        <v>332</v>
      </c>
      <c r="B384" s="92" t="s">
        <v>331</v>
      </c>
      <c r="C384" s="92" t="s">
        <v>170</v>
      </c>
      <c r="D384" s="92" t="s">
        <v>828</v>
      </c>
      <c r="E384" s="182" t="s">
        <v>1049</v>
      </c>
      <c r="F384" s="108">
        <v>501501</v>
      </c>
      <c r="G384" s="108">
        <v>484956</v>
      </c>
      <c r="H384" s="95">
        <f t="shared" si="5"/>
        <v>16545</v>
      </c>
      <c r="I384" s="95">
        <v>194314</v>
      </c>
    </row>
    <row r="385" spans="1:9">
      <c r="A385" s="92" t="s">
        <v>332</v>
      </c>
      <c r="B385" s="92" t="s">
        <v>331</v>
      </c>
      <c r="C385" s="92" t="s">
        <v>170</v>
      </c>
      <c r="D385" s="92" t="s">
        <v>829</v>
      </c>
      <c r="E385" s="182" t="s">
        <v>830</v>
      </c>
      <c r="F385" s="108">
        <v>233743</v>
      </c>
      <c r="G385" s="108">
        <v>228454</v>
      </c>
      <c r="H385" s="95">
        <f t="shared" si="5"/>
        <v>5289</v>
      </c>
      <c r="I385" s="95">
        <v>197191</v>
      </c>
    </row>
    <row r="386" spans="1:9">
      <c r="A386" s="92" t="s">
        <v>332</v>
      </c>
      <c r="B386" s="92" t="s">
        <v>331</v>
      </c>
      <c r="C386" s="92" t="s">
        <v>170</v>
      </c>
      <c r="D386" s="92" t="s">
        <v>831</v>
      </c>
      <c r="E386" s="182" t="s">
        <v>832</v>
      </c>
      <c r="F386" s="108">
        <v>85953</v>
      </c>
      <c r="G386" s="108">
        <v>80090</v>
      </c>
      <c r="H386" s="95">
        <f t="shared" si="5"/>
        <v>5863</v>
      </c>
      <c r="I386" s="95">
        <v>28761</v>
      </c>
    </row>
    <row r="387" spans="1:9">
      <c r="A387" s="92" t="s">
        <v>332</v>
      </c>
      <c r="B387" s="92" t="s">
        <v>331</v>
      </c>
      <c r="C387" s="92" t="s">
        <v>170</v>
      </c>
      <c r="D387" s="92" t="s">
        <v>833</v>
      </c>
      <c r="E387" s="182" t="s">
        <v>834</v>
      </c>
      <c r="F387" s="108">
        <v>310338</v>
      </c>
      <c r="G387" s="108">
        <v>280136</v>
      </c>
      <c r="H387" s="95">
        <f t="shared" si="5"/>
        <v>30202</v>
      </c>
      <c r="I387" s="95">
        <v>173182</v>
      </c>
    </row>
    <row r="388" spans="1:9">
      <c r="A388" s="92" t="s">
        <v>332</v>
      </c>
      <c r="B388" s="92" t="s">
        <v>331</v>
      </c>
      <c r="C388" s="92" t="s">
        <v>170</v>
      </c>
      <c r="D388" s="92" t="s">
        <v>784</v>
      </c>
      <c r="E388" s="182" t="s">
        <v>785</v>
      </c>
      <c r="F388" s="108">
        <v>373795</v>
      </c>
      <c r="G388" s="108">
        <v>212937</v>
      </c>
      <c r="H388" s="95">
        <f t="shared" si="5"/>
        <v>160858</v>
      </c>
      <c r="I388" s="95">
        <v>156807</v>
      </c>
    </row>
    <row r="389" spans="1:9">
      <c r="A389" s="92" t="s">
        <v>332</v>
      </c>
      <c r="B389" s="92" t="s">
        <v>331</v>
      </c>
      <c r="C389" s="92" t="s">
        <v>170</v>
      </c>
      <c r="D389" s="92" t="s">
        <v>835</v>
      </c>
      <c r="E389" s="94" t="s">
        <v>1439</v>
      </c>
      <c r="F389" s="108">
        <v>27853</v>
      </c>
      <c r="G389" s="108">
        <v>31555</v>
      </c>
      <c r="H389" s="95">
        <f t="shared" si="5"/>
        <v>-3702</v>
      </c>
      <c r="I389" s="95">
        <v>32328</v>
      </c>
    </row>
    <row r="390" spans="1:9">
      <c r="A390" s="92" t="s">
        <v>332</v>
      </c>
      <c r="B390" s="92" t="s">
        <v>331</v>
      </c>
      <c r="C390" s="92" t="s">
        <v>170</v>
      </c>
      <c r="D390" s="92" t="s">
        <v>836</v>
      </c>
      <c r="E390" s="182" t="s">
        <v>837</v>
      </c>
      <c r="F390" s="108">
        <v>0</v>
      </c>
      <c r="G390" s="108">
        <v>0</v>
      </c>
      <c r="H390" s="95">
        <f t="shared" ref="H390:H448" si="6">F390-G390</f>
        <v>0</v>
      </c>
      <c r="I390" s="95">
        <v>8183</v>
      </c>
    </row>
    <row r="391" spans="1:9">
      <c r="A391" s="92" t="s">
        <v>332</v>
      </c>
      <c r="B391" s="92" t="s">
        <v>331</v>
      </c>
      <c r="C391" s="92" t="s">
        <v>170</v>
      </c>
      <c r="D391" s="92" t="s">
        <v>919</v>
      </c>
      <c r="E391" s="182" t="s">
        <v>920</v>
      </c>
      <c r="F391" s="108">
        <v>0</v>
      </c>
      <c r="G391" s="108">
        <v>0</v>
      </c>
      <c r="H391" s="95">
        <f t="shared" si="6"/>
        <v>0</v>
      </c>
      <c r="I391" s="95">
        <v>408</v>
      </c>
    </row>
    <row r="392" spans="1:9">
      <c r="A392" s="92" t="s">
        <v>332</v>
      </c>
      <c r="B392" s="92" t="s">
        <v>331</v>
      </c>
      <c r="C392" s="92" t="s">
        <v>170</v>
      </c>
      <c r="D392" s="92" t="s">
        <v>838</v>
      </c>
      <c r="E392" s="182" t="s">
        <v>839</v>
      </c>
      <c r="F392" s="108">
        <v>14723</v>
      </c>
      <c r="G392" s="108">
        <v>14956</v>
      </c>
      <c r="H392" s="95">
        <f t="shared" si="6"/>
        <v>-233</v>
      </c>
      <c r="I392" s="95">
        <v>14376</v>
      </c>
    </row>
    <row r="393" spans="1:9">
      <c r="A393" s="92" t="s">
        <v>332</v>
      </c>
      <c r="B393" s="92" t="s">
        <v>331</v>
      </c>
      <c r="C393" s="92" t="s">
        <v>331</v>
      </c>
      <c r="D393" s="92" t="s">
        <v>520</v>
      </c>
      <c r="E393" s="182" t="s">
        <v>631</v>
      </c>
      <c r="F393" s="108">
        <v>56035</v>
      </c>
      <c r="G393" s="108">
        <v>11033</v>
      </c>
      <c r="H393" s="95">
        <f t="shared" si="6"/>
        <v>45002</v>
      </c>
      <c r="I393" s="95">
        <v>61309</v>
      </c>
    </row>
    <row r="394" spans="1:9">
      <c r="A394" s="92" t="s">
        <v>332</v>
      </c>
      <c r="B394" s="92" t="s">
        <v>331</v>
      </c>
      <c r="C394" s="92" t="s">
        <v>331</v>
      </c>
      <c r="D394" s="92" t="s">
        <v>1050</v>
      </c>
      <c r="E394" s="182" t="s">
        <v>1051</v>
      </c>
      <c r="F394" s="108">
        <v>25000</v>
      </c>
      <c r="G394" s="108">
        <v>26319</v>
      </c>
      <c r="H394" s="95">
        <f t="shared" si="6"/>
        <v>-1319</v>
      </c>
      <c r="I394" s="95">
        <v>6184</v>
      </c>
    </row>
    <row r="395" spans="1:9">
      <c r="A395" s="92" t="s">
        <v>332</v>
      </c>
      <c r="B395" s="92" t="s">
        <v>331</v>
      </c>
      <c r="C395" s="92" t="s">
        <v>331</v>
      </c>
      <c r="D395" s="92" t="s">
        <v>521</v>
      </c>
      <c r="E395" s="182" t="s">
        <v>632</v>
      </c>
      <c r="F395" s="108">
        <v>1653107</v>
      </c>
      <c r="G395" s="108">
        <v>3077328</v>
      </c>
      <c r="H395" s="95">
        <f t="shared" si="6"/>
        <v>-1424221</v>
      </c>
      <c r="I395" s="95">
        <v>2986632</v>
      </c>
    </row>
    <row r="396" spans="1:9">
      <c r="A396" s="92" t="s">
        <v>332</v>
      </c>
      <c r="B396" s="92" t="s">
        <v>331</v>
      </c>
      <c r="C396" s="92" t="s">
        <v>331</v>
      </c>
      <c r="D396" s="92" t="s">
        <v>522</v>
      </c>
      <c r="E396" s="182" t="s">
        <v>633</v>
      </c>
      <c r="F396" s="108">
        <v>3338</v>
      </c>
      <c r="G396" s="108">
        <v>3250</v>
      </c>
      <c r="H396" s="95">
        <f t="shared" si="6"/>
        <v>88</v>
      </c>
      <c r="I396" s="95">
        <v>919</v>
      </c>
    </row>
    <row r="397" spans="1:9">
      <c r="A397" s="92" t="s">
        <v>332</v>
      </c>
      <c r="B397" s="92" t="s">
        <v>331</v>
      </c>
      <c r="C397" s="92" t="s">
        <v>331</v>
      </c>
      <c r="D397" s="92" t="s">
        <v>695</v>
      </c>
      <c r="E397" s="94" t="s">
        <v>1438</v>
      </c>
      <c r="F397" s="108">
        <v>745319</v>
      </c>
      <c r="G397" s="108">
        <v>627175</v>
      </c>
      <c r="H397" s="95">
        <f t="shared" si="6"/>
        <v>118144</v>
      </c>
      <c r="I397" s="95">
        <v>692887</v>
      </c>
    </row>
    <row r="398" spans="1:9">
      <c r="A398" s="92" t="s">
        <v>332</v>
      </c>
      <c r="B398" s="92" t="s">
        <v>331</v>
      </c>
      <c r="C398" s="92" t="s">
        <v>331</v>
      </c>
      <c r="D398" s="92" t="s">
        <v>1275</v>
      </c>
      <c r="E398" s="182" t="s">
        <v>1276</v>
      </c>
      <c r="F398" s="108">
        <v>156712</v>
      </c>
      <c r="G398" s="108">
        <v>43631</v>
      </c>
      <c r="H398" s="95">
        <f t="shared" si="6"/>
        <v>113081</v>
      </c>
      <c r="I398" s="95">
        <v>2661</v>
      </c>
    </row>
    <row r="399" spans="1:9">
      <c r="A399" s="92" t="s">
        <v>332</v>
      </c>
      <c r="B399" s="92" t="s">
        <v>331</v>
      </c>
      <c r="C399" s="92" t="s">
        <v>331</v>
      </c>
      <c r="D399" s="92" t="s">
        <v>513</v>
      </c>
      <c r="E399" s="182" t="s">
        <v>625</v>
      </c>
      <c r="F399" s="108">
        <v>44003</v>
      </c>
      <c r="G399" s="108">
        <v>170009</v>
      </c>
      <c r="H399" s="95">
        <f t="shared" si="6"/>
        <v>-126006</v>
      </c>
      <c r="I399" s="95">
        <v>102958</v>
      </c>
    </row>
    <row r="400" spans="1:9">
      <c r="A400" s="92" t="s">
        <v>332</v>
      </c>
      <c r="B400" s="92" t="s">
        <v>331</v>
      </c>
      <c r="C400" s="92" t="s">
        <v>331</v>
      </c>
      <c r="D400" s="92" t="s">
        <v>523</v>
      </c>
      <c r="E400" s="182" t="s">
        <v>634</v>
      </c>
      <c r="F400" s="108">
        <v>102276</v>
      </c>
      <c r="G400" s="108">
        <v>79509</v>
      </c>
      <c r="H400" s="95">
        <f t="shared" si="6"/>
        <v>22767</v>
      </c>
      <c r="I400" s="95">
        <v>261333</v>
      </c>
    </row>
    <row r="401" spans="1:9">
      <c r="A401" s="92" t="s">
        <v>332</v>
      </c>
      <c r="B401" s="92" t="s">
        <v>331</v>
      </c>
      <c r="C401" s="92" t="s">
        <v>331</v>
      </c>
      <c r="D401" s="92" t="s">
        <v>524</v>
      </c>
      <c r="E401" s="202" t="s">
        <v>1437</v>
      </c>
      <c r="F401" s="108">
        <v>375638</v>
      </c>
      <c r="G401" s="108">
        <v>350995</v>
      </c>
      <c r="H401" s="95">
        <f t="shared" si="6"/>
        <v>24643</v>
      </c>
      <c r="I401" s="95">
        <v>564538</v>
      </c>
    </row>
    <row r="402" spans="1:9">
      <c r="A402" s="92" t="s">
        <v>332</v>
      </c>
      <c r="B402" s="92" t="s">
        <v>331</v>
      </c>
      <c r="C402" s="92" t="s">
        <v>331</v>
      </c>
      <c r="D402" s="92" t="s">
        <v>525</v>
      </c>
      <c r="E402" s="182" t="s">
        <v>635</v>
      </c>
      <c r="F402" s="108">
        <v>1079985</v>
      </c>
      <c r="G402" s="108">
        <v>1586454</v>
      </c>
      <c r="H402" s="95">
        <f t="shared" si="6"/>
        <v>-506469</v>
      </c>
      <c r="I402" s="95">
        <v>3117304</v>
      </c>
    </row>
    <row r="403" spans="1:9">
      <c r="A403" s="92" t="s">
        <v>332</v>
      </c>
      <c r="B403" s="92" t="s">
        <v>331</v>
      </c>
      <c r="C403" s="92" t="s">
        <v>331</v>
      </c>
      <c r="D403" s="92" t="s">
        <v>526</v>
      </c>
      <c r="E403" s="182" t="s">
        <v>636</v>
      </c>
      <c r="F403" s="108">
        <v>256717</v>
      </c>
      <c r="G403" s="108">
        <v>344354</v>
      </c>
      <c r="H403" s="95">
        <f t="shared" si="6"/>
        <v>-87637</v>
      </c>
      <c r="I403" s="95">
        <v>397485</v>
      </c>
    </row>
    <row r="404" spans="1:9">
      <c r="A404" s="92" t="s">
        <v>332</v>
      </c>
      <c r="B404" s="92" t="s">
        <v>331</v>
      </c>
      <c r="C404" s="92" t="s">
        <v>331</v>
      </c>
      <c r="D404" s="92" t="s">
        <v>529</v>
      </c>
      <c r="E404" s="182" t="s">
        <v>1277</v>
      </c>
      <c r="F404" s="108">
        <v>195941</v>
      </c>
      <c r="G404" s="108">
        <v>410194</v>
      </c>
      <c r="H404" s="95">
        <f t="shared" si="6"/>
        <v>-214253</v>
      </c>
      <c r="I404" s="95">
        <v>242867</v>
      </c>
    </row>
    <row r="405" spans="1:9">
      <c r="A405" s="92" t="s">
        <v>332</v>
      </c>
      <c r="B405" s="92" t="s">
        <v>331</v>
      </c>
      <c r="C405" s="92" t="s">
        <v>331</v>
      </c>
      <c r="D405" s="92" t="s">
        <v>527</v>
      </c>
      <c r="E405" s="182" t="s">
        <v>637</v>
      </c>
      <c r="F405" s="108">
        <v>0</v>
      </c>
      <c r="G405" s="108">
        <v>7448</v>
      </c>
      <c r="H405" s="95">
        <f t="shared" si="6"/>
        <v>-7448</v>
      </c>
      <c r="I405" s="95">
        <v>166769</v>
      </c>
    </row>
    <row r="406" spans="1:9">
      <c r="A406" s="92" t="s">
        <v>332</v>
      </c>
      <c r="B406" s="92" t="s">
        <v>331</v>
      </c>
      <c r="C406" s="92" t="s">
        <v>331</v>
      </c>
      <c r="D406" s="92" t="s">
        <v>528</v>
      </c>
      <c r="E406" s="182" t="s">
        <v>158</v>
      </c>
      <c r="F406" s="108">
        <v>409904</v>
      </c>
      <c r="G406" s="108">
        <v>456398</v>
      </c>
      <c r="H406" s="95">
        <f t="shared" si="6"/>
        <v>-46494</v>
      </c>
      <c r="I406" s="95">
        <v>388731</v>
      </c>
    </row>
    <row r="407" spans="1:9">
      <c r="A407" s="92" t="s">
        <v>332</v>
      </c>
      <c r="B407" s="92" t="s">
        <v>331</v>
      </c>
      <c r="C407" s="92" t="s">
        <v>332</v>
      </c>
      <c r="D407" s="92" t="s">
        <v>529</v>
      </c>
      <c r="E407" s="182" t="s">
        <v>1277</v>
      </c>
      <c r="F407" s="108">
        <v>0</v>
      </c>
      <c r="G407" s="108">
        <v>1582</v>
      </c>
      <c r="H407" s="95">
        <f t="shared" si="6"/>
        <v>-1582</v>
      </c>
      <c r="I407" s="95">
        <v>15815</v>
      </c>
    </row>
    <row r="408" spans="1:9">
      <c r="A408" s="92" t="s">
        <v>332</v>
      </c>
      <c r="B408" s="92" t="s">
        <v>331</v>
      </c>
      <c r="C408" s="92" t="s">
        <v>332</v>
      </c>
      <c r="D408" s="92" t="s">
        <v>530</v>
      </c>
      <c r="E408" s="182" t="s">
        <v>638</v>
      </c>
      <c r="F408" s="108">
        <v>558000</v>
      </c>
      <c r="G408" s="108">
        <v>593047</v>
      </c>
      <c r="H408" s="95">
        <f t="shared" si="6"/>
        <v>-35047</v>
      </c>
      <c r="I408" s="95">
        <v>1050857</v>
      </c>
    </row>
    <row r="409" spans="1:9">
      <c r="A409" s="92" t="s">
        <v>332</v>
      </c>
      <c r="B409" s="92" t="s">
        <v>331</v>
      </c>
      <c r="C409" s="92" t="s">
        <v>332</v>
      </c>
      <c r="D409" s="92" t="s">
        <v>531</v>
      </c>
      <c r="E409" s="182" t="s">
        <v>639</v>
      </c>
      <c r="F409" s="108">
        <v>99433</v>
      </c>
      <c r="G409" s="108">
        <v>236426</v>
      </c>
      <c r="H409" s="95">
        <f t="shared" si="6"/>
        <v>-136993</v>
      </c>
      <c r="I409" s="95">
        <v>282013</v>
      </c>
    </row>
    <row r="410" spans="1:9">
      <c r="A410" s="92" t="s">
        <v>332</v>
      </c>
      <c r="B410" s="92" t="s">
        <v>331</v>
      </c>
      <c r="C410" s="92" t="s">
        <v>332</v>
      </c>
      <c r="D410" s="92" t="s">
        <v>532</v>
      </c>
      <c r="E410" s="182" t="s">
        <v>640</v>
      </c>
      <c r="F410" s="108">
        <v>47173</v>
      </c>
      <c r="G410" s="108">
        <v>49143</v>
      </c>
      <c r="H410" s="95">
        <f t="shared" si="6"/>
        <v>-1970</v>
      </c>
      <c r="I410" s="95">
        <v>130287</v>
      </c>
    </row>
    <row r="411" spans="1:9">
      <c r="A411" s="92" t="s">
        <v>332</v>
      </c>
      <c r="B411" s="92" t="s">
        <v>331</v>
      </c>
      <c r="C411" s="92" t="s">
        <v>332</v>
      </c>
      <c r="D411" s="92" t="s">
        <v>533</v>
      </c>
      <c r="E411" s="182" t="s">
        <v>641</v>
      </c>
      <c r="F411" s="108">
        <v>800000</v>
      </c>
      <c r="G411" s="108">
        <v>1050883</v>
      </c>
      <c r="H411" s="95">
        <f t="shared" si="6"/>
        <v>-250883</v>
      </c>
      <c r="I411" s="95">
        <v>2004312</v>
      </c>
    </row>
    <row r="412" spans="1:9">
      <c r="A412" s="92" t="s">
        <v>332</v>
      </c>
      <c r="B412" s="92" t="s">
        <v>331</v>
      </c>
      <c r="C412" s="92" t="s">
        <v>332</v>
      </c>
      <c r="D412" s="92" t="s">
        <v>534</v>
      </c>
      <c r="E412" s="182" t="s">
        <v>1278</v>
      </c>
      <c r="F412" s="108">
        <v>141537</v>
      </c>
      <c r="G412" s="108">
        <v>169151</v>
      </c>
      <c r="H412" s="95">
        <f t="shared" si="6"/>
        <v>-27614</v>
      </c>
      <c r="I412" s="95">
        <v>309875</v>
      </c>
    </row>
    <row r="413" spans="1:9">
      <c r="A413" s="92" t="s">
        <v>332</v>
      </c>
      <c r="B413" s="92" t="s">
        <v>331</v>
      </c>
      <c r="C413" s="92" t="s">
        <v>332</v>
      </c>
      <c r="D413" s="92" t="s">
        <v>535</v>
      </c>
      <c r="E413" s="182" t="s">
        <v>642</v>
      </c>
      <c r="F413" s="108">
        <v>10000</v>
      </c>
      <c r="G413" s="108">
        <v>0</v>
      </c>
      <c r="H413" s="95">
        <f t="shared" si="6"/>
        <v>10000</v>
      </c>
      <c r="I413" s="95">
        <v>0</v>
      </c>
    </row>
    <row r="414" spans="1:9">
      <c r="A414" s="92" t="s">
        <v>332</v>
      </c>
      <c r="B414" s="92" t="s">
        <v>331</v>
      </c>
      <c r="C414" s="92" t="s">
        <v>332</v>
      </c>
      <c r="D414" s="92" t="s">
        <v>527</v>
      </c>
      <c r="E414" s="182" t="s">
        <v>637</v>
      </c>
      <c r="F414" s="108">
        <v>950</v>
      </c>
      <c r="G414" s="108">
        <v>17973</v>
      </c>
      <c r="H414" s="95">
        <f t="shared" si="6"/>
        <v>-17023</v>
      </c>
      <c r="I414" s="95">
        <v>64343</v>
      </c>
    </row>
    <row r="415" spans="1:9">
      <c r="A415" s="92" t="s">
        <v>332</v>
      </c>
      <c r="B415" s="92" t="s">
        <v>331</v>
      </c>
      <c r="C415" s="92" t="s">
        <v>332</v>
      </c>
      <c r="D415" s="92" t="s">
        <v>528</v>
      </c>
      <c r="E415" s="182" t="s">
        <v>158</v>
      </c>
      <c r="F415" s="108">
        <v>903080</v>
      </c>
      <c r="G415" s="108">
        <v>1043750</v>
      </c>
      <c r="H415" s="95">
        <f t="shared" si="6"/>
        <v>-140670</v>
      </c>
      <c r="I415" s="95">
        <v>1395227</v>
      </c>
    </row>
    <row r="416" spans="1:9">
      <c r="A416" s="92" t="s">
        <v>332</v>
      </c>
      <c r="B416" s="92" t="s">
        <v>332</v>
      </c>
      <c r="C416" s="92" t="s">
        <v>171</v>
      </c>
      <c r="D416" s="92" t="s">
        <v>406</v>
      </c>
      <c r="E416" s="182" t="s">
        <v>368</v>
      </c>
      <c r="F416" s="108">
        <v>22337095</v>
      </c>
      <c r="G416" s="108">
        <v>22337095</v>
      </c>
      <c r="H416" s="95">
        <f t="shared" si="6"/>
        <v>0</v>
      </c>
      <c r="I416" s="95">
        <v>18605400</v>
      </c>
    </row>
    <row r="417" spans="1:9">
      <c r="A417" s="92" t="s">
        <v>332</v>
      </c>
      <c r="B417" s="92" t="s">
        <v>332</v>
      </c>
      <c r="C417" s="92" t="s">
        <v>171</v>
      </c>
      <c r="D417" s="92" t="s">
        <v>536</v>
      </c>
      <c r="E417" s="182" t="s">
        <v>961</v>
      </c>
      <c r="F417" s="108">
        <v>463473560</v>
      </c>
      <c r="G417" s="108">
        <v>478659793</v>
      </c>
      <c r="H417" s="95">
        <f t="shared" si="6"/>
        <v>-15186233</v>
      </c>
      <c r="I417" s="95">
        <v>485048614</v>
      </c>
    </row>
    <row r="418" spans="1:9">
      <c r="A418" s="92" t="s">
        <v>332</v>
      </c>
      <c r="B418" s="92" t="s">
        <v>332</v>
      </c>
      <c r="C418" s="92" t="s">
        <v>171</v>
      </c>
      <c r="D418" s="92" t="s">
        <v>537</v>
      </c>
      <c r="E418" s="182" t="s">
        <v>643</v>
      </c>
      <c r="F418" s="108">
        <v>0</v>
      </c>
      <c r="G418" s="108">
        <v>108288</v>
      </c>
      <c r="H418" s="95">
        <f t="shared" si="6"/>
        <v>-108288</v>
      </c>
      <c r="I418" s="95">
        <v>105955</v>
      </c>
    </row>
    <row r="419" spans="1:9">
      <c r="A419" s="92" t="s">
        <v>332</v>
      </c>
      <c r="B419" s="92" t="s">
        <v>345</v>
      </c>
      <c r="C419" s="92" t="s">
        <v>188</v>
      </c>
      <c r="D419" s="92" t="s">
        <v>696</v>
      </c>
      <c r="E419" s="182" t="s">
        <v>1052</v>
      </c>
      <c r="F419" s="108">
        <v>63775240</v>
      </c>
      <c r="G419" s="108">
        <v>82433132</v>
      </c>
      <c r="H419" s="95">
        <f t="shared" si="6"/>
        <v>-18657892</v>
      </c>
      <c r="I419" s="95">
        <v>84071959</v>
      </c>
    </row>
    <row r="420" spans="1:9">
      <c r="A420" s="92" t="s">
        <v>332</v>
      </c>
      <c r="B420" s="92" t="s">
        <v>345</v>
      </c>
      <c r="C420" s="92" t="s">
        <v>188</v>
      </c>
      <c r="D420" s="92" t="s">
        <v>538</v>
      </c>
      <c r="E420" s="182" t="s">
        <v>644</v>
      </c>
      <c r="F420" s="108">
        <v>0</v>
      </c>
      <c r="G420" s="108">
        <v>0</v>
      </c>
      <c r="H420" s="95">
        <f t="shared" si="6"/>
        <v>0</v>
      </c>
      <c r="I420" s="95">
        <v>5483</v>
      </c>
    </row>
    <row r="421" spans="1:9">
      <c r="A421" s="92" t="s">
        <v>332</v>
      </c>
      <c r="B421" s="92" t="s">
        <v>345</v>
      </c>
      <c r="C421" s="92" t="s">
        <v>188</v>
      </c>
      <c r="D421" s="92" t="s">
        <v>1419</v>
      </c>
      <c r="E421" s="182" t="s">
        <v>1420</v>
      </c>
      <c r="F421" s="108">
        <v>0</v>
      </c>
      <c r="G421" s="108">
        <v>3122643</v>
      </c>
      <c r="H421" s="95">
        <f t="shared" si="6"/>
        <v>-3122643</v>
      </c>
      <c r="I421" s="95">
        <v>0</v>
      </c>
    </row>
    <row r="422" spans="1:9">
      <c r="A422" s="92" t="s">
        <v>332</v>
      </c>
      <c r="B422" s="92" t="s">
        <v>345</v>
      </c>
      <c r="C422" s="92" t="s">
        <v>188</v>
      </c>
      <c r="D422" s="92" t="s">
        <v>539</v>
      </c>
      <c r="E422" s="182" t="s">
        <v>645</v>
      </c>
      <c r="F422" s="108">
        <v>1393621</v>
      </c>
      <c r="G422" s="108">
        <v>1735634</v>
      </c>
      <c r="H422" s="95">
        <f t="shared" si="6"/>
        <v>-342013</v>
      </c>
      <c r="I422" s="95">
        <v>2161487</v>
      </c>
    </row>
    <row r="423" spans="1:9">
      <c r="A423" s="92" t="s">
        <v>332</v>
      </c>
      <c r="B423" s="92" t="s">
        <v>345</v>
      </c>
      <c r="C423" s="92" t="s">
        <v>188</v>
      </c>
      <c r="D423" s="92" t="s">
        <v>540</v>
      </c>
      <c r="E423" s="182" t="s">
        <v>646</v>
      </c>
      <c r="F423" s="108">
        <v>392190</v>
      </c>
      <c r="G423" s="108">
        <v>500246</v>
      </c>
      <c r="H423" s="95">
        <f t="shared" si="6"/>
        <v>-108056</v>
      </c>
      <c r="I423" s="95">
        <v>608280</v>
      </c>
    </row>
    <row r="424" spans="1:9">
      <c r="A424" s="92" t="s">
        <v>332</v>
      </c>
      <c r="B424" s="92" t="s">
        <v>345</v>
      </c>
      <c r="C424" s="92" t="s">
        <v>188</v>
      </c>
      <c r="D424" s="92" t="s">
        <v>541</v>
      </c>
      <c r="E424" s="182" t="s">
        <v>647</v>
      </c>
      <c r="F424" s="108">
        <v>2532291</v>
      </c>
      <c r="G424" s="108">
        <v>3458545</v>
      </c>
      <c r="H424" s="95">
        <f t="shared" si="6"/>
        <v>-926254</v>
      </c>
      <c r="I424" s="95">
        <v>3927548</v>
      </c>
    </row>
    <row r="425" spans="1:9">
      <c r="A425" s="92" t="s">
        <v>332</v>
      </c>
      <c r="B425" s="92" t="s">
        <v>345</v>
      </c>
      <c r="C425" s="92" t="s">
        <v>188</v>
      </c>
      <c r="D425" s="92" t="s">
        <v>542</v>
      </c>
      <c r="E425" s="182" t="s">
        <v>648</v>
      </c>
      <c r="F425" s="108">
        <v>94940000</v>
      </c>
      <c r="G425" s="108">
        <v>96589123</v>
      </c>
      <c r="H425" s="95">
        <f t="shared" si="6"/>
        <v>-1649123</v>
      </c>
      <c r="I425" s="95">
        <v>96589123</v>
      </c>
    </row>
    <row r="426" spans="1:9">
      <c r="A426" s="92" t="s">
        <v>332</v>
      </c>
      <c r="B426" s="92" t="s">
        <v>345</v>
      </c>
      <c r="C426" s="92" t="s">
        <v>188</v>
      </c>
      <c r="D426" s="92" t="s">
        <v>1421</v>
      </c>
      <c r="E426" s="182" t="s">
        <v>1422</v>
      </c>
      <c r="F426" s="108">
        <v>0</v>
      </c>
      <c r="G426" s="108">
        <v>127024</v>
      </c>
      <c r="H426" s="95">
        <f t="shared" si="6"/>
        <v>-127024</v>
      </c>
      <c r="I426" s="95">
        <v>0</v>
      </c>
    </row>
    <row r="427" spans="1:9">
      <c r="A427" s="92" t="s">
        <v>332</v>
      </c>
      <c r="B427" s="92" t="s">
        <v>345</v>
      </c>
      <c r="C427" s="92" t="s">
        <v>188</v>
      </c>
      <c r="D427" s="92" t="s">
        <v>840</v>
      </c>
      <c r="E427" s="182" t="s">
        <v>841</v>
      </c>
      <c r="F427" s="108">
        <v>204378360</v>
      </c>
      <c r="G427" s="108">
        <v>194662254</v>
      </c>
      <c r="H427" s="95">
        <f t="shared" si="6"/>
        <v>9716106</v>
      </c>
      <c r="I427" s="95">
        <v>189376080</v>
      </c>
    </row>
    <row r="428" spans="1:9">
      <c r="A428" s="92" t="s">
        <v>332</v>
      </c>
      <c r="B428" s="92" t="s">
        <v>345</v>
      </c>
      <c r="C428" s="92" t="s">
        <v>188</v>
      </c>
      <c r="D428" s="92" t="s">
        <v>1279</v>
      </c>
      <c r="E428" s="182" t="s">
        <v>1280</v>
      </c>
      <c r="F428" s="108">
        <v>11625920</v>
      </c>
      <c r="G428" s="108">
        <v>12220000</v>
      </c>
      <c r="H428" s="95">
        <f t="shared" si="6"/>
        <v>-594080</v>
      </c>
      <c r="I428" s="95">
        <v>8418222</v>
      </c>
    </row>
    <row r="429" spans="1:9" hidden="1">
      <c r="A429" s="92" t="s">
        <v>332</v>
      </c>
      <c r="B429" s="92" t="s">
        <v>345</v>
      </c>
      <c r="C429" s="92" t="s">
        <v>188</v>
      </c>
      <c r="D429" s="92" t="s">
        <v>857</v>
      </c>
      <c r="E429" s="182" t="s">
        <v>962</v>
      </c>
      <c r="F429" s="108">
        <v>0</v>
      </c>
      <c r="G429" s="108">
        <v>0</v>
      </c>
      <c r="H429" s="95">
        <f t="shared" si="6"/>
        <v>0</v>
      </c>
      <c r="I429" s="95">
        <v>0</v>
      </c>
    </row>
    <row r="430" spans="1:9">
      <c r="A430" s="92" t="s">
        <v>332</v>
      </c>
      <c r="B430" s="92" t="s">
        <v>345</v>
      </c>
      <c r="C430" s="92" t="s">
        <v>170</v>
      </c>
      <c r="D430" s="92" t="s">
        <v>543</v>
      </c>
      <c r="E430" s="182" t="s">
        <v>649</v>
      </c>
      <c r="F430" s="108">
        <v>116028444</v>
      </c>
      <c r="G430" s="108">
        <v>122621222</v>
      </c>
      <c r="H430" s="95">
        <f t="shared" si="6"/>
        <v>-6592778</v>
      </c>
      <c r="I430" s="95">
        <v>113425000</v>
      </c>
    </row>
    <row r="431" spans="1:9">
      <c r="A431" s="92" t="s">
        <v>332</v>
      </c>
      <c r="B431" s="92" t="s">
        <v>345</v>
      </c>
      <c r="C431" s="92" t="s">
        <v>170</v>
      </c>
      <c r="D431" s="92" t="s">
        <v>544</v>
      </c>
      <c r="E431" s="182" t="s">
        <v>159</v>
      </c>
      <c r="F431" s="108">
        <v>98281934</v>
      </c>
      <c r="G431" s="108">
        <v>82385988</v>
      </c>
      <c r="H431" s="95">
        <f t="shared" si="6"/>
        <v>15895946</v>
      </c>
      <c r="I431" s="95">
        <v>76016891</v>
      </c>
    </row>
    <row r="432" spans="1:9">
      <c r="A432" s="92" t="s">
        <v>332</v>
      </c>
      <c r="B432" s="92" t="s">
        <v>345</v>
      </c>
      <c r="C432" s="92" t="s">
        <v>170</v>
      </c>
      <c r="D432" s="92" t="s">
        <v>545</v>
      </c>
      <c r="E432" s="182" t="s">
        <v>650</v>
      </c>
      <c r="F432" s="108">
        <v>5676000</v>
      </c>
      <c r="G432" s="108">
        <v>4546462</v>
      </c>
      <c r="H432" s="95">
        <f t="shared" si="6"/>
        <v>1129538</v>
      </c>
      <c r="I432" s="95">
        <v>4618702</v>
      </c>
    </row>
    <row r="433" spans="1:9">
      <c r="A433" s="92" t="s">
        <v>332</v>
      </c>
      <c r="B433" s="92" t="s">
        <v>345</v>
      </c>
      <c r="C433" s="92" t="s">
        <v>170</v>
      </c>
      <c r="D433" s="92" t="s">
        <v>546</v>
      </c>
      <c r="E433" s="182" t="s">
        <v>651</v>
      </c>
      <c r="F433" s="108">
        <v>40976000</v>
      </c>
      <c r="G433" s="108">
        <v>39821232</v>
      </c>
      <c r="H433" s="95">
        <f t="shared" si="6"/>
        <v>1154768</v>
      </c>
      <c r="I433" s="95">
        <v>39381526</v>
      </c>
    </row>
    <row r="434" spans="1:9">
      <c r="A434" s="92" t="s">
        <v>332</v>
      </c>
      <c r="B434" s="92" t="s">
        <v>345</v>
      </c>
      <c r="C434" s="92" t="s">
        <v>331</v>
      </c>
      <c r="D434" s="92" t="s">
        <v>547</v>
      </c>
      <c r="E434" s="182" t="s">
        <v>963</v>
      </c>
      <c r="F434" s="108">
        <v>9978834</v>
      </c>
      <c r="G434" s="108">
        <v>10420065</v>
      </c>
      <c r="H434" s="95">
        <f t="shared" si="6"/>
        <v>-441231</v>
      </c>
      <c r="I434" s="95">
        <v>9558520</v>
      </c>
    </row>
    <row r="435" spans="1:9">
      <c r="A435" s="92" t="s">
        <v>332</v>
      </c>
      <c r="B435" s="92" t="s">
        <v>345</v>
      </c>
      <c r="C435" s="92" t="s">
        <v>331</v>
      </c>
      <c r="D435" s="92" t="s">
        <v>548</v>
      </c>
      <c r="E435" s="182" t="s">
        <v>1053</v>
      </c>
      <c r="F435" s="108">
        <v>28048005</v>
      </c>
      <c r="G435" s="108">
        <v>27606774</v>
      </c>
      <c r="H435" s="95">
        <f t="shared" si="6"/>
        <v>441231</v>
      </c>
      <c r="I435" s="95">
        <v>26784047</v>
      </c>
    </row>
    <row r="436" spans="1:9">
      <c r="A436" s="92" t="s">
        <v>332</v>
      </c>
      <c r="B436" s="92" t="s">
        <v>345</v>
      </c>
      <c r="C436" s="92" t="s">
        <v>345</v>
      </c>
      <c r="D436" s="92" t="s">
        <v>921</v>
      </c>
      <c r="E436" s="182" t="s">
        <v>922</v>
      </c>
      <c r="F436" s="108">
        <v>725000</v>
      </c>
      <c r="G436" s="108">
        <v>736196</v>
      </c>
      <c r="H436" s="95">
        <f t="shared" si="6"/>
        <v>-11196</v>
      </c>
      <c r="I436" s="95">
        <v>865720</v>
      </c>
    </row>
    <row r="437" spans="1:9">
      <c r="A437" s="92" t="s">
        <v>332</v>
      </c>
      <c r="B437" s="92" t="s">
        <v>345</v>
      </c>
      <c r="C437" s="92" t="s">
        <v>345</v>
      </c>
      <c r="D437" s="92" t="s">
        <v>549</v>
      </c>
      <c r="E437" s="182" t="s">
        <v>160</v>
      </c>
      <c r="F437" s="108">
        <v>1045808</v>
      </c>
      <c r="G437" s="108">
        <v>1022292</v>
      </c>
      <c r="H437" s="95">
        <f t="shared" si="6"/>
        <v>23516</v>
      </c>
      <c r="I437" s="95">
        <v>1508915</v>
      </c>
    </row>
    <row r="438" spans="1:9">
      <c r="A438" s="92" t="s">
        <v>332</v>
      </c>
      <c r="B438" s="92" t="s">
        <v>345</v>
      </c>
      <c r="C438" s="92" t="s">
        <v>345</v>
      </c>
      <c r="D438" s="92" t="s">
        <v>550</v>
      </c>
      <c r="E438" s="182" t="s">
        <v>161</v>
      </c>
      <c r="F438" s="108">
        <v>1889533</v>
      </c>
      <c r="G438" s="108">
        <v>1895363</v>
      </c>
      <c r="H438" s="95">
        <f t="shared" si="6"/>
        <v>-5830</v>
      </c>
      <c r="I438" s="95">
        <v>1673747</v>
      </c>
    </row>
    <row r="439" spans="1:9">
      <c r="A439" s="92" t="s">
        <v>332</v>
      </c>
      <c r="B439" s="92" t="s">
        <v>345</v>
      </c>
      <c r="C439" s="92" t="s">
        <v>345</v>
      </c>
      <c r="D439" s="92" t="s">
        <v>551</v>
      </c>
      <c r="E439" s="182" t="s">
        <v>652</v>
      </c>
      <c r="F439" s="108">
        <v>8600</v>
      </c>
      <c r="G439" s="108">
        <v>8600</v>
      </c>
      <c r="H439" s="95">
        <f t="shared" si="6"/>
        <v>0</v>
      </c>
      <c r="I439" s="95">
        <v>20000</v>
      </c>
    </row>
    <row r="440" spans="1:9">
      <c r="A440" s="92" t="s">
        <v>332</v>
      </c>
      <c r="B440" s="92" t="s">
        <v>345</v>
      </c>
      <c r="C440" s="92" t="s">
        <v>345</v>
      </c>
      <c r="D440" s="92" t="s">
        <v>552</v>
      </c>
      <c r="E440" s="182" t="s">
        <v>653</v>
      </c>
      <c r="F440" s="108">
        <v>200000</v>
      </c>
      <c r="G440" s="108">
        <v>200000</v>
      </c>
      <c r="H440" s="95">
        <f t="shared" si="6"/>
        <v>0</v>
      </c>
      <c r="I440" s="95">
        <v>200000</v>
      </c>
    </row>
    <row r="441" spans="1:9">
      <c r="A441" s="92" t="s">
        <v>332</v>
      </c>
      <c r="B441" s="92" t="s">
        <v>345</v>
      </c>
      <c r="C441" s="92" t="s">
        <v>345</v>
      </c>
      <c r="D441" s="92" t="s">
        <v>553</v>
      </c>
      <c r="E441" s="182" t="s">
        <v>2</v>
      </c>
      <c r="F441" s="108">
        <v>19575000</v>
      </c>
      <c r="G441" s="108">
        <v>17546365</v>
      </c>
      <c r="H441" s="95">
        <f t="shared" si="6"/>
        <v>2028635</v>
      </c>
      <c r="I441" s="95">
        <v>16747330</v>
      </c>
    </row>
    <row r="442" spans="1:9">
      <c r="A442" s="92" t="s">
        <v>332</v>
      </c>
      <c r="B442" s="92" t="s">
        <v>345</v>
      </c>
      <c r="C442" s="92" t="s">
        <v>345</v>
      </c>
      <c r="D442" s="92" t="s">
        <v>554</v>
      </c>
      <c r="E442" s="182" t="s">
        <v>1054</v>
      </c>
      <c r="F442" s="108">
        <v>128000000</v>
      </c>
      <c r="G442" s="108">
        <v>111938630</v>
      </c>
      <c r="H442" s="95">
        <f t="shared" si="6"/>
        <v>16061370</v>
      </c>
      <c r="I442" s="95">
        <v>109397760</v>
      </c>
    </row>
    <row r="443" spans="1:9">
      <c r="A443" s="92" t="s">
        <v>332</v>
      </c>
      <c r="B443" s="92" t="s">
        <v>345</v>
      </c>
      <c r="C443" s="92" t="s">
        <v>345</v>
      </c>
      <c r="D443" s="92" t="s">
        <v>697</v>
      </c>
      <c r="E443" s="94" t="s">
        <v>1436</v>
      </c>
      <c r="F443" s="108">
        <v>132000000</v>
      </c>
      <c r="G443" s="108">
        <v>143148630</v>
      </c>
      <c r="H443" s="95">
        <f t="shared" si="6"/>
        <v>-11148630</v>
      </c>
      <c r="I443" s="95">
        <v>125856949</v>
      </c>
    </row>
    <row r="444" spans="1:9">
      <c r="A444" s="92" t="s">
        <v>332</v>
      </c>
      <c r="B444" s="92" t="s">
        <v>345</v>
      </c>
      <c r="C444" s="92" t="s">
        <v>345</v>
      </c>
      <c r="D444" s="92" t="s">
        <v>858</v>
      </c>
      <c r="E444" s="182" t="s">
        <v>1055</v>
      </c>
      <c r="F444" s="108">
        <v>0</v>
      </c>
      <c r="G444" s="108">
        <v>451896</v>
      </c>
      <c r="H444" s="95">
        <f t="shared" si="6"/>
        <v>-451896</v>
      </c>
      <c r="I444" s="95">
        <v>436879</v>
      </c>
    </row>
    <row r="445" spans="1:9">
      <c r="A445" s="92" t="s">
        <v>332</v>
      </c>
      <c r="B445" s="92" t="s">
        <v>345</v>
      </c>
      <c r="C445" s="92" t="s">
        <v>345</v>
      </c>
      <c r="D445" s="92" t="s">
        <v>859</v>
      </c>
      <c r="E445" s="182" t="s">
        <v>1056</v>
      </c>
      <c r="F445" s="108">
        <v>0</v>
      </c>
      <c r="G445" s="108">
        <v>607862</v>
      </c>
      <c r="H445" s="95">
        <f t="shared" si="6"/>
        <v>-607862</v>
      </c>
      <c r="I445" s="95">
        <v>745973</v>
      </c>
    </row>
    <row r="446" spans="1:9">
      <c r="A446" s="92" t="s">
        <v>332</v>
      </c>
      <c r="B446" s="92" t="s">
        <v>345</v>
      </c>
      <c r="C446" s="92" t="s">
        <v>345</v>
      </c>
      <c r="D446" s="92" t="s">
        <v>555</v>
      </c>
      <c r="E446" s="182" t="s">
        <v>654</v>
      </c>
      <c r="F446" s="108">
        <v>90000</v>
      </c>
      <c r="G446" s="108">
        <v>401256</v>
      </c>
      <c r="H446" s="95">
        <f t="shared" si="6"/>
        <v>-311256</v>
      </c>
      <c r="I446" s="95">
        <v>75000</v>
      </c>
    </row>
    <row r="447" spans="1:9">
      <c r="A447" s="92" t="s">
        <v>332</v>
      </c>
      <c r="B447" s="92" t="s">
        <v>345</v>
      </c>
      <c r="C447" s="92" t="s">
        <v>409</v>
      </c>
      <c r="D447" s="92" t="s">
        <v>556</v>
      </c>
      <c r="E447" s="182" t="s">
        <v>162</v>
      </c>
      <c r="F447" s="108">
        <v>40000</v>
      </c>
      <c r="G447" s="108">
        <v>20535</v>
      </c>
      <c r="H447" s="95">
        <f t="shared" si="6"/>
        <v>19465</v>
      </c>
      <c r="I447" s="95">
        <v>19827</v>
      </c>
    </row>
    <row r="448" spans="1:9">
      <c r="A448" s="92" t="s">
        <v>332</v>
      </c>
      <c r="B448" s="92" t="s">
        <v>345</v>
      </c>
      <c r="C448" s="92" t="s">
        <v>485</v>
      </c>
      <c r="D448" s="92" t="s">
        <v>555</v>
      </c>
      <c r="E448" s="182" t="s">
        <v>654</v>
      </c>
      <c r="F448" s="108">
        <v>1591000</v>
      </c>
      <c r="G448" s="108">
        <v>1444365</v>
      </c>
      <c r="H448" s="95">
        <f t="shared" si="6"/>
        <v>146635</v>
      </c>
      <c r="I448" s="95">
        <v>1663361</v>
      </c>
    </row>
    <row r="449" spans="1:9">
      <c r="A449" s="233" t="s">
        <v>28</v>
      </c>
      <c r="B449" s="233"/>
      <c r="C449" s="233"/>
      <c r="D449" s="233"/>
      <c r="E449" s="233"/>
      <c r="F449" s="143">
        <f>SUM(F5:F448)</f>
        <v>3277356285</v>
      </c>
      <c r="G449" s="143">
        <f t="shared" ref="G449:I449" si="7">SUM(G5:G448)</f>
        <v>3333982617</v>
      </c>
      <c r="H449" s="143">
        <f t="shared" si="7"/>
        <v>-56626332</v>
      </c>
      <c r="I449" s="143">
        <f t="shared" si="7"/>
        <v>3342993116</v>
      </c>
    </row>
    <row r="450" spans="1:9">
      <c r="H450" s="95"/>
    </row>
    <row r="451" spans="1:9">
      <c r="F451" s="180"/>
      <c r="G451" s="180"/>
      <c r="H451" s="180"/>
      <c r="I451" s="180"/>
    </row>
    <row r="453" spans="1:9">
      <c r="F453" s="180"/>
      <c r="G453" s="180"/>
      <c r="H453" s="180"/>
      <c r="I453" s="180"/>
    </row>
  </sheetData>
  <mergeCells count="6">
    <mergeCell ref="A449:E449"/>
    <mergeCell ref="A1:I1"/>
    <mergeCell ref="A3:D3"/>
    <mergeCell ref="E3:E4"/>
    <mergeCell ref="F3:H3"/>
    <mergeCell ref="I3:I4"/>
  </mergeCells>
  <phoneticPr fontId="17" type="noConversion"/>
  <pageMargins left="0.18" right="0.17" top="0.88541666666666696" bottom="0.5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2019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8"/>
  <sheetViews>
    <sheetView showWhiteSpace="0" view="pageBreakPreview" zoomScaleNormal="100" zoomScaleSheetLayoutView="100" zoomScalePageLayoutView="80" workbookViewId="0">
      <selection sqref="A1:E1"/>
    </sheetView>
  </sheetViews>
  <sheetFormatPr defaultRowHeight="12.75"/>
  <cols>
    <col min="1" max="1" width="69.5703125" customWidth="1"/>
    <col min="2" max="3" width="17" bestFit="1" customWidth="1"/>
    <col min="4" max="4" width="7.85546875" customWidth="1"/>
    <col min="5" max="5" width="17.140625" customWidth="1"/>
  </cols>
  <sheetData>
    <row r="1" spans="1:5" ht="21.75" customHeight="1">
      <c r="A1" s="211" t="s">
        <v>1180</v>
      </c>
      <c r="B1" s="212"/>
      <c r="C1" s="212"/>
      <c r="D1" s="222"/>
      <c r="E1" s="222"/>
    </row>
    <row r="2" spans="1:5" ht="15" customHeight="1">
      <c r="A2" s="5"/>
      <c r="B2" s="5"/>
      <c r="C2" s="5"/>
      <c r="D2" s="5"/>
      <c r="E2" s="40" t="s">
        <v>49</v>
      </c>
    </row>
    <row r="3" spans="1:5" ht="31.5">
      <c r="A3" s="68" t="s">
        <v>656</v>
      </c>
      <c r="B3" s="83" t="s">
        <v>657</v>
      </c>
      <c r="C3" s="83" t="s">
        <v>658</v>
      </c>
      <c r="D3" s="83" t="s">
        <v>68</v>
      </c>
      <c r="E3" s="83" t="s">
        <v>1162</v>
      </c>
    </row>
    <row r="4" spans="1:5" ht="25.5" customHeight="1">
      <c r="A4" s="146" t="s">
        <v>670</v>
      </c>
      <c r="B4" s="103">
        <v>147613141</v>
      </c>
      <c r="C4" s="103">
        <v>140850919</v>
      </c>
      <c r="D4" s="104">
        <v>95.418956636116832</v>
      </c>
      <c r="E4" s="103">
        <v>141979376</v>
      </c>
    </row>
    <row r="5" spans="1:5" ht="25.5" customHeight="1">
      <c r="A5" s="90" t="s">
        <v>950</v>
      </c>
      <c r="B5" s="103">
        <v>18783509</v>
      </c>
      <c r="C5" s="103">
        <v>16024403</v>
      </c>
      <c r="D5" s="104">
        <v>85.311019362782531</v>
      </c>
      <c r="E5" s="103">
        <v>17811226</v>
      </c>
    </row>
    <row r="6" spans="1:5" ht="25.5" customHeight="1">
      <c r="A6" s="147" t="s">
        <v>951</v>
      </c>
      <c r="B6" s="103">
        <v>128000000</v>
      </c>
      <c r="C6" s="103">
        <v>111938630</v>
      </c>
      <c r="D6" s="104">
        <v>87.452054687500009</v>
      </c>
      <c r="E6" s="103">
        <v>109397760</v>
      </c>
    </row>
    <row r="7" spans="1:5" ht="25.5" customHeight="1">
      <c r="A7" s="146" t="s">
        <v>659</v>
      </c>
      <c r="B7" s="103">
        <v>38026839</v>
      </c>
      <c r="C7" s="103">
        <v>38026839</v>
      </c>
      <c r="D7" s="104">
        <v>100</v>
      </c>
      <c r="E7" s="103">
        <v>36342567</v>
      </c>
    </row>
    <row r="8" spans="1:5" ht="25.5" customHeight="1">
      <c r="A8" s="146" t="s">
        <v>721</v>
      </c>
      <c r="B8" s="103">
        <v>20280983</v>
      </c>
      <c r="C8" s="103">
        <v>20280982.708000001</v>
      </c>
      <c r="D8" s="104">
        <v>99.999998560227581</v>
      </c>
      <c r="E8" s="103">
        <v>18129573</v>
      </c>
    </row>
    <row r="9" spans="1:5" ht="25.5" customHeight="1">
      <c r="A9" s="146" t="s">
        <v>890</v>
      </c>
      <c r="B9" s="103">
        <v>800000</v>
      </c>
      <c r="C9" s="103">
        <v>627573</v>
      </c>
      <c r="D9" s="104">
        <v>78.446624999999997</v>
      </c>
      <c r="E9" s="103">
        <v>0</v>
      </c>
    </row>
    <row r="10" spans="1:5" ht="25.5" customHeight="1">
      <c r="A10" s="147" t="s">
        <v>891</v>
      </c>
      <c r="B10" s="103">
        <v>22337095</v>
      </c>
      <c r="C10" s="103">
        <v>22337095</v>
      </c>
      <c r="D10" s="104">
        <v>100</v>
      </c>
      <c r="E10" s="103">
        <v>18605400</v>
      </c>
    </row>
    <row r="11" spans="1:5" ht="25.5" customHeight="1">
      <c r="A11" s="146" t="s">
        <v>701</v>
      </c>
      <c r="B11" s="103">
        <v>21500000</v>
      </c>
      <c r="C11" s="103">
        <v>20570000</v>
      </c>
      <c r="D11" s="104">
        <v>95.674418604651166</v>
      </c>
      <c r="E11" s="103">
        <v>19178000</v>
      </c>
    </row>
    <row r="12" spans="1:5" ht="25.5" customHeight="1">
      <c r="A12" s="90" t="s">
        <v>952</v>
      </c>
      <c r="B12" s="103">
        <v>132000000</v>
      </c>
      <c r="C12" s="103">
        <v>143148630.47999999</v>
      </c>
      <c r="D12" s="104">
        <v>108.44593218181816</v>
      </c>
      <c r="E12" s="103">
        <v>125856949</v>
      </c>
    </row>
    <row r="13" spans="1:5" ht="25.5" customHeight="1">
      <c r="A13" s="146" t="s">
        <v>949</v>
      </c>
      <c r="B13" s="103">
        <v>61000000</v>
      </c>
      <c r="C13" s="103">
        <v>58544900</v>
      </c>
      <c r="D13" s="104">
        <v>95.97524590163934</v>
      </c>
      <c r="E13" s="103">
        <v>59758600</v>
      </c>
    </row>
    <row r="14" spans="1:5" ht="25.5" customHeight="1">
      <c r="A14" s="146" t="s">
        <v>882</v>
      </c>
      <c r="B14" s="103">
        <v>750000</v>
      </c>
      <c r="C14" s="103">
        <v>639381</v>
      </c>
      <c r="D14" s="104">
        <v>85.250799999999998</v>
      </c>
      <c r="E14" s="103">
        <v>1009658</v>
      </c>
    </row>
    <row r="15" spans="1:5" ht="25.5" customHeight="1">
      <c r="A15" s="146" t="s">
        <v>803</v>
      </c>
      <c r="B15" s="103">
        <v>640000000</v>
      </c>
      <c r="C15" s="103">
        <v>644223505</v>
      </c>
      <c r="D15" s="104">
        <v>100.65992265624999</v>
      </c>
      <c r="E15" s="103">
        <v>618600301</v>
      </c>
    </row>
    <row r="16" spans="1:5" ht="25.5" customHeight="1">
      <c r="A16" s="146" t="s">
        <v>660</v>
      </c>
      <c r="B16" s="103">
        <v>35624397</v>
      </c>
      <c r="C16" s="103">
        <v>60005212</v>
      </c>
      <c r="D16" s="104">
        <v>168.43853385083264</v>
      </c>
      <c r="E16" s="103">
        <v>17702772</v>
      </c>
    </row>
    <row r="17" spans="1:5" ht="21" customHeight="1">
      <c r="A17" s="115" t="s">
        <v>28</v>
      </c>
      <c r="B17" s="144">
        <f>SUM(B4:B16)</f>
        <v>1266715964</v>
      </c>
      <c r="C17" s="144">
        <f>SUM(C4:C16)</f>
        <v>1277218070.188</v>
      </c>
      <c r="D17" s="145">
        <f>C17/B17*100</f>
        <v>100.82908137944648</v>
      </c>
      <c r="E17" s="144">
        <f>SUM(E4:E16)</f>
        <v>1184372182</v>
      </c>
    </row>
    <row r="18" spans="1:5">
      <c r="A18" s="5"/>
      <c r="B18" s="5"/>
      <c r="C18" s="5"/>
      <c r="D18" s="5"/>
      <c r="E18" s="5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 xml:space="preserve">&amp;R&amp;"Times New Roman,Regular"Kingdom of Bahrain
Consolidated Final Account
For The Year Ended 31 December 2019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8"/>
  <sheetViews>
    <sheetView showWhiteSpace="0" view="pageBreakPreview" zoomScaleNormal="100" zoomScaleSheetLayoutView="100" workbookViewId="0">
      <selection sqref="A1:E1"/>
    </sheetView>
  </sheetViews>
  <sheetFormatPr defaultColWidth="9.140625" defaultRowHeight="21.75" customHeight="1"/>
  <cols>
    <col min="1" max="1" width="47.42578125" style="5" customWidth="1"/>
    <col min="2" max="3" width="16.5703125" style="30" customWidth="1"/>
    <col min="4" max="4" width="16.5703125" style="55" customWidth="1"/>
    <col min="5" max="5" width="16.5703125" style="30" customWidth="1"/>
    <col min="6" max="16384" width="9.140625" style="5"/>
  </cols>
  <sheetData>
    <row r="1" spans="1:5" s="53" customFormat="1" ht="26.25" customHeight="1">
      <c r="A1" s="211" t="s">
        <v>1181</v>
      </c>
      <c r="B1" s="236"/>
      <c r="C1" s="236"/>
      <c r="D1" s="236"/>
      <c r="E1" s="236"/>
    </row>
    <row r="2" spans="1:5" ht="17.25" customHeight="1">
      <c r="A2" s="51"/>
      <c r="B2" s="51"/>
      <c r="C2" s="51"/>
      <c r="D2" s="51"/>
      <c r="E2" s="52" t="s">
        <v>49</v>
      </c>
    </row>
    <row r="3" spans="1:5" s="54" customFormat="1" ht="32.25" customHeight="1">
      <c r="A3" s="68" t="s">
        <v>65</v>
      </c>
      <c r="B3" s="68" t="s">
        <v>27</v>
      </c>
      <c r="C3" s="68" t="s">
        <v>48</v>
      </c>
      <c r="D3" s="69" t="s">
        <v>68</v>
      </c>
      <c r="E3" s="69" t="s">
        <v>1162</v>
      </c>
    </row>
    <row r="4" spans="1:5" s="54" customFormat="1" ht="32.25" customHeight="1">
      <c r="A4" s="1" t="s">
        <v>868</v>
      </c>
      <c r="B4" s="198">
        <v>277369</v>
      </c>
      <c r="C4" s="198">
        <v>277369</v>
      </c>
      <c r="D4" s="198">
        <v>100</v>
      </c>
      <c r="E4" s="198">
        <v>0</v>
      </c>
    </row>
    <row r="5" spans="1:5" s="54" customFormat="1" ht="24.75" customHeight="1">
      <c r="A5" s="1" t="s">
        <v>40</v>
      </c>
      <c r="B5" s="198">
        <v>11000000</v>
      </c>
      <c r="C5" s="198">
        <v>10770461</v>
      </c>
      <c r="D5" s="198">
        <v>97.913281818181815</v>
      </c>
      <c r="E5" s="198">
        <v>13552449</v>
      </c>
    </row>
    <row r="6" spans="1:5" s="54" customFormat="1" ht="24.75" customHeight="1">
      <c r="A6" s="1" t="s">
        <v>42</v>
      </c>
      <c r="B6" s="198">
        <v>1773600</v>
      </c>
      <c r="C6" s="198">
        <v>1345702</v>
      </c>
      <c r="D6" s="198">
        <v>75.874041497519173</v>
      </c>
      <c r="E6" s="198">
        <v>2273757</v>
      </c>
    </row>
    <row r="7" spans="1:5" s="38" customFormat="1" ht="21.75" customHeight="1">
      <c r="A7" s="208" t="s">
        <v>892</v>
      </c>
      <c r="B7" s="198">
        <v>475400</v>
      </c>
      <c r="C7" s="198">
        <v>273456</v>
      </c>
      <c r="D7" s="198">
        <v>57.521245267143463</v>
      </c>
      <c r="E7" s="198">
        <v>311463</v>
      </c>
    </row>
    <row r="8" spans="1:5" s="38" customFormat="1" ht="21.75" customHeight="1">
      <c r="A8" s="1" t="s">
        <v>52</v>
      </c>
      <c r="B8" s="198">
        <v>6866817</v>
      </c>
      <c r="C8" s="198">
        <v>6866817</v>
      </c>
      <c r="D8" s="198">
        <v>100</v>
      </c>
      <c r="E8" s="198">
        <v>3144581</v>
      </c>
    </row>
    <row r="9" spans="1:5" s="38" customFormat="1" ht="21.75" customHeight="1">
      <c r="A9" s="1" t="s">
        <v>44</v>
      </c>
      <c r="B9" s="198">
        <v>4416700</v>
      </c>
      <c r="C9" s="198">
        <v>3602948</v>
      </c>
      <c r="D9" s="198">
        <v>81.575565467430437</v>
      </c>
      <c r="E9" s="198">
        <v>2801683</v>
      </c>
    </row>
    <row r="10" spans="1:5" s="38" customFormat="1" ht="21.75" customHeight="1">
      <c r="A10" s="208" t="s">
        <v>872</v>
      </c>
      <c r="B10" s="198">
        <v>3000000</v>
      </c>
      <c r="C10" s="198">
        <v>2811923</v>
      </c>
      <c r="D10" s="198">
        <v>93.730766666666668</v>
      </c>
      <c r="E10" s="198">
        <v>6713268</v>
      </c>
    </row>
    <row r="11" spans="1:5" s="38" customFormat="1" ht="21.75" customHeight="1">
      <c r="A11" s="1" t="s">
        <v>1157</v>
      </c>
      <c r="B11" s="198">
        <v>3731500</v>
      </c>
      <c r="C11" s="198">
        <v>2332133</v>
      </c>
      <c r="D11" s="198">
        <v>62.498539461342631</v>
      </c>
      <c r="E11" s="198">
        <v>2841470</v>
      </c>
    </row>
    <row r="12" spans="1:5" s="38" customFormat="1" ht="21.75" customHeight="1">
      <c r="A12" s="1" t="s">
        <v>1182</v>
      </c>
      <c r="B12" s="198">
        <v>403700</v>
      </c>
      <c r="C12" s="198">
        <v>335138</v>
      </c>
      <c r="D12" s="198">
        <v>83.016596482536542</v>
      </c>
      <c r="E12" s="198">
        <v>81479</v>
      </c>
    </row>
    <row r="13" spans="1:5" s="38" customFormat="1" ht="21.75" customHeight="1">
      <c r="A13" s="1" t="s">
        <v>863</v>
      </c>
      <c r="B13" s="198">
        <v>3199400</v>
      </c>
      <c r="C13" s="198">
        <v>1748568</v>
      </c>
      <c r="D13" s="198">
        <v>54.652997437019444</v>
      </c>
      <c r="E13" s="198">
        <v>2948853</v>
      </c>
    </row>
    <row r="14" spans="1:5" s="38" customFormat="1" ht="21.75" customHeight="1">
      <c r="A14" s="1" t="s">
        <v>378</v>
      </c>
      <c r="B14" s="198">
        <v>93657742</v>
      </c>
      <c r="C14" s="198">
        <v>93657742</v>
      </c>
      <c r="D14" s="198">
        <v>100</v>
      </c>
      <c r="E14" s="198">
        <v>101689025</v>
      </c>
    </row>
    <row r="15" spans="1:5" s="38" customFormat="1" ht="21.75" customHeight="1">
      <c r="A15" s="1" t="s">
        <v>719</v>
      </c>
      <c r="B15" s="198">
        <v>5000000</v>
      </c>
      <c r="C15" s="198">
        <v>5000000</v>
      </c>
      <c r="D15" s="198">
        <v>100</v>
      </c>
      <c r="E15" s="198">
        <v>6000000</v>
      </c>
    </row>
    <row r="16" spans="1:5" s="38" customFormat="1" ht="21.75" customHeight="1">
      <c r="A16" s="1" t="s">
        <v>869</v>
      </c>
      <c r="B16" s="198">
        <v>45000</v>
      </c>
      <c r="C16" s="198">
        <v>40100</v>
      </c>
      <c r="D16" s="198">
        <v>89.111111111111114</v>
      </c>
      <c r="E16" s="198">
        <v>60000</v>
      </c>
    </row>
    <row r="17" spans="1:5" s="38" customFormat="1" ht="21.75" customHeight="1">
      <c r="A17" s="1" t="s">
        <v>708</v>
      </c>
      <c r="B17" s="198">
        <v>670000</v>
      </c>
      <c r="C17" s="198">
        <v>126915</v>
      </c>
      <c r="D17" s="198">
        <v>18.942537313432837</v>
      </c>
      <c r="E17" s="198">
        <v>186325</v>
      </c>
    </row>
    <row r="18" spans="1:5" s="38" customFormat="1" ht="21.75" customHeight="1">
      <c r="A18" s="1" t="s">
        <v>893</v>
      </c>
      <c r="B18" s="198">
        <v>38595200</v>
      </c>
      <c r="C18" s="198">
        <v>37349228</v>
      </c>
      <c r="D18" s="198">
        <v>96.77169181659896</v>
      </c>
      <c r="E18" s="198">
        <v>58938198</v>
      </c>
    </row>
    <row r="19" spans="1:5" s="38" customFormat="1" ht="21.75" customHeight="1">
      <c r="A19" s="1" t="s">
        <v>845</v>
      </c>
      <c r="B19" s="198">
        <v>3983551</v>
      </c>
      <c r="C19" s="198">
        <v>3983551</v>
      </c>
      <c r="D19" s="198">
        <v>100</v>
      </c>
      <c r="E19" s="198">
        <v>3243025</v>
      </c>
    </row>
    <row r="20" spans="1:5" s="38" customFormat="1" ht="21.75" customHeight="1">
      <c r="A20" s="1" t="s">
        <v>67</v>
      </c>
      <c r="B20" s="198">
        <v>6355300</v>
      </c>
      <c r="C20" s="198">
        <v>2039699</v>
      </c>
      <c r="D20" s="198">
        <v>32.094456595282679</v>
      </c>
      <c r="E20" s="198">
        <v>644616</v>
      </c>
    </row>
    <row r="21" spans="1:5" s="38" customFormat="1" ht="21.75" customHeight="1">
      <c r="A21" s="1" t="s">
        <v>1174</v>
      </c>
      <c r="B21" s="198">
        <v>895688</v>
      </c>
      <c r="C21" s="198">
        <v>895688</v>
      </c>
      <c r="D21" s="198">
        <v>100</v>
      </c>
      <c r="E21" s="198">
        <v>985470</v>
      </c>
    </row>
    <row r="22" spans="1:5" s="38" customFormat="1" ht="21.75" customHeight="1">
      <c r="A22" s="1" t="s">
        <v>873</v>
      </c>
      <c r="B22" s="198">
        <v>200000</v>
      </c>
      <c r="C22" s="198">
        <v>113360</v>
      </c>
      <c r="D22" s="198">
        <v>56.68</v>
      </c>
      <c r="E22" s="198">
        <v>194012</v>
      </c>
    </row>
    <row r="23" spans="1:5" s="38" customFormat="1" ht="21.75" customHeight="1">
      <c r="A23" s="1" t="s">
        <v>1307</v>
      </c>
      <c r="B23" s="198">
        <v>37630714</v>
      </c>
      <c r="C23" s="198">
        <v>26793539</v>
      </c>
      <c r="D23" s="198">
        <v>71.201250659235427</v>
      </c>
      <c r="E23" s="198">
        <v>84804777</v>
      </c>
    </row>
    <row r="24" spans="1:5" s="38" customFormat="1" ht="21.75" customHeight="1">
      <c r="A24" s="1" t="s">
        <v>1158</v>
      </c>
      <c r="B24" s="198">
        <v>4777600</v>
      </c>
      <c r="C24" s="198">
        <v>4516011</v>
      </c>
      <c r="D24" s="198">
        <v>94.524677662424651</v>
      </c>
      <c r="E24" s="198">
        <v>4665400</v>
      </c>
    </row>
    <row r="25" spans="1:5" s="38" customFormat="1" ht="21.75" customHeight="1">
      <c r="A25" s="1" t="s">
        <v>862</v>
      </c>
      <c r="B25" s="198">
        <v>7867800</v>
      </c>
      <c r="C25" s="198">
        <v>7037945</v>
      </c>
      <c r="D25" s="198">
        <v>89.452515315590134</v>
      </c>
      <c r="E25" s="198">
        <v>12998449</v>
      </c>
    </row>
    <row r="26" spans="1:5" s="38" customFormat="1" ht="21.75" customHeight="1">
      <c r="A26" s="1" t="s">
        <v>849</v>
      </c>
      <c r="B26" s="198">
        <v>2082065</v>
      </c>
      <c r="C26" s="198">
        <v>2082065</v>
      </c>
      <c r="D26" s="198">
        <v>100</v>
      </c>
      <c r="E26" s="198">
        <v>3008712</v>
      </c>
    </row>
    <row r="27" spans="1:5" s="38" customFormat="1" ht="21.75" customHeight="1">
      <c r="A27" s="1" t="s">
        <v>46</v>
      </c>
      <c r="B27" s="198">
        <v>233300</v>
      </c>
      <c r="C27" s="198">
        <v>94033</v>
      </c>
      <c r="D27" s="198">
        <v>40.305615087869697</v>
      </c>
      <c r="E27" s="198">
        <v>221123</v>
      </c>
    </row>
    <row r="28" spans="1:5" s="38" customFormat="1" ht="21.75" customHeight="1">
      <c r="A28" s="1" t="s">
        <v>1179</v>
      </c>
      <c r="B28" s="198">
        <v>3600500</v>
      </c>
      <c r="C28" s="198">
        <v>2167404</v>
      </c>
      <c r="D28" s="198">
        <v>60.197305929731982</v>
      </c>
      <c r="E28" s="198">
        <v>4231818</v>
      </c>
    </row>
    <row r="29" spans="1:5" s="38" customFormat="1" ht="21.75" customHeight="1">
      <c r="A29" s="1" t="s">
        <v>720</v>
      </c>
      <c r="B29" s="198">
        <v>170000</v>
      </c>
      <c r="C29" s="198">
        <v>104015</v>
      </c>
      <c r="D29" s="198">
        <v>61.185294117647061</v>
      </c>
      <c r="E29" s="198">
        <v>152352</v>
      </c>
    </row>
    <row r="30" spans="1:5" s="38" customFormat="1" ht="21.75" customHeight="1">
      <c r="A30" s="208" t="s">
        <v>894</v>
      </c>
      <c r="B30" s="198">
        <v>589600</v>
      </c>
      <c r="C30" s="198">
        <v>173875</v>
      </c>
      <c r="D30" s="198">
        <v>29.490332428765264</v>
      </c>
      <c r="E30" s="198">
        <v>395387</v>
      </c>
    </row>
    <row r="31" spans="1:5" s="38" customFormat="1" ht="21.75" customHeight="1">
      <c r="A31" s="1" t="s">
        <v>51</v>
      </c>
      <c r="B31" s="198">
        <v>2124100</v>
      </c>
      <c r="C31" s="198">
        <v>1480933</v>
      </c>
      <c r="D31" s="198">
        <v>69.720493385433841</v>
      </c>
      <c r="E31" s="198">
        <v>2046876</v>
      </c>
    </row>
    <row r="32" spans="1:5" s="38" customFormat="1" ht="21.75" customHeight="1">
      <c r="A32" s="1" t="s">
        <v>1165</v>
      </c>
      <c r="B32" s="198">
        <v>1422980</v>
      </c>
      <c r="C32" s="198">
        <v>1422980</v>
      </c>
      <c r="D32" s="198">
        <v>100</v>
      </c>
      <c r="E32" s="198">
        <v>1212375</v>
      </c>
    </row>
    <row r="33" spans="1:5" s="38" customFormat="1" ht="21.75" customHeight="1">
      <c r="A33" s="1" t="s">
        <v>168</v>
      </c>
      <c r="B33" s="198">
        <v>2000000</v>
      </c>
      <c r="C33" s="198">
        <v>1067352</v>
      </c>
      <c r="D33" s="198">
        <v>53.367600000000003</v>
      </c>
      <c r="E33" s="198">
        <v>1680053</v>
      </c>
    </row>
    <row r="34" spans="1:5" s="38" customFormat="1" ht="21.75" customHeight="1">
      <c r="A34" s="1" t="s">
        <v>1501</v>
      </c>
      <c r="B34" s="198">
        <v>0</v>
      </c>
      <c r="C34" s="198">
        <v>0</v>
      </c>
      <c r="D34" s="198">
        <v>0</v>
      </c>
      <c r="E34" s="198">
        <v>4000000</v>
      </c>
    </row>
    <row r="35" spans="1:5" s="38" customFormat="1" ht="21.75" customHeight="1">
      <c r="A35" s="1" t="s">
        <v>1176</v>
      </c>
      <c r="B35" s="198">
        <v>700000</v>
      </c>
      <c r="C35" s="198">
        <v>277890</v>
      </c>
      <c r="D35" s="198">
        <v>39.698571428571427</v>
      </c>
      <c r="E35" s="198">
        <v>1119316</v>
      </c>
    </row>
    <row r="36" spans="1:5" s="38" customFormat="1" ht="21.75" customHeight="1">
      <c r="A36" s="1" t="s">
        <v>1178</v>
      </c>
      <c r="B36" s="198">
        <v>712900</v>
      </c>
      <c r="C36" s="198">
        <v>336736</v>
      </c>
      <c r="D36" s="198">
        <v>47.234675270023843</v>
      </c>
      <c r="E36" s="198">
        <v>187046</v>
      </c>
    </row>
    <row r="37" spans="1:5" s="38" customFormat="1" ht="21.75" customHeight="1">
      <c r="A37" s="38" t="s">
        <v>1285</v>
      </c>
      <c r="B37" s="198">
        <v>30951474</v>
      </c>
      <c r="C37" s="198">
        <v>30951475</v>
      </c>
      <c r="D37" s="198">
        <v>100.00000323086391</v>
      </c>
      <c r="E37" s="198">
        <v>0</v>
      </c>
    </row>
    <row r="38" spans="1:5" s="38" customFormat="1" ht="26.25" customHeight="1">
      <c r="A38" s="115" t="s">
        <v>28</v>
      </c>
      <c r="B38" s="148">
        <f>SUM(B4:B37)</f>
        <v>279410000</v>
      </c>
      <c r="C38" s="148">
        <f>SUM(C4:C37)</f>
        <v>252077051</v>
      </c>
      <c r="D38" s="148">
        <f>C38/B38*100</f>
        <v>90.217619627071329</v>
      </c>
      <c r="E38" s="148">
        <f>SUM(E4:E37)</f>
        <v>327333358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horizontalDpi="300" verticalDpi="300" r:id="rId1"/>
  <headerFooter>
    <oddHeader>&amp;R&amp;"Times New Roman,Regular"Kingdom of Bahrain
Consolidated Final Account
For The Year Ended 31 December 2019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7"/>
  <sheetViews>
    <sheetView showWhiteSpace="0" view="pageBreakPreview" zoomScaleNormal="100" zoomScaleSheetLayoutView="100" workbookViewId="0">
      <selection activeCell="B13" sqref="B13"/>
    </sheetView>
  </sheetViews>
  <sheetFormatPr defaultColWidth="9.140625" defaultRowHeight="12.75"/>
  <cols>
    <col min="1" max="1" width="50" style="5" customWidth="1"/>
    <col min="2" max="2" width="17.5703125" style="5" bestFit="1" customWidth="1"/>
    <col min="3" max="3" width="19.5703125" style="5" customWidth="1"/>
    <col min="4" max="16384" width="9.140625" style="5"/>
  </cols>
  <sheetData>
    <row r="1" spans="1:3" ht="22.5" customHeight="1">
      <c r="A1" s="211" t="s">
        <v>674</v>
      </c>
      <c r="B1" s="212"/>
    </row>
    <row r="2" spans="1:3" ht="13.5" customHeight="1">
      <c r="C2" s="52" t="s">
        <v>49</v>
      </c>
    </row>
    <row r="3" spans="1:3" ht="21" customHeight="1">
      <c r="A3" s="68" t="s">
        <v>4</v>
      </c>
      <c r="B3" s="68">
        <f>C3+1</f>
        <v>2019</v>
      </c>
      <c r="C3" s="68">
        <v>2018</v>
      </c>
    </row>
    <row r="4" spans="1:3" ht="4.5" customHeight="1">
      <c r="A4" s="8"/>
      <c r="B4" s="8"/>
      <c r="C4" s="8"/>
    </row>
    <row r="5" spans="1:3" ht="20.25" customHeight="1">
      <c r="A5" s="152" t="s">
        <v>1506</v>
      </c>
      <c r="B5" s="24"/>
      <c r="C5" s="25"/>
    </row>
    <row r="6" spans="1:3" ht="20.25" customHeight="1">
      <c r="A6" s="153" t="s">
        <v>665</v>
      </c>
      <c r="B6" s="26"/>
      <c r="C6" s="26"/>
    </row>
    <row r="7" spans="1:3" ht="20.25" customHeight="1">
      <c r="A7" s="1" t="s">
        <v>12</v>
      </c>
      <c r="B7" s="155">
        <v>2185638067</v>
      </c>
      <c r="C7" s="155">
        <v>2288340052</v>
      </c>
    </row>
    <row r="8" spans="1:3" ht="20.25" customHeight="1">
      <c r="A8" s="1" t="s">
        <v>13</v>
      </c>
      <c r="B8" s="155">
        <v>543097267</v>
      </c>
      <c r="C8" s="155">
        <v>293260466</v>
      </c>
    </row>
    <row r="9" spans="1:3" ht="20.25" customHeight="1">
      <c r="A9" s="1" t="s">
        <v>667</v>
      </c>
      <c r="B9" s="155">
        <v>77475308</v>
      </c>
      <c r="C9" s="155">
        <v>86289536</v>
      </c>
    </row>
    <row r="10" spans="1:3" ht="20.25" hidden="1" customHeight="1">
      <c r="A10" s="1" t="s">
        <v>15</v>
      </c>
      <c r="B10" s="156">
        <v>0</v>
      </c>
      <c r="C10" s="155"/>
    </row>
    <row r="11" spans="1:3" ht="20.25" customHeight="1">
      <c r="A11" s="1" t="s">
        <v>17</v>
      </c>
      <c r="B11" s="155">
        <v>39016035</v>
      </c>
      <c r="C11" s="155">
        <v>32008866</v>
      </c>
    </row>
    <row r="12" spans="1:3" ht="20.25" customHeight="1">
      <c r="A12" s="1" t="s">
        <v>700</v>
      </c>
      <c r="B12" s="155">
        <v>5525040</v>
      </c>
      <c r="C12" s="155">
        <v>91835048</v>
      </c>
    </row>
    <row r="13" spans="1:3" ht="20.25" customHeight="1">
      <c r="A13" s="157" t="s">
        <v>28</v>
      </c>
      <c r="B13" s="158">
        <f>SUM(B7:B12)</f>
        <v>2850751717</v>
      </c>
      <c r="C13" s="158">
        <f>SUM(C7:C12)</f>
        <v>2791733968</v>
      </c>
    </row>
    <row r="14" spans="1:3" ht="20.25" customHeight="1">
      <c r="A14" s="154" t="s">
        <v>664</v>
      </c>
      <c r="B14" s="27"/>
      <c r="C14" s="27"/>
    </row>
    <row r="15" spans="1:3" ht="20.25" customHeight="1">
      <c r="A15" s="1" t="s">
        <v>18</v>
      </c>
      <c r="B15" s="155">
        <v>-1359910741</v>
      </c>
      <c r="C15" s="155">
        <v>-1368947228</v>
      </c>
    </row>
    <row r="16" spans="1:3" ht="20.25" customHeight="1">
      <c r="A16" s="1" t="s">
        <v>19</v>
      </c>
      <c r="B16" s="155">
        <v>-253361605</v>
      </c>
      <c r="C16" s="155">
        <v>-201557299</v>
      </c>
    </row>
    <row r="17" spans="1:3" ht="20.25" customHeight="1">
      <c r="A17" s="1" t="s">
        <v>20</v>
      </c>
      <c r="B17" s="155">
        <v>-85153655</v>
      </c>
      <c r="C17" s="155">
        <v>-88899534</v>
      </c>
    </row>
    <row r="18" spans="1:3" ht="20.25" customHeight="1">
      <c r="A18" s="1" t="s">
        <v>22</v>
      </c>
      <c r="B18" s="155">
        <v>-48389886</v>
      </c>
      <c r="C18" s="155">
        <v>-54803525</v>
      </c>
    </row>
    <row r="19" spans="1:3" ht="20.25" customHeight="1">
      <c r="A19" s="1" t="s">
        <v>23</v>
      </c>
      <c r="B19" s="155">
        <v>-450682040</v>
      </c>
      <c r="C19" s="155">
        <v>-524395722</v>
      </c>
    </row>
    <row r="20" spans="1:3" ht="20.25" customHeight="1">
      <c r="A20" s="1" t="s">
        <v>709</v>
      </c>
      <c r="B20" s="155">
        <v>-944244485</v>
      </c>
      <c r="C20" s="155">
        <v>-902803809</v>
      </c>
    </row>
    <row r="21" spans="1:3" ht="20.25" customHeight="1">
      <c r="A21" s="1" t="s">
        <v>676</v>
      </c>
      <c r="B21" s="155">
        <v>-38285223</v>
      </c>
      <c r="C21" s="155">
        <v>-129120182</v>
      </c>
    </row>
    <row r="22" spans="1:3" ht="20.25" customHeight="1">
      <c r="A22" s="1" t="s">
        <v>895</v>
      </c>
      <c r="B22" s="155">
        <v>-80589077</v>
      </c>
      <c r="C22" s="155">
        <v>-59558579</v>
      </c>
    </row>
    <row r="23" spans="1:3" ht="20.25" customHeight="1">
      <c r="A23" s="157" t="s">
        <v>28</v>
      </c>
      <c r="B23" s="158">
        <f>SUM(B15:B22)</f>
        <v>-3260616712</v>
      </c>
      <c r="C23" s="158">
        <f>SUM(C15:C22)</f>
        <v>-3330085878</v>
      </c>
    </row>
    <row r="24" spans="1:3" ht="20.25" customHeight="1">
      <c r="A24" s="149" t="s">
        <v>1507</v>
      </c>
      <c r="B24" s="72">
        <f>B13+B23</f>
        <v>-409864995</v>
      </c>
      <c r="C24" s="72">
        <f>C13+C23</f>
        <v>-538351910</v>
      </c>
    </row>
    <row r="25" spans="1:3" ht="20.25" customHeight="1">
      <c r="A25" s="1"/>
      <c r="B25" s="1"/>
      <c r="C25" s="1"/>
    </row>
    <row r="26" spans="1:3" ht="20.25" customHeight="1">
      <c r="A26" s="152" t="s">
        <v>1508</v>
      </c>
      <c r="B26" s="73"/>
      <c r="C26" s="73"/>
    </row>
    <row r="27" spans="1:3" ht="20.25" customHeight="1">
      <c r="A27" s="1" t="s">
        <v>24</v>
      </c>
      <c r="B27" s="155">
        <v>-281809729</v>
      </c>
      <c r="C27" s="155">
        <v>-304639509</v>
      </c>
    </row>
    <row r="28" spans="1:3" ht="20.25" customHeight="1">
      <c r="A28" s="1" t="s">
        <v>666</v>
      </c>
      <c r="B28" s="155">
        <v>-25054708</v>
      </c>
      <c r="C28" s="155">
        <v>-24425813</v>
      </c>
    </row>
    <row r="29" spans="1:3" ht="20.25" customHeight="1">
      <c r="A29" s="1" t="s">
        <v>35</v>
      </c>
      <c r="B29" s="155">
        <v>137972462</v>
      </c>
      <c r="C29" s="155">
        <v>69913578</v>
      </c>
    </row>
    <row r="30" spans="1:3" ht="20.25" customHeight="1">
      <c r="A30" s="1" t="s">
        <v>661</v>
      </c>
      <c r="B30" s="155">
        <v>267365</v>
      </c>
      <c r="C30" s="155">
        <v>270169</v>
      </c>
    </row>
    <row r="31" spans="1:3" ht="20.25" customHeight="1">
      <c r="A31" s="149" t="s">
        <v>1509</v>
      </c>
      <c r="B31" s="72">
        <f>SUM(B27:B30)</f>
        <v>-168624610</v>
      </c>
      <c r="C31" s="72">
        <f>SUM(C27:C30)</f>
        <v>-258881575</v>
      </c>
    </row>
    <row r="32" spans="1:3" ht="20.25" customHeight="1">
      <c r="A32" s="1"/>
      <c r="B32" s="1"/>
      <c r="C32" s="1"/>
    </row>
    <row r="33" spans="1:3" ht="20.25" customHeight="1">
      <c r="A33" s="152" t="s">
        <v>1510</v>
      </c>
      <c r="B33" s="74"/>
      <c r="C33" s="74"/>
    </row>
    <row r="34" spans="1:3" ht="20.25" customHeight="1">
      <c r="A34" s="150" t="s">
        <v>662</v>
      </c>
      <c r="B34" s="189">
        <v>7110898554</v>
      </c>
      <c r="C34" s="189">
        <v>7412656081</v>
      </c>
    </row>
    <row r="35" spans="1:3" ht="20.25" customHeight="1">
      <c r="A35" s="150" t="s">
        <v>672</v>
      </c>
      <c r="B35" s="189">
        <v>-5915276897</v>
      </c>
      <c r="C35" s="189">
        <v>-5701416835</v>
      </c>
    </row>
    <row r="36" spans="1:3" ht="20.25" customHeight="1">
      <c r="A36" s="151" t="s">
        <v>1511</v>
      </c>
      <c r="B36" s="84">
        <f>SUM(B34:B35)</f>
        <v>1195621657</v>
      </c>
      <c r="C36" s="84">
        <f>SUM(C34:C35)</f>
        <v>1711239246</v>
      </c>
    </row>
    <row r="37" spans="1:3" ht="20.25" customHeight="1">
      <c r="A37" s="149" t="s">
        <v>663</v>
      </c>
      <c r="B37" s="72">
        <f>B24+B31+B36</f>
        <v>617132052</v>
      </c>
      <c r="C37" s="72">
        <f>C24+C31+C36</f>
        <v>914005761</v>
      </c>
    </row>
  </sheetData>
  <mergeCells count="1">
    <mergeCell ref="A1:B1"/>
  </mergeCells>
  <pageMargins left="0.7" right="0.7" top="0.86458333333333304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2019
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3"/>
  <sheetViews>
    <sheetView showWhiteSpace="0" view="pageBreakPreview" zoomScaleNormal="100" zoomScaleSheetLayoutView="100" workbookViewId="0">
      <selection sqref="A1:C1"/>
    </sheetView>
  </sheetViews>
  <sheetFormatPr defaultColWidth="9.140625" defaultRowHeight="12.75"/>
  <cols>
    <col min="1" max="1" width="11.42578125" style="6" customWidth="1"/>
    <col min="2" max="2" width="35.42578125" style="5" customWidth="1"/>
    <col min="3" max="3" width="17.5703125" style="5" bestFit="1" customWidth="1"/>
    <col min="4" max="4" width="21.140625" style="5" customWidth="1"/>
    <col min="5" max="16384" width="9.140625" style="5"/>
  </cols>
  <sheetData>
    <row r="1" spans="1:4" ht="21.75" customHeight="1">
      <c r="A1" s="211" t="s">
        <v>675</v>
      </c>
      <c r="B1" s="212"/>
      <c r="C1" s="212"/>
    </row>
    <row r="2" spans="1:4" ht="14.25" customHeight="1">
      <c r="A2" s="12"/>
      <c r="B2" s="13"/>
      <c r="C2" s="13"/>
      <c r="D2" s="52" t="s">
        <v>49</v>
      </c>
    </row>
    <row r="3" spans="1:4" ht="35.25" customHeight="1">
      <c r="A3" s="75" t="s">
        <v>3</v>
      </c>
      <c r="B3" s="75" t="s">
        <v>4</v>
      </c>
      <c r="C3" s="76">
        <f>D3+1</f>
        <v>2019</v>
      </c>
      <c r="D3" s="77">
        <v>2018</v>
      </c>
    </row>
    <row r="4" spans="1:4" ht="30.75" customHeight="1">
      <c r="A4" s="289">
        <v>1</v>
      </c>
      <c r="B4" s="285" t="s">
        <v>18</v>
      </c>
      <c r="C4" s="287">
        <v>1500910</v>
      </c>
      <c r="D4" s="287">
        <v>3008228</v>
      </c>
    </row>
    <row r="5" spans="1:4" ht="30.75" customHeight="1">
      <c r="A5" s="289">
        <v>2</v>
      </c>
      <c r="B5" s="285" t="s">
        <v>19</v>
      </c>
      <c r="C5" s="287">
        <v>12218747</v>
      </c>
      <c r="D5" s="287">
        <v>13144276</v>
      </c>
    </row>
    <row r="6" spans="1:4" ht="30.75" customHeight="1">
      <c r="A6" s="289">
        <v>3</v>
      </c>
      <c r="B6" s="285" t="s">
        <v>20</v>
      </c>
      <c r="C6" s="287">
        <v>769519</v>
      </c>
      <c r="D6" s="287">
        <v>830013</v>
      </c>
    </row>
    <row r="7" spans="1:4" ht="30.75" customHeight="1">
      <c r="A7" s="289">
        <v>4</v>
      </c>
      <c r="B7" s="285" t="s">
        <v>21</v>
      </c>
      <c r="C7" s="287">
        <v>546568</v>
      </c>
      <c r="D7" s="287">
        <v>634253</v>
      </c>
    </row>
    <row r="8" spans="1:4" ht="30.75" customHeight="1">
      <c r="A8" s="289">
        <v>5</v>
      </c>
      <c r="B8" s="285" t="s">
        <v>22</v>
      </c>
      <c r="C8" s="287">
        <v>844368</v>
      </c>
      <c r="D8" s="287">
        <v>701595</v>
      </c>
    </row>
    <row r="9" spans="1:4" ht="30.75" customHeight="1">
      <c r="A9" s="289">
        <v>6</v>
      </c>
      <c r="B9" s="285" t="s">
        <v>23</v>
      </c>
      <c r="C9" s="287">
        <v>12565597</v>
      </c>
      <c r="D9" s="287">
        <v>9751482</v>
      </c>
    </row>
    <row r="10" spans="1:4" ht="30.75" customHeight="1">
      <c r="A10" s="289">
        <v>7</v>
      </c>
      <c r="B10" s="285" t="s">
        <v>711</v>
      </c>
      <c r="C10" s="287">
        <v>11290519</v>
      </c>
      <c r="D10" s="287">
        <v>10035585</v>
      </c>
    </row>
    <row r="11" spans="1:4" ht="30.75" customHeight="1">
      <c r="A11" s="289">
        <v>8</v>
      </c>
      <c r="B11" s="285" t="s">
        <v>24</v>
      </c>
      <c r="C11" s="287">
        <v>36700775</v>
      </c>
      <c r="D11" s="287">
        <v>46275397</v>
      </c>
    </row>
    <row r="12" spans="1:4" ht="30.75" customHeight="1">
      <c r="A12" s="289" t="s">
        <v>169</v>
      </c>
      <c r="B12" s="285" t="s">
        <v>847</v>
      </c>
      <c r="C12" s="287">
        <v>252840511</v>
      </c>
      <c r="D12" s="287">
        <v>16219821</v>
      </c>
    </row>
    <row r="13" spans="1:4" ht="20.25" customHeight="1">
      <c r="A13" s="238" t="s">
        <v>28</v>
      </c>
      <c r="B13" s="238"/>
      <c r="C13" s="161">
        <f>SUM(C4:C12)</f>
        <v>329277514</v>
      </c>
      <c r="D13" s="161">
        <f>SUM(D4:D12)</f>
        <v>100600650</v>
      </c>
    </row>
    <row r="14" spans="1:4" ht="25.5" customHeight="1">
      <c r="A14" s="5"/>
      <c r="B14" s="18"/>
    </row>
    <row r="15" spans="1:4">
      <c r="A15" s="237"/>
      <c r="B15" s="237"/>
      <c r="C15" s="237"/>
    </row>
    <row r="16" spans="1:4">
      <c r="A16" s="237"/>
      <c r="B16" s="237"/>
      <c r="C16" s="237"/>
    </row>
    <row r="17" spans="1:3">
      <c r="A17" s="237"/>
      <c r="B17" s="237"/>
      <c r="C17" s="237"/>
    </row>
    <row r="18" spans="1:3" ht="2.25" customHeight="1">
      <c r="A18" s="237"/>
      <c r="B18" s="237"/>
      <c r="C18" s="237"/>
    </row>
    <row r="19" spans="1:3" hidden="1">
      <c r="A19" s="237"/>
      <c r="B19" s="237"/>
      <c r="C19" s="237"/>
    </row>
    <row r="20" spans="1:3" ht="7.5" hidden="1" customHeight="1">
      <c r="A20" s="237"/>
      <c r="B20" s="237"/>
      <c r="C20" s="237"/>
    </row>
    <row r="21" spans="1:3" ht="0.75" hidden="1" customHeight="1">
      <c r="A21" s="237"/>
      <c r="B21" s="237"/>
      <c r="C21" s="237"/>
    </row>
    <row r="22" spans="1:3" hidden="1">
      <c r="A22" s="237"/>
      <c r="B22" s="237"/>
      <c r="C22" s="237"/>
    </row>
    <row r="23" spans="1:3" ht="3" customHeight="1">
      <c r="A23" s="237"/>
      <c r="B23" s="237"/>
      <c r="C23" s="237"/>
    </row>
  </sheetData>
  <mergeCells count="3">
    <mergeCell ref="A1:C1"/>
    <mergeCell ref="A15:C23"/>
    <mergeCell ref="A13:B13"/>
  </mergeCells>
  <phoneticPr fontId="17" type="noConversion"/>
  <pageMargins left="0.7" right="0.7" top="0.82291666666666696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2019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4"/>
  <sheetViews>
    <sheetView showWhiteSpace="0" view="pageBreakPreview" zoomScaleNormal="100" zoomScaleSheetLayoutView="100" workbookViewId="0">
      <selection sqref="A1:C1"/>
    </sheetView>
  </sheetViews>
  <sheetFormatPr defaultColWidth="9.140625" defaultRowHeight="12.75"/>
  <cols>
    <col min="1" max="1" width="11.85546875" style="6" bestFit="1" customWidth="1"/>
    <col min="2" max="2" width="39.5703125" style="5" customWidth="1"/>
    <col min="3" max="4" width="17.5703125" style="5" bestFit="1" customWidth="1"/>
    <col min="5" max="16384" width="9.140625" style="5"/>
  </cols>
  <sheetData>
    <row r="1" spans="1:4" ht="22.5" customHeight="1">
      <c r="A1" s="211" t="s">
        <v>673</v>
      </c>
      <c r="B1" s="212"/>
      <c r="C1" s="212"/>
    </row>
    <row r="2" spans="1:4" ht="14.25" customHeight="1">
      <c r="A2" s="12"/>
      <c r="B2" s="13"/>
      <c r="C2" s="13"/>
      <c r="D2" s="52" t="s">
        <v>49</v>
      </c>
    </row>
    <row r="3" spans="1:4" ht="35.25" customHeight="1">
      <c r="A3" s="75" t="s">
        <v>3</v>
      </c>
      <c r="B3" s="75" t="s">
        <v>4</v>
      </c>
      <c r="C3" s="76">
        <f>D3+1</f>
        <v>2019</v>
      </c>
      <c r="D3" s="77">
        <v>2018</v>
      </c>
    </row>
    <row r="4" spans="1:4" ht="30.75" customHeight="1">
      <c r="A4" s="14">
        <v>1</v>
      </c>
      <c r="B4" s="15" t="s">
        <v>18</v>
      </c>
      <c r="C4" s="287">
        <v>4316267</v>
      </c>
      <c r="D4" s="287">
        <v>7052685</v>
      </c>
    </row>
    <row r="5" spans="1:4" ht="30.75" customHeight="1">
      <c r="A5" s="14">
        <v>2</v>
      </c>
      <c r="B5" s="15" t="s">
        <v>19</v>
      </c>
      <c r="C5" s="287">
        <v>24316829</v>
      </c>
      <c r="D5" s="287">
        <v>34957373</v>
      </c>
    </row>
    <row r="6" spans="1:4" ht="30.75" customHeight="1">
      <c r="A6" s="14">
        <v>3</v>
      </c>
      <c r="B6" s="15" t="s">
        <v>20</v>
      </c>
      <c r="C6" s="287">
        <v>1941117</v>
      </c>
      <c r="D6" s="287">
        <v>3371344</v>
      </c>
    </row>
    <row r="7" spans="1:4" ht="30.75" customHeight="1">
      <c r="A7" s="14">
        <v>4</v>
      </c>
      <c r="B7" s="15" t="s">
        <v>21</v>
      </c>
      <c r="C7" s="287">
        <v>667595</v>
      </c>
      <c r="D7" s="287">
        <v>1105822</v>
      </c>
    </row>
    <row r="8" spans="1:4" ht="30.75" customHeight="1">
      <c r="A8" s="14">
        <v>5</v>
      </c>
      <c r="B8" s="15" t="s">
        <v>22</v>
      </c>
      <c r="C8" s="287">
        <v>2398040</v>
      </c>
      <c r="D8" s="287">
        <v>4088634</v>
      </c>
    </row>
    <row r="9" spans="1:4" ht="30.75" customHeight="1">
      <c r="A9" s="14">
        <v>6</v>
      </c>
      <c r="B9" s="15" t="s">
        <v>23</v>
      </c>
      <c r="C9" s="287">
        <v>37096474</v>
      </c>
      <c r="D9" s="287">
        <v>7953765</v>
      </c>
    </row>
    <row r="10" spans="1:4" ht="30.75" customHeight="1">
      <c r="A10" s="14">
        <v>7</v>
      </c>
      <c r="B10" s="15" t="s">
        <v>711</v>
      </c>
      <c r="C10" s="287">
        <v>3300164</v>
      </c>
      <c r="D10" s="287">
        <v>4285622</v>
      </c>
    </row>
    <row r="11" spans="1:4" ht="30.75" customHeight="1">
      <c r="A11" s="14">
        <v>8</v>
      </c>
      <c r="B11" s="15" t="s">
        <v>24</v>
      </c>
      <c r="C11" s="287">
        <v>66555256</v>
      </c>
      <c r="D11" s="287">
        <v>94113275</v>
      </c>
    </row>
    <row r="12" spans="1:4" ht="30.75" customHeight="1">
      <c r="A12" s="14" t="s">
        <v>169</v>
      </c>
      <c r="B12" s="15" t="s">
        <v>847</v>
      </c>
      <c r="C12" s="288">
        <v>813230</v>
      </c>
      <c r="D12" s="288">
        <v>0</v>
      </c>
    </row>
    <row r="13" spans="1:4" ht="20.25" customHeight="1">
      <c r="A13" s="238" t="s">
        <v>28</v>
      </c>
      <c r="B13" s="238"/>
      <c r="C13" s="160">
        <f>SUM(C4:C12)</f>
        <v>141404972</v>
      </c>
      <c r="D13" s="160">
        <f>SUM(D4:D12)</f>
        <v>156928520</v>
      </c>
    </row>
    <row r="14" spans="1:4" ht="63.75" customHeight="1">
      <c r="A14" s="16"/>
      <c r="C14" s="17"/>
    </row>
    <row r="15" spans="1:4" ht="25.5" customHeight="1">
      <c r="A15" s="5"/>
      <c r="B15" s="18"/>
    </row>
    <row r="16" spans="1:4">
      <c r="A16" s="237"/>
      <c r="B16" s="237"/>
      <c r="C16" s="237"/>
    </row>
    <row r="17" spans="1:3">
      <c r="A17" s="237"/>
      <c r="B17" s="237"/>
      <c r="C17" s="237"/>
    </row>
    <row r="18" spans="1:3">
      <c r="A18" s="237"/>
      <c r="B18" s="237"/>
      <c r="C18" s="237"/>
    </row>
    <row r="19" spans="1:3" ht="2.25" customHeight="1">
      <c r="A19" s="237"/>
      <c r="B19" s="237"/>
      <c r="C19" s="237"/>
    </row>
    <row r="20" spans="1:3" hidden="1">
      <c r="A20" s="237"/>
      <c r="B20" s="237"/>
      <c r="C20" s="237"/>
    </row>
    <row r="21" spans="1:3" ht="7.5" hidden="1" customHeight="1">
      <c r="A21" s="237"/>
      <c r="B21" s="237"/>
      <c r="C21" s="237"/>
    </row>
    <row r="22" spans="1:3" ht="0.75" hidden="1" customHeight="1">
      <c r="A22" s="237"/>
      <c r="B22" s="237"/>
      <c r="C22" s="237"/>
    </row>
    <row r="23" spans="1:3" hidden="1">
      <c r="A23" s="237"/>
      <c r="B23" s="237"/>
      <c r="C23" s="237"/>
    </row>
    <row r="24" spans="1:3" ht="3" customHeight="1">
      <c r="A24" s="237"/>
      <c r="B24" s="237"/>
      <c r="C24" s="237"/>
    </row>
  </sheetData>
  <mergeCells count="3">
    <mergeCell ref="A1:C1"/>
    <mergeCell ref="A13:B13"/>
    <mergeCell ref="A16:C24"/>
  </mergeCells>
  <phoneticPr fontId="17" type="noConversion"/>
  <pageMargins left="0.7" right="0.7" top="0.83333333333333304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2019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sqref="A1:C1"/>
    </sheetView>
  </sheetViews>
  <sheetFormatPr defaultColWidth="9.140625" defaultRowHeight="12.75"/>
  <cols>
    <col min="1" max="1" width="11.85546875" style="6" bestFit="1" customWidth="1"/>
    <col min="2" max="2" width="38.140625" style="5" bestFit="1" customWidth="1"/>
    <col min="3" max="3" width="19.5703125" style="5" bestFit="1" customWidth="1"/>
    <col min="4" max="4" width="17.5703125" style="5" bestFit="1" customWidth="1"/>
    <col min="5" max="16384" width="9.140625" style="5"/>
  </cols>
  <sheetData>
    <row r="1" spans="1:4" ht="21.75" customHeight="1">
      <c r="A1" s="211" t="s">
        <v>712</v>
      </c>
      <c r="B1" s="212"/>
      <c r="C1" s="212"/>
    </row>
    <row r="2" spans="1:4" ht="14.25" customHeight="1">
      <c r="A2" s="12"/>
      <c r="B2" s="13"/>
      <c r="C2" s="13"/>
      <c r="D2" s="52" t="s">
        <v>49</v>
      </c>
    </row>
    <row r="3" spans="1:4" ht="35.25" customHeight="1">
      <c r="A3" s="75" t="s">
        <v>3</v>
      </c>
      <c r="B3" s="75" t="s">
        <v>4</v>
      </c>
      <c r="C3" s="76">
        <f>D3+1</f>
        <v>2019</v>
      </c>
      <c r="D3" s="77">
        <v>2018</v>
      </c>
    </row>
    <row r="4" spans="1:4" ht="30.75" customHeight="1">
      <c r="A4" s="14">
        <v>1</v>
      </c>
      <c r="B4" s="285" t="s">
        <v>18</v>
      </c>
      <c r="C4" s="286">
        <v>687633</v>
      </c>
      <c r="D4" s="286">
        <v>4142852</v>
      </c>
    </row>
    <row r="5" spans="1:4" ht="30.75" customHeight="1">
      <c r="A5" s="14">
        <v>2</v>
      </c>
      <c r="B5" s="285" t="s">
        <v>19</v>
      </c>
      <c r="C5" s="286">
        <v>6575135</v>
      </c>
      <c r="D5" s="286">
        <v>9150834</v>
      </c>
    </row>
    <row r="6" spans="1:4" ht="30.75" customHeight="1">
      <c r="A6" s="14">
        <v>3</v>
      </c>
      <c r="B6" s="285" t="s">
        <v>20</v>
      </c>
      <c r="C6" s="286">
        <v>470245</v>
      </c>
      <c r="D6" s="286">
        <v>992024</v>
      </c>
    </row>
    <row r="7" spans="1:4" ht="30.75" customHeight="1">
      <c r="A7" s="14">
        <v>4</v>
      </c>
      <c r="B7" s="285" t="s">
        <v>21</v>
      </c>
      <c r="C7" s="286">
        <v>312234</v>
      </c>
      <c r="D7" s="286">
        <v>302000</v>
      </c>
    </row>
    <row r="8" spans="1:4" ht="30.75" customHeight="1">
      <c r="A8" s="14">
        <v>5</v>
      </c>
      <c r="B8" s="285" t="s">
        <v>22</v>
      </c>
      <c r="C8" s="286">
        <v>414772</v>
      </c>
      <c r="D8" s="286">
        <v>861095</v>
      </c>
    </row>
    <row r="9" spans="1:4" ht="30.75" customHeight="1">
      <c r="A9" s="14">
        <v>6</v>
      </c>
      <c r="B9" s="285" t="s">
        <v>23</v>
      </c>
      <c r="C9" s="286">
        <v>62178</v>
      </c>
      <c r="D9" s="286">
        <v>295684</v>
      </c>
    </row>
    <row r="10" spans="1:4" ht="30.75" customHeight="1">
      <c r="A10" s="14">
        <v>7</v>
      </c>
      <c r="B10" s="285" t="s">
        <v>711</v>
      </c>
      <c r="C10" s="286">
        <v>166137</v>
      </c>
      <c r="D10" s="286">
        <v>1157861</v>
      </c>
    </row>
    <row r="11" spans="1:4" ht="30.75" customHeight="1">
      <c r="A11" s="14">
        <v>8</v>
      </c>
      <c r="B11" s="285" t="s">
        <v>24</v>
      </c>
      <c r="C11" s="286">
        <v>27026163</v>
      </c>
      <c r="D11" s="286">
        <v>57075335</v>
      </c>
    </row>
    <row r="12" spans="1:4" ht="20.25" customHeight="1">
      <c r="A12" s="238" t="s">
        <v>28</v>
      </c>
      <c r="B12" s="238"/>
      <c r="C12" s="160">
        <f>SUM(C4:C11)</f>
        <v>35714497</v>
      </c>
      <c r="D12" s="160">
        <f>SUM(D4:D11)</f>
        <v>73977685</v>
      </c>
    </row>
    <row r="13" spans="1:4" ht="63.75" customHeight="1">
      <c r="A13" s="16"/>
      <c r="C13" s="17"/>
    </row>
    <row r="14" spans="1:4" ht="25.5" customHeight="1">
      <c r="A14" s="5"/>
      <c r="B14" s="18"/>
    </row>
    <row r="15" spans="1:4">
      <c r="A15" s="237"/>
      <c r="B15" s="237"/>
      <c r="C15" s="237"/>
    </row>
    <row r="16" spans="1:4">
      <c r="A16" s="237"/>
      <c r="B16" s="237"/>
      <c r="C16" s="237"/>
    </row>
    <row r="17" spans="1:3">
      <c r="A17" s="237"/>
      <c r="B17" s="237"/>
      <c r="C17" s="237"/>
    </row>
    <row r="18" spans="1:3" ht="2.25" customHeight="1">
      <c r="A18" s="237"/>
      <c r="B18" s="237"/>
      <c r="C18" s="237"/>
    </row>
    <row r="19" spans="1:3" hidden="1">
      <c r="A19" s="237"/>
      <c r="B19" s="237"/>
      <c r="C19" s="237"/>
    </row>
    <row r="20" spans="1:3" ht="7.5" hidden="1" customHeight="1">
      <c r="A20" s="237"/>
      <c r="B20" s="237"/>
      <c r="C20" s="237"/>
    </row>
    <row r="21" spans="1:3" ht="0.75" hidden="1" customHeight="1">
      <c r="A21" s="237"/>
      <c r="B21" s="237"/>
      <c r="C21" s="237"/>
    </row>
    <row r="22" spans="1:3" hidden="1">
      <c r="A22" s="237"/>
      <c r="B22" s="237"/>
      <c r="C22" s="237"/>
    </row>
    <row r="23" spans="1:3" ht="3" customHeight="1">
      <c r="A23" s="237"/>
      <c r="B23" s="237"/>
      <c r="C23" s="237"/>
    </row>
  </sheetData>
  <mergeCells count="3">
    <mergeCell ref="A1:C1"/>
    <mergeCell ref="A12:B12"/>
    <mergeCell ref="A15:C23"/>
  </mergeCells>
  <phoneticPr fontId="17" type="noConversion"/>
  <pageMargins left="0.7" right="0.7" top="0.83333333333333304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2019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0"/>
  <sheetViews>
    <sheetView showWhiteSpace="0" view="pageBreakPreview" zoomScaleNormal="100" zoomScaleSheetLayoutView="100" zoomScalePageLayoutView="90" workbookViewId="0">
      <selection activeCell="A20" sqref="A20"/>
    </sheetView>
  </sheetViews>
  <sheetFormatPr defaultColWidth="9.140625" defaultRowHeight="12.75"/>
  <cols>
    <col min="1" max="1" width="43.5703125" style="5" bestFit="1" customWidth="1"/>
    <col min="2" max="4" width="16.140625" style="5" customWidth="1"/>
    <col min="5" max="5" width="12.5703125" style="5" bestFit="1" customWidth="1"/>
    <col min="6" max="6" width="16.140625" style="5" customWidth="1"/>
    <col min="7" max="16384" width="9.140625" style="5"/>
  </cols>
  <sheetData>
    <row r="1" spans="1:6" ht="21.75" customHeight="1">
      <c r="A1" s="211" t="s">
        <v>713</v>
      </c>
      <c r="B1" s="239"/>
      <c r="C1" s="239"/>
      <c r="D1" s="239"/>
      <c r="E1" s="239"/>
      <c r="F1" s="239"/>
    </row>
    <row r="2" spans="1:6" ht="14.25" customHeight="1">
      <c r="A2" s="240" t="s">
        <v>165</v>
      </c>
      <c r="B2" s="240"/>
      <c r="C2" s="240"/>
      <c r="D2" s="240"/>
      <c r="E2" s="240"/>
      <c r="F2" s="240"/>
    </row>
    <row r="3" spans="1:6" ht="39" customHeight="1">
      <c r="A3" s="70" t="s">
        <v>29</v>
      </c>
      <c r="B3" s="70" t="s">
        <v>5</v>
      </c>
      <c r="C3" s="70" t="s">
        <v>6</v>
      </c>
      <c r="D3" s="70" t="s">
        <v>7</v>
      </c>
      <c r="E3" s="70" t="s">
        <v>81</v>
      </c>
      <c r="F3" s="70" t="s">
        <v>8</v>
      </c>
    </row>
    <row r="4" spans="1:6" ht="27.75" customHeight="1">
      <c r="A4" s="269" t="s">
        <v>369</v>
      </c>
      <c r="B4" s="283">
        <v>2110000</v>
      </c>
      <c r="C4" s="283">
        <v>4420000</v>
      </c>
      <c r="D4" s="283">
        <v>-4420000</v>
      </c>
      <c r="E4" s="283">
        <v>0</v>
      </c>
      <c r="F4" s="283">
        <v>2110000</v>
      </c>
    </row>
    <row r="5" spans="1:6" ht="27.75" customHeight="1">
      <c r="A5" s="269" t="s">
        <v>370</v>
      </c>
      <c r="B5" s="283">
        <v>129000</v>
      </c>
      <c r="C5" s="283">
        <v>516000</v>
      </c>
      <c r="D5" s="283">
        <v>-516000</v>
      </c>
      <c r="E5" s="284">
        <v>0</v>
      </c>
      <c r="F5" s="283">
        <v>129000</v>
      </c>
    </row>
    <row r="6" spans="1:6" ht="27.75" customHeight="1">
      <c r="A6" s="269" t="s">
        <v>371</v>
      </c>
      <c r="B6" s="283">
        <v>831000</v>
      </c>
      <c r="C6" s="283">
        <v>312000</v>
      </c>
      <c r="D6" s="283">
        <v>-312000</v>
      </c>
      <c r="E6" s="283">
        <v>0</v>
      </c>
      <c r="F6" s="283">
        <v>831000</v>
      </c>
    </row>
    <row r="7" spans="1:6" ht="27.75" hidden="1" customHeight="1">
      <c r="A7" s="269" t="s">
        <v>373</v>
      </c>
      <c r="B7" s="283">
        <v>0</v>
      </c>
      <c r="C7" s="284">
        <v>0</v>
      </c>
      <c r="D7" s="283">
        <v>0</v>
      </c>
      <c r="E7" s="283">
        <v>0</v>
      </c>
      <c r="F7" s="284">
        <v>0</v>
      </c>
    </row>
    <row r="8" spans="1:6" ht="27.75" customHeight="1">
      <c r="A8" s="269" t="s">
        <v>372</v>
      </c>
      <c r="B8" s="283">
        <v>2320000</v>
      </c>
      <c r="C8" s="283">
        <v>485000</v>
      </c>
      <c r="D8" s="283">
        <v>-485000</v>
      </c>
      <c r="E8" s="283">
        <v>0</v>
      </c>
      <c r="F8" s="283">
        <v>2320000</v>
      </c>
    </row>
    <row r="9" spans="1:6" ht="27.75" customHeight="1">
      <c r="A9" s="85" t="s">
        <v>9</v>
      </c>
      <c r="B9" s="159">
        <f>SUM(B4:B8)</f>
        <v>5390000</v>
      </c>
      <c r="C9" s="159">
        <f>SUM(C4:C8)</f>
        <v>5733000</v>
      </c>
      <c r="D9" s="159">
        <f>SUM(D4:D8)</f>
        <v>-5733000</v>
      </c>
      <c r="E9" s="159">
        <f>SUM(E4:E8)</f>
        <v>0</v>
      </c>
      <c r="F9" s="159">
        <f>SUM(F4:F8)</f>
        <v>5390000</v>
      </c>
    </row>
    <row r="10" spans="1:6" ht="6" customHeight="1">
      <c r="A10" s="2"/>
      <c r="B10" s="78"/>
      <c r="C10" s="78"/>
      <c r="D10" s="78"/>
      <c r="E10" s="78"/>
      <c r="F10" s="78"/>
    </row>
    <row r="11" spans="1:6" ht="27" customHeight="1">
      <c r="A11" s="269" t="s">
        <v>374</v>
      </c>
      <c r="B11" s="283">
        <v>1423160</v>
      </c>
      <c r="C11" s="284">
        <v>376000</v>
      </c>
      <c r="D11" s="284">
        <v>-163560</v>
      </c>
      <c r="E11" s="284">
        <v>212440</v>
      </c>
      <c r="F11" s="283">
        <v>1635600</v>
      </c>
    </row>
    <row r="12" spans="1:6" ht="27" customHeight="1">
      <c r="A12" s="269" t="s">
        <v>375</v>
      </c>
      <c r="B12" s="283">
        <v>4643600</v>
      </c>
      <c r="C12" s="283">
        <v>376000</v>
      </c>
      <c r="D12" s="284">
        <v>0</v>
      </c>
      <c r="E12" s="283">
        <v>376000</v>
      </c>
      <c r="F12" s="283">
        <v>5019600</v>
      </c>
    </row>
    <row r="13" spans="1:6" ht="30.75" customHeight="1">
      <c r="A13" s="269" t="s">
        <v>1504</v>
      </c>
      <c r="B13" s="283">
        <v>984338</v>
      </c>
      <c r="C13" s="284">
        <v>552134</v>
      </c>
      <c r="D13" s="283">
        <v>-16744</v>
      </c>
      <c r="E13" s="283">
        <v>535390</v>
      </c>
      <c r="F13" s="283">
        <v>1519728</v>
      </c>
    </row>
    <row r="14" spans="1:6" ht="30.75" customHeight="1">
      <c r="A14" s="85" t="s">
        <v>376</v>
      </c>
      <c r="B14" s="144">
        <f>SUM(B11:B13)</f>
        <v>7051098</v>
      </c>
      <c r="C14" s="144">
        <f>SUM(C11:C13)</f>
        <v>1304134</v>
      </c>
      <c r="D14" s="144">
        <f>SUM(D11:D13)</f>
        <v>-180304</v>
      </c>
      <c r="E14" s="144">
        <f>SUM(E11:E13)</f>
        <v>1123830</v>
      </c>
      <c r="F14" s="144">
        <f>SUM(F11:F13)</f>
        <v>8174928</v>
      </c>
    </row>
    <row r="15" spans="1:6" ht="6" customHeight="1">
      <c r="A15" s="1"/>
      <c r="B15" s="79"/>
      <c r="C15" s="79"/>
      <c r="D15" s="79"/>
      <c r="E15" s="79"/>
      <c r="F15" s="79"/>
    </row>
    <row r="16" spans="1:6" ht="24.75" customHeight="1">
      <c r="A16" s="85" t="s">
        <v>10</v>
      </c>
      <c r="B16" s="144">
        <f>SUM(B9+B14)</f>
        <v>12441098</v>
      </c>
      <c r="C16" s="144">
        <f>SUM(C9+C14)</f>
        <v>7037134</v>
      </c>
      <c r="D16" s="144">
        <f>SUM(D9+D14)</f>
        <v>-5913304</v>
      </c>
      <c r="E16" s="144">
        <f>SUM(E9+E14)</f>
        <v>1123830</v>
      </c>
      <c r="F16" s="144">
        <f>SUM(F9+F14)</f>
        <v>13564928</v>
      </c>
    </row>
    <row r="20" spans="1:1">
      <c r="A20" s="5" t="s">
        <v>1505</v>
      </c>
    </row>
  </sheetData>
  <mergeCells count="2">
    <mergeCell ref="A1:F1"/>
    <mergeCell ref="A2:F2"/>
  </mergeCells>
  <phoneticPr fontId="17" type="noConversion"/>
  <pageMargins left="0.63" right="0.75" top="1.0729166666666701" bottom="1" header="0.5" footer="0.5"/>
  <pageSetup orientation="landscape" horizontalDpi="300" verticalDpi="300" r:id="rId1"/>
  <headerFooter alignWithMargins="0">
    <oddHeader xml:space="preserve">&amp;R&amp;"Times New Roman,Regular"Kingdom of Bahrain
Consolidated Final Account
For The Year Ended 31 December 2019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"/>
  <sheetViews>
    <sheetView view="pageBreakPreview" zoomScaleNormal="100" zoomScaleSheetLayoutView="100" workbookViewId="0">
      <selection activeCell="J21" sqref="J21"/>
    </sheetView>
  </sheetViews>
  <sheetFormatPr defaultColWidth="9.140625" defaultRowHeight="12.75"/>
  <cols>
    <col min="1" max="1" width="47.5703125" style="5" customWidth="1"/>
    <col min="2" max="3" width="21.5703125" style="5" customWidth="1"/>
    <col min="4" max="16384" width="9.140625" style="5"/>
  </cols>
  <sheetData>
    <row r="1" spans="1:6" ht="21.75" customHeight="1">
      <c r="A1" s="211" t="s">
        <v>715</v>
      </c>
      <c r="B1" s="212"/>
      <c r="C1" s="212"/>
    </row>
    <row r="2" spans="1:6" ht="14.25" customHeight="1">
      <c r="C2" s="9" t="s">
        <v>165</v>
      </c>
    </row>
    <row r="3" spans="1:6" ht="39.75" customHeight="1">
      <c r="A3" s="70" t="s">
        <v>29</v>
      </c>
      <c r="B3" s="80">
        <f>C3+1</f>
        <v>2019</v>
      </c>
      <c r="C3" s="80">
        <v>2018</v>
      </c>
    </row>
    <row r="4" spans="1:6" ht="29.25" customHeight="1">
      <c r="A4" s="81" t="s">
        <v>718</v>
      </c>
      <c r="B4" s="281">
        <v>125100</v>
      </c>
      <c r="C4" s="281">
        <v>125100</v>
      </c>
      <c r="E4" s="19"/>
      <c r="F4" s="19"/>
    </row>
    <row r="5" spans="1:6" ht="29.25" customHeight="1">
      <c r="A5" s="282" t="s">
        <v>717</v>
      </c>
      <c r="B5" s="281">
        <v>-91905</v>
      </c>
      <c r="C5" s="281">
        <v>-64150</v>
      </c>
      <c r="E5" s="20"/>
      <c r="F5" s="20"/>
    </row>
    <row r="6" spans="1:6" ht="21.75" customHeight="1">
      <c r="A6" s="162" t="s">
        <v>716</v>
      </c>
      <c r="B6" s="163">
        <f>SUM(B4:B5)</f>
        <v>33195</v>
      </c>
      <c r="C6" s="163">
        <f>SUM(C4:C5)</f>
        <v>60950</v>
      </c>
    </row>
  </sheetData>
  <mergeCells count="1">
    <mergeCell ref="A1:C1"/>
  </mergeCells>
  <phoneticPr fontId="17" type="noConversion"/>
  <pageMargins left="0.57999999999999996" right="0.75" top="0.82291666666666696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2019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5E637-D26B-4356-A19C-04C99E277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B05CDB-9256-4B2F-87CF-607C5DF7CDBC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3.xml><?xml version="1.0" encoding="utf-8"?>
<ds:datastoreItem xmlns:ds="http://schemas.openxmlformats.org/officeDocument/2006/customXml" ds:itemID="{3491BC08-CBD8-4711-A237-EFE414B427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Revenue 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Amendments!Print_Area</vt:lpstr>
      <vt:lpstr>Encum!Print_Area</vt:lpstr>
      <vt:lpstr>'Rev &amp; Exp '!Print_Area</vt:lpstr>
      <vt:lpstr>'Rev Details'!Print_Area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2020-08-03T22:56:22Z</cp:lastPrinted>
  <dcterms:created xsi:type="dcterms:W3CDTF">2003-05-10T11:11:16Z</dcterms:created>
  <dcterms:modified xsi:type="dcterms:W3CDTF">2023-12-05T09:04:21Z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</Properties>
</file>